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pivotTables/pivotTable19.xml" ContentType="application/vnd.openxmlformats-officedocument.spreadsheetml.pivotTable+xml"/>
  <Override PartName="/xl/pivotTables/pivotTable20.xml" ContentType="application/vnd.openxmlformats-officedocument.spreadsheetml.pivotTable+xml"/>
  <Override PartName="/xl/pivotTables/pivotTable21.xml" ContentType="application/vnd.openxmlformats-officedocument.spreadsheetml.pivotTable+xml"/>
  <Override PartName="/xl/pivotTables/pivotTable22.xml" ContentType="application/vnd.openxmlformats-officedocument.spreadsheetml.pivotTable+xml"/>
  <Override PartName="/xl/pivotTables/pivotTable23.xml" ContentType="application/vnd.openxmlformats-officedocument.spreadsheetml.pivotTable+xml"/>
  <Override PartName="/xl/pivotTables/pivotTable24.xml" ContentType="application/vnd.openxmlformats-officedocument.spreadsheetml.pivotTable+xml"/>
  <Override PartName="/xl/pivotTables/pivotTable25.xml" ContentType="application/vnd.openxmlformats-officedocument.spreadsheetml.pivotTable+xml"/>
  <Override PartName="/xl/pivotTables/pivotTable26.xml" ContentType="application/vnd.openxmlformats-officedocument.spreadsheetml.pivotTable+xml"/>
  <Override PartName="/xl/pivotTables/pivotTable27.xml" ContentType="application/vnd.openxmlformats-officedocument.spreadsheetml.pivotTable+xml"/>
  <Override PartName="/xl/pivotTables/pivotTable28.xml" ContentType="application/vnd.openxmlformats-officedocument.spreadsheetml.pivotTable+xml"/>
  <Override PartName="/xl/pivotTables/pivotTable29.xml" ContentType="application/vnd.openxmlformats-officedocument.spreadsheetml.pivotTable+xml"/>
  <Override PartName="/xl/pivotTables/pivotTable30.xml" ContentType="application/vnd.openxmlformats-officedocument.spreadsheetml.pivotTable+xml"/>
  <Override PartName="/xl/pivotTables/pivotTable31.xml" ContentType="application/vnd.openxmlformats-officedocument.spreadsheetml.pivotTable+xml"/>
  <Override PartName="/xl/pivotTables/pivotTable32.xml" ContentType="application/vnd.openxmlformats-officedocument.spreadsheetml.pivotTable+xml"/>
  <Override PartName="/xl/pivotTables/pivotTable33.xml" ContentType="application/vnd.openxmlformats-officedocument.spreadsheetml.pivotTable+xml"/>
  <Override PartName="/xl/pivotTables/pivotTable34.xml" ContentType="application/vnd.openxmlformats-officedocument.spreadsheetml.pivotTable+xml"/>
  <Override PartName="/xl/pivotTables/pivotTable35.xml" ContentType="application/vnd.openxmlformats-officedocument.spreadsheetml.pivotTable+xml"/>
  <Override PartName="/xl/pivotTables/pivotTable36.xml" ContentType="application/vnd.openxmlformats-officedocument.spreadsheetml.pivotTable+xml"/>
  <Override PartName="/xl/pivotTables/pivotTable37.xml" ContentType="application/vnd.openxmlformats-officedocument.spreadsheetml.pivotTable+xml"/>
  <Override PartName="/xl/pivotTables/pivotTable38.xml" ContentType="application/vnd.openxmlformats-officedocument.spreadsheetml.pivotTable+xml"/>
  <Override PartName="/xl/pivotTables/pivotTable39.xml" ContentType="application/vnd.openxmlformats-officedocument.spreadsheetml.pivotTable+xml"/>
  <Override PartName="/xl/pivotTables/pivotTable40.xml" ContentType="application/vnd.openxmlformats-officedocument.spreadsheetml.pivotTable+xml"/>
  <Override PartName="/xl/pivotTables/pivotTable41.xml" ContentType="application/vnd.openxmlformats-officedocument.spreadsheetml.pivotTable+xml"/>
  <Override PartName="/xl/pivotTables/pivotTable42.xml" ContentType="application/vnd.openxmlformats-officedocument.spreadsheetml.pivotTable+xml"/>
  <Override PartName="/xl/pivotTables/pivotTable43.xml" ContentType="application/vnd.openxmlformats-officedocument.spreadsheetml.pivotTable+xml"/>
  <Override PartName="/xl/pivotTables/pivotTable44.xml" ContentType="application/vnd.openxmlformats-officedocument.spreadsheetml.pivotTable+xml"/>
  <Override PartName="/xl/pivotTables/pivotTable45.xml" ContentType="application/vnd.openxmlformats-officedocument.spreadsheetml.pivotTable+xml"/>
  <Override PartName="/xl/pivotTables/pivotTable46.xml" ContentType="application/vnd.openxmlformats-officedocument.spreadsheetml.pivotTable+xml"/>
  <Override PartName="/xl/pivotTables/pivotTable47.xml" ContentType="application/vnd.openxmlformats-officedocument.spreadsheetml.pivotTable+xml"/>
  <Override PartName="/xl/pivotTables/pivotTable48.xml" ContentType="application/vnd.openxmlformats-officedocument.spreadsheetml.pivotTable+xml"/>
  <Override PartName="/xl/pivotTables/pivotTable49.xml" ContentType="application/vnd.openxmlformats-officedocument.spreadsheetml.pivotTable+xml"/>
  <Override PartName="/xl/pivotTables/pivotTable50.xml" ContentType="application/vnd.openxmlformats-officedocument.spreadsheetml.pivotTable+xml"/>
  <Override PartName="/xl/pivotTables/pivotTable51.xml" ContentType="application/vnd.openxmlformats-officedocument.spreadsheetml.pivotTable+xml"/>
  <Override PartName="/xl/pivotTables/pivotTable52.xml" ContentType="application/vnd.openxmlformats-officedocument.spreadsheetml.pivotTable+xml"/>
  <Override PartName="/xl/pivotTables/pivotTable53.xml" ContentType="application/vnd.openxmlformats-officedocument.spreadsheetml.pivotTable+xml"/>
  <Override PartName="/xl/pivotTables/pivotTable54.xml" ContentType="application/vnd.openxmlformats-officedocument.spreadsheetml.pivotTable+xml"/>
  <Override PartName="/xl/pivotTables/pivotTable55.xml" ContentType="application/vnd.openxmlformats-officedocument.spreadsheetml.pivotTable+xml"/>
  <Override PartName="/xl/pivotTables/pivotTable56.xml" ContentType="application/vnd.openxmlformats-officedocument.spreadsheetml.pivotTable+xml"/>
  <Override PartName="/xl/pivotTables/pivotTable57.xml" ContentType="application/vnd.openxmlformats-officedocument.spreadsheetml.pivotTable+xml"/>
  <Override PartName="/xl/pivotTables/pivotTable58.xml" ContentType="application/vnd.openxmlformats-officedocument.spreadsheetml.pivotTable+xml"/>
  <Override PartName="/xl/pivotTables/pivotTable59.xml" ContentType="application/vnd.openxmlformats-officedocument.spreadsheetml.pivotTable+xml"/>
  <Override PartName="/xl/pivotTables/pivotTable60.xml" ContentType="application/vnd.openxmlformats-officedocument.spreadsheetml.pivotTable+xml"/>
  <Override PartName="/xl/pivotTables/pivotTable61.xml" ContentType="application/vnd.openxmlformats-officedocument.spreadsheetml.pivotTable+xml"/>
  <Override PartName="/xl/pivotTables/pivotTable62.xml" ContentType="application/vnd.openxmlformats-officedocument.spreadsheetml.pivotTable+xml"/>
  <Override PartName="/xl/pivotTables/pivotTable63.xml" ContentType="application/vnd.openxmlformats-officedocument.spreadsheetml.pivotTable+xml"/>
  <Override PartName="/xl/pivotTables/pivotTable64.xml" ContentType="application/vnd.openxmlformats-officedocument.spreadsheetml.pivotTable+xml"/>
  <Override PartName="/xl/pivotTables/pivotTable65.xml" ContentType="application/vnd.openxmlformats-officedocument.spreadsheetml.pivotTable+xml"/>
  <Override PartName="/xl/pivotTables/pivotTable66.xml" ContentType="application/vnd.openxmlformats-officedocument.spreadsheetml.pivotTable+xml"/>
  <Override PartName="/xl/pivotTables/pivotTable67.xml" ContentType="application/vnd.openxmlformats-officedocument.spreadsheetml.pivotTable+xml"/>
  <Override PartName="/xl/pivotTables/pivotTable68.xml" ContentType="application/vnd.openxmlformats-officedocument.spreadsheetml.pivotTable+xml"/>
  <Override PartName="/xl/pivotTables/pivotTable69.xml" ContentType="application/vnd.openxmlformats-officedocument.spreadsheetml.pivotTable+xml"/>
  <Override PartName="/xl/pivotTables/pivotTable70.xml" ContentType="application/vnd.openxmlformats-officedocument.spreadsheetml.pivotTable+xml"/>
  <Override PartName="/xl/pivotTables/pivotTable71.xml" ContentType="application/vnd.openxmlformats-officedocument.spreadsheetml.pivotTable+xml"/>
  <Override PartName="/xl/pivotTables/pivotTable72.xml" ContentType="application/vnd.openxmlformats-officedocument.spreadsheetml.pivotTable+xml"/>
  <Override PartName="/xl/pivotTables/pivotTable73.xml" ContentType="application/vnd.openxmlformats-officedocument.spreadsheetml.pivotTable+xml"/>
  <Override PartName="/xl/pivotTables/pivotTable74.xml" ContentType="application/vnd.openxmlformats-officedocument.spreadsheetml.pivotTable+xml"/>
  <Override PartName="/xl/pivotTables/pivotTable75.xml" ContentType="application/vnd.openxmlformats-officedocument.spreadsheetml.pivotTable+xml"/>
  <Override PartName="/xl/pivotTables/pivotTable76.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harts/chart68.xml" ContentType="application/vnd.openxmlformats-officedocument.drawingml.chart+xml"/>
  <Override PartName="/xl/charts/style68.xml" ContentType="application/vnd.ms-office.chartstyle+xml"/>
  <Override PartName="/xl/charts/colors68.xml" ContentType="application/vnd.ms-office.chartcolorstyle+xml"/>
  <Override PartName="/xl/charts/chart69.xml" ContentType="application/vnd.openxmlformats-officedocument.drawingml.chart+xml"/>
  <Override PartName="/xl/charts/style69.xml" ContentType="application/vnd.ms-office.chartstyle+xml"/>
  <Override PartName="/xl/charts/colors69.xml" ContentType="application/vnd.ms-office.chartcolorstyle+xml"/>
  <Override PartName="/xl/charts/chart70.xml" ContentType="application/vnd.openxmlformats-officedocument.drawingml.chart+xml"/>
  <Override PartName="/xl/charts/style70.xml" ContentType="application/vnd.ms-office.chartstyle+xml"/>
  <Override PartName="/xl/charts/colors70.xml" ContentType="application/vnd.ms-office.chartcolorstyle+xml"/>
  <Override PartName="/xl/charts/chart71.xml" ContentType="application/vnd.openxmlformats-officedocument.drawingml.chart+xml"/>
  <Override PartName="/xl/charts/style71.xml" ContentType="application/vnd.ms-office.chartstyle+xml"/>
  <Override PartName="/xl/charts/colors71.xml" ContentType="application/vnd.ms-office.chartcolorstyle+xml"/>
  <Override PartName="/xl/charts/chart72.xml" ContentType="application/vnd.openxmlformats-officedocument.drawingml.chart+xml"/>
  <Override PartName="/xl/charts/style72.xml" ContentType="application/vnd.ms-office.chartstyle+xml"/>
  <Override PartName="/xl/charts/colors72.xml" ContentType="application/vnd.ms-office.chartcolorstyle+xml"/>
  <Override PartName="/xl/charts/chart73.xml" ContentType="application/vnd.openxmlformats-officedocument.drawingml.chart+xml"/>
  <Override PartName="/xl/charts/style73.xml" ContentType="application/vnd.ms-office.chartstyle+xml"/>
  <Override PartName="/xl/charts/colors73.xml" ContentType="application/vnd.ms-office.chartcolorstyle+xml"/>
  <Override PartName="/xl/charts/chart74.xml" ContentType="application/vnd.openxmlformats-officedocument.drawingml.chart+xml"/>
  <Override PartName="/xl/charts/style74.xml" ContentType="application/vnd.ms-office.chartstyle+xml"/>
  <Override PartName="/xl/charts/colors74.xml" ContentType="application/vnd.ms-office.chartcolorstyle+xml"/>
  <Override PartName="/xl/charts/chart75.xml" ContentType="application/vnd.openxmlformats-officedocument.drawingml.chart+xml"/>
  <Override PartName="/xl/charts/style75.xml" ContentType="application/vnd.ms-office.chartstyle+xml"/>
  <Override PartName="/xl/charts/colors75.xml" ContentType="application/vnd.ms-office.chartcolorstyle+xml"/>
  <Override PartName="/xl/charts/chart76.xml" ContentType="application/vnd.openxmlformats-officedocument.drawingml.chart+xml"/>
  <Override PartName="/xl/charts/style76.xml" ContentType="application/vnd.ms-office.chartstyle+xml"/>
  <Override PartName="/xl/charts/colors76.xml" ContentType="application/vnd.ms-office.chartcolorstyle+xml"/>
  <Override PartName="/xl/charts/chart77.xml" ContentType="application/vnd.openxmlformats-officedocument.drawingml.chart+xml"/>
  <Override PartName="/xl/charts/style77.xml" ContentType="application/vnd.ms-office.chartstyle+xml"/>
  <Override PartName="/xl/charts/colors77.xml" ContentType="application/vnd.ms-office.chartcolorstyle+xml"/>
  <Override PartName="/xl/charts/chart78.xml" ContentType="application/vnd.openxmlformats-officedocument.drawingml.chart+xml"/>
  <Override PartName="/xl/charts/style78.xml" ContentType="application/vnd.ms-office.chartstyle+xml"/>
  <Override PartName="/xl/charts/colors78.xml" ContentType="application/vnd.ms-office.chartcolorstyle+xml"/>
  <Override PartName="/xl/charts/chart79.xml" ContentType="application/vnd.openxmlformats-officedocument.drawingml.chart+xml"/>
  <Override PartName="/xl/charts/style79.xml" ContentType="application/vnd.ms-office.chartstyle+xml"/>
  <Override PartName="/xl/charts/colors79.xml" ContentType="application/vnd.ms-office.chartcolorstyle+xml"/>
  <Override PartName="/xl/charts/chart80.xml" ContentType="application/vnd.openxmlformats-officedocument.drawingml.chart+xml"/>
  <Override PartName="/xl/charts/style80.xml" ContentType="application/vnd.ms-office.chartstyle+xml"/>
  <Override PartName="/xl/charts/colors80.xml" ContentType="application/vnd.ms-office.chartcolorstyle+xml"/>
  <Override PartName="/xl/charts/chart81.xml" ContentType="application/vnd.openxmlformats-officedocument.drawingml.chart+xml"/>
  <Override PartName="/xl/charts/style81.xml" ContentType="application/vnd.ms-office.chartstyle+xml"/>
  <Override PartName="/xl/charts/colors81.xml" ContentType="application/vnd.ms-office.chartcolorstyle+xml"/>
  <Override PartName="/xl/charts/chart82.xml" ContentType="application/vnd.openxmlformats-officedocument.drawingml.chart+xml"/>
  <Override PartName="/xl/charts/style82.xml" ContentType="application/vnd.ms-office.chartstyle+xml"/>
  <Override PartName="/xl/charts/colors82.xml" ContentType="application/vnd.ms-office.chartcolorstyle+xml"/>
  <Override PartName="/xl/charts/chart83.xml" ContentType="application/vnd.openxmlformats-officedocument.drawingml.chart+xml"/>
  <Override PartName="/xl/charts/style83.xml" ContentType="application/vnd.ms-office.chartstyle+xml"/>
  <Override PartName="/xl/charts/colors83.xml" ContentType="application/vnd.ms-office.chartcolorstyle+xml"/>
  <Override PartName="/xl/charts/chart84.xml" ContentType="application/vnd.openxmlformats-officedocument.drawingml.chart+xml"/>
  <Override PartName="/xl/charts/style84.xml" ContentType="application/vnd.ms-office.chartstyle+xml"/>
  <Override PartName="/xl/charts/colors84.xml" ContentType="application/vnd.ms-office.chartcolorstyle+xml"/>
  <Override PartName="/xl/charts/chart85.xml" ContentType="application/vnd.openxmlformats-officedocument.drawingml.chart+xml"/>
  <Override PartName="/xl/charts/style85.xml" ContentType="application/vnd.ms-office.chartstyle+xml"/>
  <Override PartName="/xl/charts/colors85.xml" ContentType="application/vnd.ms-office.chartcolorstyle+xml"/>
  <Override PartName="/xl/charts/chart86.xml" ContentType="application/vnd.openxmlformats-officedocument.drawingml.chart+xml"/>
  <Override PartName="/xl/charts/style86.xml" ContentType="application/vnd.ms-office.chartstyle+xml"/>
  <Override PartName="/xl/charts/colors86.xml" ContentType="application/vnd.ms-office.chartcolorstyle+xml"/>
  <Override PartName="/xl/charts/chart87.xml" ContentType="application/vnd.openxmlformats-officedocument.drawingml.chart+xml"/>
  <Override PartName="/xl/charts/style87.xml" ContentType="application/vnd.ms-office.chartstyle+xml"/>
  <Override PartName="/xl/charts/colors87.xml" ContentType="application/vnd.ms-office.chartcolorstyle+xml"/>
  <Override PartName="/xl/charts/chart88.xml" ContentType="application/vnd.openxmlformats-officedocument.drawingml.chart+xml"/>
  <Override PartName="/xl/charts/style88.xml" ContentType="application/vnd.ms-office.chartstyle+xml"/>
  <Override PartName="/xl/charts/colors88.xml" ContentType="application/vnd.ms-office.chartcolorstyle+xml"/>
  <Override PartName="/xl/charts/chart89.xml" ContentType="application/vnd.openxmlformats-officedocument.drawingml.chart+xml"/>
  <Override PartName="/xl/charts/style89.xml" ContentType="application/vnd.ms-office.chartstyle+xml"/>
  <Override PartName="/xl/charts/colors89.xml" ContentType="application/vnd.ms-office.chartcolorstyle+xml"/>
  <Override PartName="/xl/charts/chart90.xml" ContentType="application/vnd.openxmlformats-officedocument.drawingml.chart+xml"/>
  <Override PartName="/xl/charts/style90.xml" ContentType="application/vnd.ms-office.chartstyle+xml"/>
  <Override PartName="/xl/charts/colors90.xml" ContentType="application/vnd.ms-office.chartcolorstyle+xml"/>
  <Override PartName="/xl/charts/chart91.xml" ContentType="application/vnd.openxmlformats-officedocument.drawingml.chart+xml"/>
  <Override PartName="/xl/charts/style91.xml" ContentType="application/vnd.ms-office.chartstyle+xml"/>
  <Override PartName="/xl/charts/colors91.xml" ContentType="application/vnd.ms-office.chartcolorstyle+xml"/>
  <Override PartName="/xl/charts/chart92.xml" ContentType="application/vnd.openxmlformats-officedocument.drawingml.chart+xml"/>
  <Override PartName="/xl/charts/style92.xml" ContentType="application/vnd.ms-office.chartstyle+xml"/>
  <Override PartName="/xl/charts/colors92.xml" ContentType="application/vnd.ms-office.chartcolorstyle+xml"/>
  <Override PartName="/xl/charts/chart93.xml" ContentType="application/vnd.openxmlformats-officedocument.drawingml.chart+xml"/>
  <Override PartName="/xl/charts/style93.xml" ContentType="application/vnd.ms-office.chartstyle+xml"/>
  <Override PartName="/xl/charts/colors93.xml" ContentType="application/vnd.ms-office.chartcolorstyle+xml"/>
  <Override PartName="/xl/charts/chart94.xml" ContentType="application/vnd.openxmlformats-officedocument.drawingml.chart+xml"/>
  <Override PartName="/xl/charts/style94.xml" ContentType="application/vnd.ms-office.chartstyle+xml"/>
  <Override PartName="/xl/charts/colors94.xml" ContentType="application/vnd.ms-office.chartcolorstyle+xml"/>
  <Override PartName="/xl/charts/chart95.xml" ContentType="application/vnd.openxmlformats-officedocument.drawingml.chart+xml"/>
  <Override PartName="/xl/charts/style95.xml" ContentType="application/vnd.ms-office.chartstyle+xml"/>
  <Override PartName="/xl/charts/colors95.xml" ContentType="application/vnd.ms-office.chartcolorstyle+xml"/>
  <Override PartName="/xl/charts/chart96.xml" ContentType="application/vnd.openxmlformats-officedocument.drawingml.chart+xml"/>
  <Override PartName="/xl/charts/style96.xml" ContentType="application/vnd.ms-office.chartstyle+xml"/>
  <Override PartName="/xl/charts/colors96.xml" ContentType="application/vnd.ms-office.chartcolorstyle+xml"/>
  <Override PartName="/xl/charts/chart97.xml" ContentType="application/vnd.openxmlformats-officedocument.drawingml.chart+xml"/>
  <Override PartName="/xl/charts/style97.xml" ContentType="application/vnd.ms-office.chartstyle+xml"/>
  <Override PartName="/xl/charts/colors97.xml" ContentType="application/vnd.ms-office.chartcolorstyle+xml"/>
  <Override PartName="/xl/charts/chart98.xml" ContentType="application/vnd.openxmlformats-officedocument.drawingml.chart+xml"/>
  <Override PartName="/xl/charts/style98.xml" ContentType="application/vnd.ms-office.chartstyle+xml"/>
  <Override PartName="/xl/charts/colors98.xml" ContentType="application/vnd.ms-office.chartcolorstyle+xml"/>
  <Override PartName="/xl/charts/chart99.xml" ContentType="application/vnd.openxmlformats-officedocument.drawingml.chart+xml"/>
  <Override PartName="/xl/charts/style99.xml" ContentType="application/vnd.ms-office.chartstyle+xml"/>
  <Override PartName="/xl/charts/colors99.xml" ContentType="application/vnd.ms-office.chartcolorstyle+xml"/>
  <Override PartName="/xl/charts/chart100.xml" ContentType="application/vnd.openxmlformats-officedocument.drawingml.chart+xml"/>
  <Override PartName="/xl/charts/style100.xml" ContentType="application/vnd.ms-office.chartstyle+xml"/>
  <Override PartName="/xl/charts/colors100.xml" ContentType="application/vnd.ms-office.chartcolorstyle+xml"/>
  <Override PartName="/xl/charts/chart101.xml" ContentType="application/vnd.openxmlformats-officedocument.drawingml.chart+xml"/>
  <Override PartName="/xl/charts/style101.xml" ContentType="application/vnd.ms-office.chartstyle+xml"/>
  <Override PartName="/xl/charts/colors101.xml" ContentType="application/vnd.ms-office.chartcolorstyle+xml"/>
  <Override PartName="/xl/charts/chart102.xml" ContentType="application/vnd.openxmlformats-officedocument.drawingml.chart+xml"/>
  <Override PartName="/xl/charts/style102.xml" ContentType="application/vnd.ms-office.chartstyle+xml"/>
  <Override PartName="/xl/charts/colors102.xml" ContentType="application/vnd.ms-office.chartcolorstyle+xml"/>
  <Override PartName="/xl/charts/chart103.xml" ContentType="application/vnd.openxmlformats-officedocument.drawingml.chart+xml"/>
  <Override PartName="/xl/charts/style103.xml" ContentType="application/vnd.ms-office.chartstyle+xml"/>
  <Override PartName="/xl/charts/colors103.xml" ContentType="application/vnd.ms-office.chartcolorstyle+xml"/>
  <Override PartName="/xl/charts/chart104.xml" ContentType="application/vnd.openxmlformats-officedocument.drawingml.chart+xml"/>
  <Override PartName="/xl/charts/style104.xml" ContentType="application/vnd.ms-office.chartstyle+xml"/>
  <Override PartName="/xl/charts/colors104.xml" ContentType="application/vnd.ms-office.chartcolorstyle+xml"/>
  <Override PartName="/xl/charts/chart105.xml" ContentType="application/vnd.openxmlformats-officedocument.drawingml.chart+xml"/>
  <Override PartName="/xl/charts/style105.xml" ContentType="application/vnd.ms-office.chartstyle+xml"/>
  <Override PartName="/xl/charts/colors105.xml" ContentType="application/vnd.ms-office.chartcolorstyle+xml"/>
  <Override PartName="/xl/charts/chart106.xml" ContentType="application/vnd.openxmlformats-officedocument.drawingml.chart+xml"/>
  <Override PartName="/xl/charts/style106.xml" ContentType="application/vnd.ms-office.chartstyle+xml"/>
  <Override PartName="/xl/charts/colors106.xml" ContentType="application/vnd.ms-office.chartcolorstyle+xml"/>
  <Override PartName="/xl/charts/chart107.xml" ContentType="application/vnd.openxmlformats-officedocument.drawingml.chart+xml"/>
  <Override PartName="/xl/charts/style107.xml" ContentType="application/vnd.ms-office.chartstyle+xml"/>
  <Override PartName="/xl/charts/colors107.xml" ContentType="application/vnd.ms-office.chartcolorstyle+xml"/>
  <Override PartName="/xl/charts/chart108.xml" ContentType="application/vnd.openxmlformats-officedocument.drawingml.chart+xml"/>
  <Override PartName="/xl/charts/style108.xml" ContentType="application/vnd.ms-office.chartstyle+xml"/>
  <Override PartName="/xl/charts/colors108.xml" ContentType="application/vnd.ms-office.chartcolorstyle+xml"/>
  <Override PartName="/xl/charts/chart109.xml" ContentType="application/vnd.openxmlformats-officedocument.drawingml.chart+xml"/>
  <Override PartName="/xl/charts/style109.xml" ContentType="application/vnd.ms-office.chartstyle+xml"/>
  <Override PartName="/xl/charts/colors109.xml" ContentType="application/vnd.ms-office.chartcolorstyle+xml"/>
  <Override PartName="/xl/charts/chart110.xml" ContentType="application/vnd.openxmlformats-officedocument.drawingml.chart+xml"/>
  <Override PartName="/xl/charts/style110.xml" ContentType="application/vnd.ms-office.chartstyle+xml"/>
  <Override PartName="/xl/charts/colors110.xml" ContentType="application/vnd.ms-office.chartcolorstyle+xml"/>
  <Override PartName="/xl/charts/chart111.xml" ContentType="application/vnd.openxmlformats-officedocument.drawingml.chart+xml"/>
  <Override PartName="/xl/charts/style111.xml" ContentType="application/vnd.ms-office.chartstyle+xml"/>
  <Override PartName="/xl/charts/colors111.xml" ContentType="application/vnd.ms-office.chartcolorstyle+xml"/>
  <Override PartName="/xl/charts/chart112.xml" ContentType="application/vnd.openxmlformats-officedocument.drawingml.chart+xml"/>
  <Override PartName="/xl/charts/style112.xml" ContentType="application/vnd.ms-office.chartstyle+xml"/>
  <Override PartName="/xl/charts/colors112.xml" ContentType="application/vnd.ms-office.chartcolorstyle+xml"/>
  <Override PartName="/xl/charts/chart113.xml" ContentType="application/vnd.openxmlformats-officedocument.drawingml.chart+xml"/>
  <Override PartName="/xl/charts/style113.xml" ContentType="application/vnd.ms-office.chartstyle+xml"/>
  <Override PartName="/xl/charts/colors113.xml" ContentType="application/vnd.ms-office.chartcolorstyle+xml"/>
  <Override PartName="/xl/charts/chart114.xml" ContentType="application/vnd.openxmlformats-officedocument.drawingml.chart+xml"/>
  <Override PartName="/xl/charts/style114.xml" ContentType="application/vnd.ms-office.chartstyle+xml"/>
  <Override PartName="/xl/charts/colors114.xml" ContentType="application/vnd.ms-office.chartcolorstyle+xml"/>
  <Override PartName="/xl/charts/chart115.xml" ContentType="application/vnd.openxmlformats-officedocument.drawingml.chart+xml"/>
  <Override PartName="/xl/charts/style115.xml" ContentType="application/vnd.ms-office.chartstyle+xml"/>
  <Override PartName="/xl/charts/colors115.xml" ContentType="application/vnd.ms-office.chartcolorstyle+xml"/>
  <Override PartName="/xl/charts/chart116.xml" ContentType="application/vnd.openxmlformats-officedocument.drawingml.chart+xml"/>
  <Override PartName="/xl/charts/style116.xml" ContentType="application/vnd.ms-office.chartstyle+xml"/>
  <Override PartName="/xl/charts/colors116.xml" ContentType="application/vnd.ms-office.chartcolorstyle+xml"/>
  <Override PartName="/xl/charts/chart117.xml" ContentType="application/vnd.openxmlformats-officedocument.drawingml.chart+xml"/>
  <Override PartName="/xl/charts/style117.xml" ContentType="application/vnd.ms-office.chartstyle+xml"/>
  <Override PartName="/xl/charts/colors117.xml" ContentType="application/vnd.ms-office.chartcolorstyle+xml"/>
  <Override PartName="/xl/charts/chart118.xml" ContentType="application/vnd.openxmlformats-officedocument.drawingml.chart+xml"/>
  <Override PartName="/xl/charts/style118.xml" ContentType="application/vnd.ms-office.chartstyle+xml"/>
  <Override PartName="/xl/charts/colors118.xml" ContentType="application/vnd.ms-office.chartcolorstyle+xml"/>
  <Override PartName="/xl/charts/chart119.xml" ContentType="application/vnd.openxmlformats-officedocument.drawingml.chart+xml"/>
  <Override PartName="/xl/charts/style119.xml" ContentType="application/vnd.ms-office.chartstyle+xml"/>
  <Override PartName="/xl/charts/colors119.xml" ContentType="application/vnd.ms-office.chartcolorstyle+xml"/>
  <Override PartName="/xl/charts/chart120.xml" ContentType="application/vnd.openxmlformats-officedocument.drawingml.chart+xml"/>
  <Override PartName="/xl/charts/style120.xml" ContentType="application/vnd.ms-office.chartstyle+xml"/>
  <Override PartName="/xl/charts/colors120.xml" ContentType="application/vnd.ms-office.chartcolorstyle+xml"/>
  <Override PartName="/xl/charts/chart121.xml" ContentType="application/vnd.openxmlformats-officedocument.drawingml.chart+xml"/>
  <Override PartName="/xl/charts/style121.xml" ContentType="application/vnd.ms-office.chartstyle+xml"/>
  <Override PartName="/xl/charts/colors121.xml" ContentType="application/vnd.ms-office.chartcolorstyle+xml"/>
  <Override PartName="/xl/charts/chart122.xml" ContentType="application/vnd.openxmlformats-officedocument.drawingml.chart+xml"/>
  <Override PartName="/xl/charts/style122.xml" ContentType="application/vnd.ms-office.chartstyle+xml"/>
  <Override PartName="/xl/charts/colors122.xml" ContentType="application/vnd.ms-office.chartcolorstyle+xml"/>
  <Override PartName="/xl/charts/chart123.xml" ContentType="application/vnd.openxmlformats-officedocument.drawingml.chart+xml"/>
  <Override PartName="/xl/charts/style123.xml" ContentType="application/vnd.ms-office.chartstyle+xml"/>
  <Override PartName="/xl/charts/colors123.xml" ContentType="application/vnd.ms-office.chartcolorstyle+xml"/>
  <Override PartName="/xl/charts/chart124.xml" ContentType="application/vnd.openxmlformats-officedocument.drawingml.chart+xml"/>
  <Override PartName="/xl/charts/style124.xml" ContentType="application/vnd.ms-office.chartstyle+xml"/>
  <Override PartName="/xl/charts/colors124.xml" ContentType="application/vnd.ms-office.chartcolorstyle+xml"/>
  <Override PartName="/xl/charts/chart125.xml" ContentType="application/vnd.openxmlformats-officedocument.drawingml.chart+xml"/>
  <Override PartName="/xl/charts/style125.xml" ContentType="application/vnd.ms-office.chartstyle+xml"/>
  <Override PartName="/xl/charts/colors125.xml" ContentType="application/vnd.ms-office.chartcolorstyle+xml"/>
  <Override PartName="/xl/charts/chart126.xml" ContentType="application/vnd.openxmlformats-officedocument.drawingml.chart+xml"/>
  <Override PartName="/xl/charts/style126.xml" ContentType="application/vnd.ms-office.chartstyle+xml"/>
  <Override PartName="/xl/charts/colors126.xml" ContentType="application/vnd.ms-office.chartcolorstyle+xml"/>
  <Override PartName="/xl/charts/chart127.xml" ContentType="application/vnd.openxmlformats-officedocument.drawingml.chart+xml"/>
  <Override PartName="/xl/charts/style127.xml" ContentType="application/vnd.ms-office.chartstyle+xml"/>
  <Override PartName="/xl/charts/colors127.xml" ContentType="application/vnd.ms-office.chartcolorstyle+xml"/>
  <Override PartName="/xl/charts/chart128.xml" ContentType="application/vnd.openxmlformats-officedocument.drawingml.chart+xml"/>
  <Override PartName="/xl/charts/style128.xml" ContentType="application/vnd.ms-office.chartstyle+xml"/>
  <Override PartName="/xl/charts/colors128.xml" ContentType="application/vnd.ms-office.chartcolorstyle+xml"/>
  <Override PartName="/xl/charts/chart129.xml" ContentType="application/vnd.openxmlformats-officedocument.drawingml.chart+xml"/>
  <Override PartName="/xl/charts/style129.xml" ContentType="application/vnd.ms-office.chartstyle+xml"/>
  <Override PartName="/xl/charts/colors129.xml" ContentType="application/vnd.ms-office.chartcolorstyle+xml"/>
  <Override PartName="/xl/charts/chart130.xml" ContentType="application/vnd.openxmlformats-officedocument.drawingml.chart+xml"/>
  <Override PartName="/xl/charts/style130.xml" ContentType="application/vnd.ms-office.chartstyle+xml"/>
  <Override PartName="/xl/charts/colors130.xml" ContentType="application/vnd.ms-office.chartcolorstyle+xml"/>
  <Override PartName="/xl/charts/chart131.xml" ContentType="application/vnd.openxmlformats-officedocument.drawingml.chart+xml"/>
  <Override PartName="/xl/charts/style131.xml" ContentType="application/vnd.ms-office.chartstyle+xml"/>
  <Override PartName="/xl/charts/colors131.xml" ContentType="application/vnd.ms-office.chartcolorstyle+xml"/>
  <Override PartName="/xl/charts/chart132.xml" ContentType="application/vnd.openxmlformats-officedocument.drawingml.chart+xml"/>
  <Override PartName="/xl/charts/style132.xml" ContentType="application/vnd.ms-office.chartstyle+xml"/>
  <Override PartName="/xl/charts/colors132.xml" ContentType="application/vnd.ms-office.chartcolorstyle+xml"/>
  <Override PartName="/xl/charts/chart133.xml" ContentType="application/vnd.openxmlformats-officedocument.drawingml.chart+xml"/>
  <Override PartName="/xl/charts/style133.xml" ContentType="application/vnd.ms-office.chartstyle+xml"/>
  <Override PartName="/xl/charts/colors133.xml" ContentType="application/vnd.ms-office.chartcolorstyle+xml"/>
  <Override PartName="/xl/charts/chart134.xml" ContentType="application/vnd.openxmlformats-officedocument.drawingml.chart+xml"/>
  <Override PartName="/xl/charts/style134.xml" ContentType="application/vnd.ms-office.chartstyle+xml"/>
  <Override PartName="/xl/charts/colors134.xml" ContentType="application/vnd.ms-office.chartcolorstyle+xml"/>
  <Override PartName="/xl/charts/chart135.xml" ContentType="application/vnd.openxmlformats-officedocument.drawingml.chart+xml"/>
  <Override PartName="/xl/charts/style135.xml" ContentType="application/vnd.ms-office.chartstyle+xml"/>
  <Override PartName="/xl/charts/colors135.xml" ContentType="application/vnd.ms-office.chartcolorstyle+xml"/>
  <Override PartName="/xl/charts/chart136.xml" ContentType="application/vnd.openxmlformats-officedocument.drawingml.chart+xml"/>
  <Override PartName="/xl/charts/style136.xml" ContentType="application/vnd.ms-office.chartstyle+xml"/>
  <Override PartName="/xl/charts/colors136.xml" ContentType="application/vnd.ms-office.chartcolorstyle+xml"/>
  <Override PartName="/xl/charts/chart137.xml" ContentType="application/vnd.openxmlformats-officedocument.drawingml.chart+xml"/>
  <Override PartName="/xl/charts/style137.xml" ContentType="application/vnd.ms-office.chartstyle+xml"/>
  <Override PartName="/xl/charts/colors137.xml" ContentType="application/vnd.ms-office.chartcolorstyle+xml"/>
  <Override PartName="/xl/charts/chart138.xml" ContentType="application/vnd.openxmlformats-officedocument.drawingml.chart+xml"/>
  <Override PartName="/xl/charts/style138.xml" ContentType="application/vnd.ms-office.chartstyle+xml"/>
  <Override PartName="/xl/charts/colors138.xml" ContentType="application/vnd.ms-office.chartcolorstyle+xml"/>
  <Override PartName="/xl/charts/chart139.xml" ContentType="application/vnd.openxmlformats-officedocument.drawingml.chart+xml"/>
  <Override PartName="/xl/charts/style139.xml" ContentType="application/vnd.ms-office.chartstyle+xml"/>
  <Override PartName="/xl/charts/colors139.xml" ContentType="application/vnd.ms-office.chartcolorstyle+xml"/>
  <Override PartName="/xl/charts/chart140.xml" ContentType="application/vnd.openxmlformats-officedocument.drawingml.chart+xml"/>
  <Override PartName="/xl/charts/style140.xml" ContentType="application/vnd.ms-office.chartstyle+xml"/>
  <Override PartName="/xl/charts/colors140.xml" ContentType="application/vnd.ms-office.chartcolorstyle+xml"/>
  <Override PartName="/xl/charts/chart141.xml" ContentType="application/vnd.openxmlformats-officedocument.drawingml.chart+xml"/>
  <Override PartName="/xl/charts/style141.xml" ContentType="application/vnd.ms-office.chartstyle+xml"/>
  <Override PartName="/xl/charts/colors141.xml" ContentType="application/vnd.ms-office.chartcolorstyle+xml"/>
  <Override PartName="/xl/charts/chart142.xml" ContentType="application/vnd.openxmlformats-officedocument.drawingml.chart+xml"/>
  <Override PartName="/xl/charts/style142.xml" ContentType="application/vnd.ms-office.chartstyle+xml"/>
  <Override PartName="/xl/charts/colors142.xml" ContentType="application/vnd.ms-office.chartcolorstyle+xml"/>
  <Override PartName="/xl/charts/chart143.xml" ContentType="application/vnd.openxmlformats-officedocument.drawingml.chart+xml"/>
  <Override PartName="/xl/charts/style143.xml" ContentType="application/vnd.ms-office.chartstyle+xml"/>
  <Override PartName="/xl/charts/colors143.xml" ContentType="application/vnd.ms-office.chartcolorstyle+xml"/>
  <Override PartName="/xl/charts/chart144.xml" ContentType="application/vnd.openxmlformats-officedocument.drawingml.chart+xml"/>
  <Override PartName="/xl/charts/style144.xml" ContentType="application/vnd.ms-office.chartstyle+xml"/>
  <Override PartName="/xl/charts/colors144.xml" ContentType="application/vnd.ms-office.chartcolorstyle+xml"/>
  <Override PartName="/xl/charts/chart145.xml" ContentType="application/vnd.openxmlformats-officedocument.drawingml.chart+xml"/>
  <Override PartName="/xl/charts/style145.xml" ContentType="application/vnd.ms-office.chartstyle+xml"/>
  <Override PartName="/xl/charts/colors145.xml" ContentType="application/vnd.ms-office.chartcolorstyle+xml"/>
  <Override PartName="/xl/charts/chart146.xml" ContentType="application/vnd.openxmlformats-officedocument.drawingml.chart+xml"/>
  <Override PartName="/xl/charts/style146.xml" ContentType="application/vnd.ms-office.chartstyle+xml"/>
  <Override PartName="/xl/charts/colors146.xml" ContentType="application/vnd.ms-office.chartcolorstyle+xml"/>
  <Override PartName="/xl/charts/chart147.xml" ContentType="application/vnd.openxmlformats-officedocument.drawingml.chart+xml"/>
  <Override PartName="/xl/charts/style147.xml" ContentType="application/vnd.ms-office.chartstyle+xml"/>
  <Override PartName="/xl/charts/colors147.xml" ContentType="application/vnd.ms-office.chartcolorstyle+xml"/>
  <Override PartName="/xl/charts/chart148.xml" ContentType="application/vnd.openxmlformats-officedocument.drawingml.chart+xml"/>
  <Override PartName="/xl/charts/style148.xml" ContentType="application/vnd.ms-office.chartstyle+xml"/>
  <Override PartName="/xl/charts/colors148.xml" ContentType="application/vnd.ms-office.chartcolorstyle+xml"/>
  <Override PartName="/xl/charts/chart149.xml" ContentType="application/vnd.openxmlformats-officedocument.drawingml.chart+xml"/>
  <Override PartName="/xl/charts/style149.xml" ContentType="application/vnd.ms-office.chartstyle+xml"/>
  <Override PartName="/xl/charts/colors149.xml" ContentType="application/vnd.ms-office.chartcolorstyle+xml"/>
  <Override PartName="/xl/charts/chart150.xml" ContentType="application/vnd.openxmlformats-officedocument.drawingml.chart+xml"/>
  <Override PartName="/xl/charts/style150.xml" ContentType="application/vnd.ms-office.chartstyle+xml"/>
  <Override PartName="/xl/charts/colors150.xml" ContentType="application/vnd.ms-office.chartcolorstyle+xml"/>
  <Override PartName="/xl/charts/chart151.xml" ContentType="application/vnd.openxmlformats-officedocument.drawingml.chart+xml"/>
  <Override PartName="/xl/charts/style151.xml" ContentType="application/vnd.ms-office.chartstyle+xml"/>
  <Override PartName="/xl/charts/colors151.xml" ContentType="application/vnd.ms-office.chartcolorstyle+xml"/>
  <Override PartName="/xl/charts/chart152.xml" ContentType="application/vnd.openxmlformats-officedocument.drawingml.chart+xml"/>
  <Override PartName="/xl/charts/style152.xml" ContentType="application/vnd.ms-office.chartstyle+xml"/>
  <Override PartName="/xl/charts/colors152.xml" ContentType="application/vnd.ms-office.chartcolorstyle+xml"/>
  <Override PartName="/xl/charts/chart153.xml" ContentType="application/vnd.openxmlformats-officedocument.drawingml.chart+xml"/>
  <Override PartName="/xl/charts/style153.xml" ContentType="application/vnd.ms-office.chartstyle+xml"/>
  <Override PartName="/xl/charts/colors153.xml" ContentType="application/vnd.ms-office.chartcolorstyle+xml"/>
  <Override PartName="/xl/charts/chart154.xml" ContentType="application/vnd.openxmlformats-officedocument.drawingml.chart+xml"/>
  <Override PartName="/xl/charts/style154.xml" ContentType="application/vnd.ms-office.chartstyle+xml"/>
  <Override PartName="/xl/charts/colors154.xml" ContentType="application/vnd.ms-office.chartcolorstyle+xml"/>
  <Override PartName="/xl/drawings/drawing2.xml" ContentType="application/vnd.openxmlformats-officedocument.drawing+xml"/>
  <Override PartName="/xl/charts/chart155.xml" ContentType="application/vnd.openxmlformats-officedocument.drawingml.chart+xml"/>
  <Override PartName="/xl/charts/style155.xml" ContentType="application/vnd.ms-office.chartstyle+xml"/>
  <Override PartName="/xl/charts/colors155.xml" ContentType="application/vnd.ms-office.chartcolorstyle+xml"/>
  <Override PartName="/xl/charts/chart156.xml" ContentType="application/vnd.openxmlformats-officedocument.drawingml.chart+xml"/>
  <Override PartName="/xl/charts/style156.xml" ContentType="application/vnd.ms-office.chartstyle+xml"/>
  <Override PartName="/xl/charts/colors156.xml" ContentType="application/vnd.ms-office.chartcolorstyle+xml"/>
  <Override PartName="/xl/charts/chart157.xml" ContentType="application/vnd.openxmlformats-officedocument.drawingml.chart+xml"/>
  <Override PartName="/xl/charts/style157.xml" ContentType="application/vnd.ms-office.chartstyle+xml"/>
  <Override PartName="/xl/charts/colors157.xml" ContentType="application/vnd.ms-office.chartcolorstyle+xml"/>
  <Override PartName="/xl/charts/chart158.xml" ContentType="application/vnd.openxmlformats-officedocument.drawingml.chart+xml"/>
  <Override PartName="/xl/charts/style158.xml" ContentType="application/vnd.ms-office.chartstyle+xml"/>
  <Override PartName="/xl/charts/colors158.xml" ContentType="application/vnd.ms-office.chartcolorstyle+xml"/>
  <Override PartName="/xl/charts/chart159.xml" ContentType="application/vnd.openxmlformats-officedocument.drawingml.chart+xml"/>
  <Override PartName="/xl/charts/style159.xml" ContentType="application/vnd.ms-office.chartstyle+xml"/>
  <Override PartName="/xl/charts/colors159.xml" ContentType="application/vnd.ms-office.chartcolorstyle+xml"/>
  <Override PartName="/xl/charts/chart160.xml" ContentType="application/vnd.openxmlformats-officedocument.drawingml.chart+xml"/>
  <Override PartName="/xl/charts/style160.xml" ContentType="application/vnd.ms-office.chartstyle+xml"/>
  <Override PartName="/xl/charts/colors160.xml" ContentType="application/vnd.ms-office.chartcolorstyle+xml"/>
  <Override PartName="/xl/charts/chart161.xml" ContentType="application/vnd.openxmlformats-officedocument.drawingml.chart+xml"/>
  <Override PartName="/xl/charts/style161.xml" ContentType="application/vnd.ms-office.chartstyle+xml"/>
  <Override PartName="/xl/charts/colors161.xml" ContentType="application/vnd.ms-office.chartcolorstyle+xml"/>
  <Override PartName="/xl/charts/chart162.xml" ContentType="application/vnd.openxmlformats-officedocument.drawingml.chart+xml"/>
  <Override PartName="/xl/charts/style162.xml" ContentType="application/vnd.ms-office.chartstyle+xml"/>
  <Override PartName="/xl/charts/colors162.xml" ContentType="application/vnd.ms-office.chartcolorstyle+xml"/>
  <Override PartName="/xl/charts/chart163.xml" ContentType="application/vnd.openxmlformats-officedocument.drawingml.chart+xml"/>
  <Override PartName="/xl/charts/style163.xml" ContentType="application/vnd.ms-office.chartstyle+xml"/>
  <Override PartName="/xl/charts/colors163.xml" ContentType="application/vnd.ms-office.chartcolorstyle+xml"/>
  <Override PartName="/xl/charts/chart164.xml" ContentType="application/vnd.openxmlformats-officedocument.drawingml.chart+xml"/>
  <Override PartName="/xl/charts/style164.xml" ContentType="application/vnd.ms-office.chartstyle+xml"/>
  <Override PartName="/xl/charts/colors164.xml" ContentType="application/vnd.ms-office.chartcolorstyle+xml"/>
  <Override PartName="/xl/charts/chart165.xml" ContentType="application/vnd.openxmlformats-officedocument.drawingml.chart+xml"/>
  <Override PartName="/xl/charts/style165.xml" ContentType="application/vnd.ms-office.chartstyle+xml"/>
  <Override PartName="/xl/charts/colors165.xml" ContentType="application/vnd.ms-office.chartcolorstyle+xml"/>
  <Override PartName="/xl/charts/chart166.xml" ContentType="application/vnd.openxmlformats-officedocument.drawingml.chart+xml"/>
  <Override PartName="/xl/charts/style166.xml" ContentType="application/vnd.ms-office.chartstyle+xml"/>
  <Override PartName="/xl/charts/colors166.xml" ContentType="application/vnd.ms-office.chartcolorstyle+xml"/>
  <Override PartName="/xl/charts/chart167.xml" ContentType="application/vnd.openxmlformats-officedocument.drawingml.chart+xml"/>
  <Override PartName="/xl/charts/style167.xml" ContentType="application/vnd.ms-office.chartstyle+xml"/>
  <Override PartName="/xl/charts/colors167.xml" ContentType="application/vnd.ms-office.chartcolorstyle+xml"/>
  <Override PartName="/xl/charts/chart168.xml" ContentType="application/vnd.openxmlformats-officedocument.drawingml.chart+xml"/>
  <Override PartName="/xl/charts/style168.xml" ContentType="application/vnd.ms-office.chartstyle+xml"/>
  <Override PartName="/xl/charts/colors168.xml" ContentType="application/vnd.ms-office.chartcolorstyle+xml"/>
  <Override PartName="/xl/charts/chart169.xml" ContentType="application/vnd.openxmlformats-officedocument.drawingml.chart+xml"/>
  <Override PartName="/xl/charts/style169.xml" ContentType="application/vnd.ms-office.chartstyle+xml"/>
  <Override PartName="/xl/charts/colors169.xml" ContentType="application/vnd.ms-office.chartcolorstyle+xml"/>
  <Override PartName="/xl/charts/chart170.xml" ContentType="application/vnd.openxmlformats-officedocument.drawingml.chart+xml"/>
  <Override PartName="/xl/charts/style170.xml" ContentType="application/vnd.ms-office.chartstyle+xml"/>
  <Override PartName="/xl/charts/colors170.xml" ContentType="application/vnd.ms-office.chartcolorstyle+xml"/>
  <Override PartName="/xl/charts/chart171.xml" ContentType="application/vnd.openxmlformats-officedocument.drawingml.chart+xml"/>
  <Override PartName="/xl/charts/style171.xml" ContentType="application/vnd.ms-office.chartstyle+xml"/>
  <Override PartName="/xl/charts/colors171.xml" ContentType="application/vnd.ms-office.chartcolorstyle+xml"/>
  <Override PartName="/xl/charts/chart172.xml" ContentType="application/vnd.openxmlformats-officedocument.drawingml.chart+xml"/>
  <Override PartName="/xl/charts/style172.xml" ContentType="application/vnd.ms-office.chartstyle+xml"/>
  <Override PartName="/xl/charts/colors172.xml" ContentType="application/vnd.ms-office.chartcolorstyle+xml"/>
  <Override PartName="/xl/charts/chart173.xml" ContentType="application/vnd.openxmlformats-officedocument.drawingml.chart+xml"/>
  <Override PartName="/xl/charts/style173.xml" ContentType="application/vnd.ms-office.chartstyle+xml"/>
  <Override PartName="/xl/charts/colors173.xml" ContentType="application/vnd.ms-office.chartcolorstyle+xml"/>
  <Override PartName="/xl/charts/chart174.xml" ContentType="application/vnd.openxmlformats-officedocument.drawingml.chart+xml"/>
  <Override PartName="/xl/charts/style174.xml" ContentType="application/vnd.ms-office.chartstyle+xml"/>
  <Override PartName="/xl/charts/colors174.xml" ContentType="application/vnd.ms-office.chartcolorstyle+xml"/>
  <Override PartName="/xl/charts/chart175.xml" ContentType="application/vnd.openxmlformats-officedocument.drawingml.chart+xml"/>
  <Override PartName="/xl/charts/style175.xml" ContentType="application/vnd.ms-office.chartstyle+xml"/>
  <Override PartName="/xl/charts/colors175.xml" ContentType="application/vnd.ms-office.chartcolorstyle+xml"/>
  <Override PartName="/xl/charts/chart176.xml" ContentType="application/vnd.openxmlformats-officedocument.drawingml.chart+xml"/>
  <Override PartName="/xl/charts/style176.xml" ContentType="application/vnd.ms-office.chartstyle+xml"/>
  <Override PartName="/xl/charts/colors176.xml" ContentType="application/vnd.ms-office.chartcolorstyle+xml"/>
  <Override PartName="/xl/charts/chart177.xml" ContentType="application/vnd.openxmlformats-officedocument.drawingml.chart+xml"/>
  <Override PartName="/xl/charts/style177.xml" ContentType="application/vnd.ms-office.chartstyle+xml"/>
  <Override PartName="/xl/charts/colors177.xml" ContentType="application/vnd.ms-office.chartcolorstyle+xml"/>
  <Override PartName="/xl/charts/chart178.xml" ContentType="application/vnd.openxmlformats-officedocument.drawingml.chart+xml"/>
  <Override PartName="/xl/charts/style178.xml" ContentType="application/vnd.ms-office.chartstyle+xml"/>
  <Override PartName="/xl/charts/colors178.xml" ContentType="application/vnd.ms-office.chartcolorstyle+xml"/>
  <Override PartName="/xl/charts/chart179.xml" ContentType="application/vnd.openxmlformats-officedocument.drawingml.chart+xml"/>
  <Override PartName="/xl/charts/style179.xml" ContentType="application/vnd.ms-office.chartstyle+xml"/>
  <Override PartName="/xl/charts/colors179.xml" ContentType="application/vnd.ms-office.chartcolorstyle+xml"/>
  <Override PartName="/xl/charts/chart180.xml" ContentType="application/vnd.openxmlformats-officedocument.drawingml.chart+xml"/>
  <Override PartName="/xl/charts/style180.xml" ContentType="application/vnd.ms-office.chartstyle+xml"/>
  <Override PartName="/xl/charts/colors180.xml" ContentType="application/vnd.ms-office.chartcolorstyle+xml"/>
  <Override PartName="/xl/charts/chart181.xml" ContentType="application/vnd.openxmlformats-officedocument.drawingml.chart+xml"/>
  <Override PartName="/xl/charts/style181.xml" ContentType="application/vnd.ms-office.chartstyle+xml"/>
  <Override PartName="/xl/charts/colors181.xml" ContentType="application/vnd.ms-office.chartcolorstyle+xml"/>
  <Override PartName="/xl/charts/chart182.xml" ContentType="application/vnd.openxmlformats-officedocument.drawingml.chart+xml"/>
  <Override PartName="/xl/charts/style182.xml" ContentType="application/vnd.ms-office.chartstyle+xml"/>
  <Override PartName="/xl/charts/colors182.xml" ContentType="application/vnd.ms-office.chartcolorstyle+xml"/>
  <Override PartName="/xl/drawings/drawing3.xml" ContentType="application/vnd.openxmlformats-officedocument.drawing+xml"/>
  <Override PartName="/xl/charts/chart183.xml" ContentType="application/vnd.openxmlformats-officedocument.drawingml.chart+xml"/>
  <Override PartName="/xl/charts/style183.xml" ContentType="application/vnd.ms-office.chartstyle+xml"/>
  <Override PartName="/xl/charts/colors183.xml" ContentType="application/vnd.ms-office.chartcolorstyle+xml"/>
  <Override PartName="/xl/charts/chart184.xml" ContentType="application/vnd.openxmlformats-officedocument.drawingml.chart+xml"/>
  <Override PartName="/xl/charts/style184.xml" ContentType="application/vnd.ms-office.chartstyle+xml"/>
  <Override PartName="/xl/charts/colors184.xml" ContentType="application/vnd.ms-office.chartcolorstyle+xml"/>
  <Override PartName="/xl/charts/chart185.xml" ContentType="application/vnd.openxmlformats-officedocument.drawingml.chart+xml"/>
  <Override PartName="/xl/charts/style185.xml" ContentType="application/vnd.ms-office.chartstyle+xml"/>
  <Override PartName="/xl/charts/colors185.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514"/>
  <workbookPr filterPrivacy="1" hidePivotFieldList="1"/>
  <xr:revisionPtr revIDLastSave="2320" documentId="114_{166A4447-8D80-6D4D-B065-6690C07EAAEF}" xr6:coauthVersionLast="47" xr6:coauthVersionMax="47" xr10:uidLastSave="{AD212078-ACAC-4B58-B6CD-383A6EE192ED}"/>
  <bookViews>
    <workbookView xWindow="1410" yWindow="3045" windowWidth="15375" windowHeight="7875" tabRatio="922" firstSheet="1" activeTab="1" xr2:uid="{47E856DE-31D1-41C8-A447-AF974293BDAC}"/>
  </bookViews>
  <sheets>
    <sheet name="Organico" sheetId="1" r:id="rId1"/>
    <sheet name="Input_dati" sheetId="32" r:id="rId2"/>
    <sheet name="Input_risparmio economico" sheetId="23" r:id="rId3"/>
    <sheet name="Input_Δ straordinario" sheetId="16" r:id="rId4"/>
    <sheet name="Input_Δ assenze" sheetId="21" r:id="rId5"/>
    <sheet name="Input_Δ stampe" sheetId="17" r:id="rId6"/>
    <sheet name="Input_spazi fisici" sheetId="24" r:id="rId7"/>
    <sheet name="Input_survey" sheetId="13" r:id="rId8"/>
    <sheet name="Input_collettività" sheetId="30" r:id="rId9"/>
    <sheet name="Calcolo_organizzazione" sheetId="5" state="hidden" r:id="rId10"/>
    <sheet name="Calcolo_organizzazione_2" sheetId="22" state="hidden" r:id="rId11"/>
    <sheet name="Calcolo_persone" sheetId="26" state="hidden" r:id="rId12"/>
    <sheet name="Calcolo_collettività" sheetId="27" state="hidden" r:id="rId13"/>
    <sheet name="Dashboard_Organizzazione" sheetId="18" r:id="rId14"/>
    <sheet name="Dashboard_Persone" sheetId="28" r:id="rId15"/>
    <sheet name="Dashboard_Collettività" sheetId="29" r:id="rId16"/>
  </sheets>
  <definedNames>
    <definedName name="_xlnm._FilterDatabase" localSheetId="0" hidden="1">Organico!$I$2:$I$129</definedName>
  </definedNames>
  <calcPr calcId="191028"/>
  <pivotCaches>
    <pivotCache cacheId="1724" r:id="rId1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A114" i="28" l="1"/>
  <c r="DA115" i="28"/>
  <c r="DA116" i="28"/>
  <c r="DA113" i="28"/>
  <c r="BY114" i="28"/>
  <c r="BY115" i="28"/>
  <c r="BY116" i="28"/>
  <c r="BY113" i="28"/>
  <c r="BO114" i="28"/>
  <c r="BO115" i="28"/>
  <c r="BO116" i="28"/>
  <c r="BO113" i="28"/>
  <c r="BE114" i="28"/>
  <c r="BE115" i="28"/>
  <c r="BE116" i="28"/>
  <c r="BE113" i="28"/>
  <c r="AZ114" i="28"/>
  <c r="AZ115" i="28"/>
  <c r="AZ116" i="28"/>
  <c r="AZ113" i="28"/>
  <c r="X114" i="28"/>
  <c r="X115" i="28"/>
  <c r="X116" i="28"/>
  <c r="X113" i="28"/>
  <c r="N114" i="28"/>
  <c r="N115" i="28"/>
  <c r="N116" i="28"/>
  <c r="N113" i="28"/>
  <c r="D114" i="28"/>
  <c r="D115" i="28"/>
  <c r="D116" i="28"/>
  <c r="D113" i="28"/>
  <c r="AZ72" i="28"/>
  <c r="AZ73" i="28"/>
  <c r="AZ74" i="28"/>
  <c r="AZ71" i="28"/>
  <c r="X72" i="28"/>
  <c r="X73" i="28"/>
  <c r="X74" i="28"/>
  <c r="X71" i="28"/>
  <c r="N72" i="28"/>
  <c r="N73" i="28"/>
  <c r="N74" i="28"/>
  <c r="N71" i="28"/>
  <c r="D72" i="28"/>
  <c r="D73" i="28"/>
  <c r="D74" i="28"/>
  <c r="D71" i="28"/>
  <c r="AZ38" i="28"/>
  <c r="AZ39" i="28"/>
  <c r="AZ40" i="28"/>
  <c r="AZ37" i="28"/>
  <c r="AZ4" i="28"/>
  <c r="AZ5" i="28"/>
  <c r="AZ6" i="28"/>
  <c r="AZ3" i="28"/>
  <c r="X38" i="28"/>
  <c r="X39" i="28"/>
  <c r="X40" i="28"/>
  <c r="X37" i="28"/>
  <c r="X4" i="28"/>
  <c r="X5" i="28"/>
  <c r="X6" i="28"/>
  <c r="X3" i="28"/>
  <c r="N38" i="28"/>
  <c r="N39" i="28"/>
  <c r="N40" i="28"/>
  <c r="N37" i="28"/>
  <c r="D38" i="28"/>
  <c r="D39" i="28"/>
  <c r="D40" i="28"/>
  <c r="D37" i="28"/>
  <c r="N4" i="28"/>
  <c r="N5" i="28"/>
  <c r="N6" i="28"/>
  <c r="N3" i="28"/>
  <c r="D4" i="28"/>
  <c r="D5" i="28"/>
  <c r="D6" i="28"/>
  <c r="D3" i="28"/>
  <c r="AL531" i="18"/>
  <c r="AL532" i="18"/>
  <c r="AL533" i="18"/>
  <c r="AL530" i="18"/>
  <c r="J531" i="18"/>
  <c r="J532" i="18"/>
  <c r="J533" i="18"/>
  <c r="J530" i="18"/>
  <c r="AL497" i="18"/>
  <c r="AL498" i="18"/>
  <c r="AL499" i="18"/>
  <c r="AL496" i="18"/>
  <c r="J497" i="18"/>
  <c r="J498" i="18"/>
  <c r="J499" i="18"/>
  <c r="J496" i="18"/>
  <c r="AL463" i="18"/>
  <c r="AL464" i="18"/>
  <c r="AL465" i="18"/>
  <c r="AL462" i="18"/>
  <c r="J463" i="18"/>
  <c r="J464" i="18"/>
  <c r="J465" i="18"/>
  <c r="J462" i="18"/>
  <c r="AZ429" i="18"/>
  <c r="AZ430" i="18"/>
  <c r="AZ431" i="18"/>
  <c r="AZ428" i="18"/>
  <c r="X429" i="18"/>
  <c r="X430" i="18"/>
  <c r="X431" i="18"/>
  <c r="X428" i="18"/>
  <c r="N429" i="18"/>
  <c r="N430" i="18"/>
  <c r="N431" i="18"/>
  <c r="N428" i="18"/>
  <c r="C429" i="18"/>
  <c r="D429" i="18"/>
  <c r="C430" i="18"/>
  <c r="D430" i="18"/>
  <c r="C431" i="18"/>
  <c r="D431" i="18"/>
  <c r="D428" i="18"/>
  <c r="AD3" i="13"/>
  <c r="K3" i="13"/>
  <c r="G3" i="13"/>
  <c r="H3" i="13"/>
  <c r="I3" i="13"/>
  <c r="J3" i="13"/>
  <c r="L3" i="13"/>
  <c r="M3" i="13"/>
  <c r="S4" i="1" l="1"/>
  <c r="S5" i="1"/>
  <c r="S6" i="1"/>
  <c r="S7" i="1"/>
  <c r="S8" i="1"/>
  <c r="S9" i="1"/>
  <c r="S10" i="1"/>
  <c r="S11" i="1"/>
  <c r="S12"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63" i="1"/>
  <c r="S64" i="1"/>
  <c r="S65" i="1"/>
  <c r="S66" i="1"/>
  <c r="S67" i="1"/>
  <c r="S68" i="1"/>
  <c r="S69" i="1"/>
  <c r="S70" i="1"/>
  <c r="S71" i="1"/>
  <c r="S72" i="1"/>
  <c r="S73" i="1"/>
  <c r="S74" i="1"/>
  <c r="S75" i="1"/>
  <c r="S76" i="1"/>
  <c r="S77" i="1"/>
  <c r="S78" i="1"/>
  <c r="S79" i="1"/>
  <c r="S80" i="1"/>
  <c r="S81" i="1"/>
  <c r="S82" i="1"/>
  <c r="S83" i="1"/>
  <c r="S84" i="1"/>
  <c r="S85" i="1"/>
  <c r="S86" i="1"/>
  <c r="S87" i="1"/>
  <c r="S88" i="1"/>
  <c r="S89" i="1"/>
  <c r="S90" i="1"/>
  <c r="S91" i="1"/>
  <c r="S92" i="1"/>
  <c r="S93" i="1"/>
  <c r="S94" i="1"/>
  <c r="S95" i="1"/>
  <c r="S96" i="1"/>
  <c r="S97" i="1"/>
  <c r="S98" i="1"/>
  <c r="S99" i="1"/>
  <c r="S100" i="1"/>
  <c r="S101" i="1"/>
  <c r="S102" i="1"/>
  <c r="S3" i="1"/>
  <c r="R4" i="1"/>
  <c r="R3" i="1"/>
  <c r="AI188" i="18" l="1"/>
  <c r="AJ188" i="18" s="1"/>
  <c r="AK188" i="18" s="1"/>
  <c r="AL188" i="18" s="1"/>
  <c r="AM188" i="18" s="1"/>
  <c r="AN188" i="18" s="1"/>
  <c r="AO188" i="18" s="1"/>
  <c r="AP188" i="18" s="1"/>
  <c r="AQ188" i="18" s="1"/>
  <c r="AR188" i="18" s="1"/>
  <c r="AS188" i="18" s="1"/>
  <c r="AT188" i="18" s="1"/>
  <c r="R188" i="18"/>
  <c r="S188" i="18"/>
  <c r="T188" i="18" s="1"/>
  <c r="U188" i="18" s="1"/>
  <c r="V188" i="18" s="1"/>
  <c r="W188" i="18" s="1"/>
  <c r="X188" i="18" s="1"/>
  <c r="Y188" i="18" s="1"/>
  <c r="Z188" i="18" s="1"/>
  <c r="AA188" i="18" s="1"/>
  <c r="AB188" i="18" s="1"/>
  <c r="AC188" i="18" s="1"/>
  <c r="B188" i="18"/>
  <c r="C188" i="18" l="1"/>
  <c r="D188" i="18" s="1"/>
  <c r="E188" i="18" s="1"/>
  <c r="F188" i="18" s="1"/>
  <c r="G188" i="18" s="1"/>
  <c r="H188" i="18" s="1"/>
  <c r="I188" i="18" s="1"/>
  <c r="J188" i="18" s="1"/>
  <c r="K188" i="18" s="1"/>
  <c r="L188" i="18" s="1"/>
  <c r="M188" i="18" s="1"/>
  <c r="B130" i="18"/>
  <c r="C130" i="18" s="1"/>
  <c r="D130" i="18" s="1"/>
  <c r="E130" i="18" s="1"/>
  <c r="F130" i="18" s="1"/>
  <c r="G130" i="18" s="1"/>
  <c r="H130" i="18" s="1"/>
  <c r="I130" i="18" s="1"/>
  <c r="J130" i="18" s="1"/>
  <c r="K130" i="18" s="1"/>
  <c r="L130" i="18" s="1"/>
  <c r="M130" i="18" s="1"/>
  <c r="E104" i="26"/>
  <c r="F104" i="26" s="1"/>
  <c r="G104" i="26" s="1"/>
  <c r="H104" i="26" s="1"/>
  <c r="I104" i="26" s="1"/>
  <c r="J104" i="26" s="1"/>
  <c r="K104" i="26" s="1"/>
  <c r="L104" i="26" s="1"/>
  <c r="M104" i="26" s="1"/>
  <c r="N104" i="26" s="1"/>
  <c r="O104" i="26" s="1"/>
  <c r="P104" i="26" s="1"/>
  <c r="E92" i="26"/>
  <c r="F92" i="26" s="1"/>
  <c r="G92" i="26" s="1"/>
  <c r="H92" i="26" s="1"/>
  <c r="I92" i="26" s="1"/>
  <c r="J92" i="26" s="1"/>
  <c r="K92" i="26" s="1"/>
  <c r="L92" i="26" s="1"/>
  <c r="M92" i="26" s="1"/>
  <c r="N92" i="26" s="1"/>
  <c r="O92" i="26" s="1"/>
  <c r="P92" i="26" s="1"/>
  <c r="E83" i="26"/>
  <c r="F83" i="26" s="1"/>
  <c r="G83" i="26" s="1"/>
  <c r="H83" i="26" s="1"/>
  <c r="I83" i="26" s="1"/>
  <c r="J83" i="26" s="1"/>
  <c r="K83" i="26" s="1"/>
  <c r="L83" i="26" s="1"/>
  <c r="M83" i="26" s="1"/>
  <c r="N83" i="26" s="1"/>
  <c r="O83" i="26" s="1"/>
  <c r="P83" i="26" s="1"/>
  <c r="E71" i="26"/>
  <c r="F71" i="26" s="1"/>
  <c r="G71" i="26" s="1"/>
  <c r="H71" i="26" s="1"/>
  <c r="I71" i="26" s="1"/>
  <c r="J71" i="26" s="1"/>
  <c r="K71" i="26" s="1"/>
  <c r="L71" i="26" s="1"/>
  <c r="M71" i="26" s="1"/>
  <c r="N71" i="26" s="1"/>
  <c r="O71" i="26" s="1"/>
  <c r="P71" i="26" s="1"/>
  <c r="E38" i="26"/>
  <c r="F38" i="26" s="1"/>
  <c r="G38" i="26" s="1"/>
  <c r="H38" i="26" s="1"/>
  <c r="I38" i="26" s="1"/>
  <c r="J38" i="26" s="1"/>
  <c r="K38" i="26" s="1"/>
  <c r="L38" i="26" s="1"/>
  <c r="M38" i="26" s="1"/>
  <c r="N38" i="26" s="1"/>
  <c r="O38" i="26" s="1"/>
  <c r="P38" i="26" s="1"/>
  <c r="E26" i="26"/>
  <c r="F26" i="26" s="1"/>
  <c r="G26" i="26" s="1"/>
  <c r="H26" i="26" s="1"/>
  <c r="I26" i="26" s="1"/>
  <c r="J26" i="26" s="1"/>
  <c r="K26" i="26" s="1"/>
  <c r="L26" i="26" s="1"/>
  <c r="M26" i="26" s="1"/>
  <c r="N26" i="26" s="1"/>
  <c r="O26" i="26" s="1"/>
  <c r="P26" i="26" s="1"/>
  <c r="E17" i="26"/>
  <c r="F17" i="26"/>
  <c r="G17" i="26" s="1"/>
  <c r="H17" i="26" s="1"/>
  <c r="I17" i="26" s="1"/>
  <c r="J17" i="26" s="1"/>
  <c r="K17" i="26" s="1"/>
  <c r="L17" i="26" s="1"/>
  <c r="M17" i="26" s="1"/>
  <c r="N17" i="26" s="1"/>
  <c r="O17" i="26" s="1"/>
  <c r="P17" i="26" s="1"/>
  <c r="AH18" i="26" s="1"/>
  <c r="E5" i="26"/>
  <c r="W6" i="26" s="1"/>
  <c r="X1" i="1"/>
  <c r="Y1" i="1" s="1"/>
  <c r="Z1" i="1" s="1"/>
  <c r="AA1" i="1" s="1"/>
  <c r="AB1" i="1" s="1"/>
  <c r="AC1" i="1" s="1"/>
  <c r="AD1" i="1" s="1"/>
  <c r="AE1" i="1" s="1"/>
  <c r="AF1" i="1" s="1"/>
  <c r="AG1" i="1" s="1"/>
  <c r="AH1" i="1" s="1"/>
  <c r="AI1" i="1" s="1"/>
  <c r="B126" i="22"/>
  <c r="B158" i="22" s="1"/>
  <c r="C127" i="22"/>
  <c r="D127" i="22"/>
  <c r="E127" i="22"/>
  <c r="F127" i="22"/>
  <c r="G127" i="22"/>
  <c r="H127" i="22"/>
  <c r="I127" i="22"/>
  <c r="J127" i="22"/>
  <c r="K127" i="22"/>
  <c r="L127" i="22"/>
  <c r="M127" i="22"/>
  <c r="F5" i="26" l="1"/>
  <c r="G5" i="26" s="1"/>
  <c r="Y6" i="26" s="1"/>
  <c r="C126" i="22"/>
  <c r="D126" i="22" s="1"/>
  <c r="E126" i="22" s="1"/>
  <c r="F126" i="22" s="1"/>
  <c r="G126" i="22" s="1"/>
  <c r="H126" i="22" s="1"/>
  <c r="I126" i="22" s="1"/>
  <c r="J126" i="22" s="1"/>
  <c r="K126" i="22" s="1"/>
  <c r="L126" i="22" s="1"/>
  <c r="M126" i="22" s="1"/>
  <c r="AA18" i="26"/>
  <c r="AE18" i="26"/>
  <c r="AD18" i="26"/>
  <c r="Z18" i="26"/>
  <c r="AF18" i="26"/>
  <c r="AB18" i="26"/>
  <c r="X18" i="26"/>
  <c r="AG18" i="26"/>
  <c r="AC18" i="26"/>
  <c r="Y18" i="26"/>
  <c r="DE37" i="5"/>
  <c r="Q192" i="18" s="1"/>
  <c r="H5" i="26" l="1"/>
  <c r="Z6" i="26" s="1"/>
  <c r="X6" i="26"/>
  <c r="I5" i="26"/>
  <c r="U107" i="26"/>
  <c r="U108" i="26"/>
  <c r="U109" i="26"/>
  <c r="U110" i="26"/>
  <c r="U111" i="26"/>
  <c r="U112" i="26"/>
  <c r="U113" i="26"/>
  <c r="U114" i="26"/>
  <c r="U115" i="26"/>
  <c r="U116" i="26"/>
  <c r="U117" i="26"/>
  <c r="U118" i="26"/>
  <c r="U119" i="26"/>
  <c r="U120" i="26"/>
  <c r="U121" i="26"/>
  <c r="U122" i="26"/>
  <c r="U123" i="26"/>
  <c r="U124" i="26"/>
  <c r="U125" i="26"/>
  <c r="U126" i="26"/>
  <c r="U127" i="26"/>
  <c r="U128" i="26"/>
  <c r="U129" i="26"/>
  <c r="U130" i="26"/>
  <c r="U131" i="26"/>
  <c r="U132" i="26"/>
  <c r="T107" i="26"/>
  <c r="T108" i="26"/>
  <c r="T109" i="26"/>
  <c r="T110" i="26"/>
  <c r="T111" i="26"/>
  <c r="T112" i="26"/>
  <c r="T113" i="26"/>
  <c r="T114" i="26"/>
  <c r="T115" i="26"/>
  <c r="T116" i="26"/>
  <c r="T117" i="26"/>
  <c r="T118" i="26"/>
  <c r="T119" i="26"/>
  <c r="T120" i="26"/>
  <c r="T121" i="26"/>
  <c r="T122" i="26"/>
  <c r="T123" i="26"/>
  <c r="T124" i="26"/>
  <c r="T125" i="26"/>
  <c r="T126" i="26"/>
  <c r="T127" i="26"/>
  <c r="T128" i="26"/>
  <c r="T129" i="26"/>
  <c r="T130" i="26"/>
  <c r="T131" i="26"/>
  <c r="T132" i="26"/>
  <c r="U95" i="26"/>
  <c r="U96" i="26"/>
  <c r="U97" i="26"/>
  <c r="U98" i="26"/>
  <c r="U99" i="26"/>
  <c r="U100" i="26"/>
  <c r="U101" i="26"/>
  <c r="U102" i="26"/>
  <c r="T95" i="26"/>
  <c r="T96" i="26"/>
  <c r="T97" i="26"/>
  <c r="T98" i="26"/>
  <c r="T99" i="26"/>
  <c r="T100" i="26"/>
  <c r="T101" i="26"/>
  <c r="T102" i="26"/>
  <c r="U86" i="26"/>
  <c r="U87" i="26"/>
  <c r="U88" i="26"/>
  <c r="T88" i="26"/>
  <c r="A151" i="28" s="1"/>
  <c r="T86" i="26"/>
  <c r="T87" i="26"/>
  <c r="U74" i="26"/>
  <c r="U75" i="26"/>
  <c r="U76" i="26"/>
  <c r="U77" i="26"/>
  <c r="U78" i="26"/>
  <c r="U79" i="26"/>
  <c r="U80" i="26"/>
  <c r="U81" i="26"/>
  <c r="T74" i="26"/>
  <c r="T75" i="26"/>
  <c r="T76" i="26"/>
  <c r="T77" i="26"/>
  <c r="T78" i="26"/>
  <c r="T79" i="26"/>
  <c r="T80" i="26"/>
  <c r="T81" i="26"/>
  <c r="U41" i="26"/>
  <c r="U42" i="26"/>
  <c r="U43" i="26"/>
  <c r="U44" i="26"/>
  <c r="U45" i="26"/>
  <c r="U46" i="26"/>
  <c r="U47" i="26"/>
  <c r="U48" i="26"/>
  <c r="U49" i="26"/>
  <c r="U50" i="26"/>
  <c r="U51" i="26"/>
  <c r="U52" i="26"/>
  <c r="U53" i="26"/>
  <c r="U54" i="26"/>
  <c r="U55" i="26"/>
  <c r="U56" i="26"/>
  <c r="U57" i="26"/>
  <c r="U58" i="26"/>
  <c r="U59" i="26"/>
  <c r="U60" i="26"/>
  <c r="U61" i="26"/>
  <c r="U62" i="26"/>
  <c r="U63" i="26"/>
  <c r="U64" i="26"/>
  <c r="U65" i="26"/>
  <c r="U66" i="26"/>
  <c r="T41" i="26"/>
  <c r="T42" i="26"/>
  <c r="T43" i="26"/>
  <c r="T44" i="26"/>
  <c r="T45" i="26"/>
  <c r="T46" i="26"/>
  <c r="T47" i="26"/>
  <c r="T48" i="26"/>
  <c r="T49" i="26"/>
  <c r="T50" i="26"/>
  <c r="T51" i="26"/>
  <c r="T52" i="26"/>
  <c r="T53" i="26"/>
  <c r="T54" i="26"/>
  <c r="T55" i="26"/>
  <c r="T56" i="26"/>
  <c r="T57" i="26"/>
  <c r="T58" i="26"/>
  <c r="T59" i="26"/>
  <c r="T60" i="26"/>
  <c r="T61" i="26"/>
  <c r="T62" i="26"/>
  <c r="T63" i="26"/>
  <c r="T64" i="26"/>
  <c r="T65" i="26"/>
  <c r="T66" i="26"/>
  <c r="U29" i="26"/>
  <c r="U30" i="26"/>
  <c r="U31" i="26"/>
  <c r="U32" i="26"/>
  <c r="U33" i="26"/>
  <c r="U34" i="26"/>
  <c r="U35" i="26"/>
  <c r="U36" i="26"/>
  <c r="T29" i="26"/>
  <c r="T30" i="26"/>
  <c r="T31" i="26"/>
  <c r="T32" i="26"/>
  <c r="T33" i="26"/>
  <c r="T34" i="26"/>
  <c r="T35" i="26"/>
  <c r="T36" i="26"/>
  <c r="U20" i="26"/>
  <c r="U21" i="26"/>
  <c r="U22" i="26"/>
  <c r="U8" i="26"/>
  <c r="U9" i="26"/>
  <c r="U10" i="26"/>
  <c r="U11" i="26"/>
  <c r="U12" i="26"/>
  <c r="U13" i="26"/>
  <c r="U14" i="26"/>
  <c r="U15" i="26"/>
  <c r="T20" i="26"/>
  <c r="T21" i="26"/>
  <c r="T22" i="26"/>
  <c r="BB151" i="28" s="1"/>
  <c r="T8" i="26"/>
  <c r="T9" i="26"/>
  <c r="T10" i="26"/>
  <c r="T11" i="26"/>
  <c r="T12" i="26"/>
  <c r="T13" i="26"/>
  <c r="T14" i="26"/>
  <c r="T15" i="26"/>
  <c r="A129" i="22"/>
  <c r="A621" i="18" s="1"/>
  <c r="A130" i="22"/>
  <c r="A622" i="18" s="1"/>
  <c r="A131" i="22"/>
  <c r="A623" i="18" s="1"/>
  <c r="A132" i="22"/>
  <c r="A624" i="18" s="1"/>
  <c r="A133" i="22"/>
  <c r="A625" i="18" s="1"/>
  <c r="A134" i="22"/>
  <c r="A626" i="18" s="1"/>
  <c r="A135" i="22"/>
  <c r="A627" i="18" s="1"/>
  <c r="A136" i="22"/>
  <c r="A628" i="18" s="1"/>
  <c r="A137" i="22"/>
  <c r="A629" i="18" s="1"/>
  <c r="A138" i="22"/>
  <c r="A630" i="18" s="1"/>
  <c r="A139" i="22"/>
  <c r="A631" i="18" s="1"/>
  <c r="A140" i="22"/>
  <c r="A632" i="18" s="1"/>
  <c r="A141" i="22"/>
  <c r="A633" i="18" s="1"/>
  <c r="A142" i="22"/>
  <c r="A634" i="18" s="1"/>
  <c r="A143" i="22"/>
  <c r="A635" i="18" s="1"/>
  <c r="A144" i="22"/>
  <c r="A636" i="18" s="1"/>
  <c r="A145" i="22"/>
  <c r="A637" i="18" s="1"/>
  <c r="A146" i="22"/>
  <c r="A638" i="18" s="1"/>
  <c r="A147" i="22"/>
  <c r="A639" i="18" s="1"/>
  <c r="A148" i="22"/>
  <c r="A640" i="18" s="1"/>
  <c r="A149" i="22"/>
  <c r="A641" i="18" s="1"/>
  <c r="A150" i="22"/>
  <c r="A642" i="18" s="1"/>
  <c r="A151" i="22"/>
  <c r="A643" i="18" s="1"/>
  <c r="A152" i="22"/>
  <c r="A644" i="18" s="1"/>
  <c r="A153" i="22"/>
  <c r="A645" i="18" s="1"/>
  <c r="A154" i="22"/>
  <c r="A646" i="18" s="1"/>
  <c r="AA6" i="26" l="1"/>
  <c r="J5" i="26"/>
  <c r="K5" i="26" l="1"/>
  <c r="AB6" i="26"/>
  <c r="OG368" i="18"/>
  <c r="OH368" i="18"/>
  <c r="OI368" i="18"/>
  <c r="OJ368" i="18"/>
  <c r="OK368" i="18"/>
  <c r="OL368" i="18"/>
  <c r="OM368" i="18"/>
  <c r="ON368" i="18"/>
  <c r="OO368" i="18"/>
  <c r="OP368" i="18"/>
  <c r="OQ368" i="18"/>
  <c r="OG367" i="18"/>
  <c r="OH367" i="18"/>
  <c r="OI367" i="18"/>
  <c r="OJ367" i="18"/>
  <c r="OK367" i="18"/>
  <c r="OL367" i="18"/>
  <c r="OM367" i="18"/>
  <c r="ON367" i="18"/>
  <c r="OO367" i="18"/>
  <c r="OP367" i="18"/>
  <c r="OQ367" i="18"/>
  <c r="OF368" i="18"/>
  <c r="OF367" i="18"/>
  <c r="NR368" i="18"/>
  <c r="NS368" i="18"/>
  <c r="NT368" i="18"/>
  <c r="NU368" i="18"/>
  <c r="NV368" i="18"/>
  <c r="NW368" i="18"/>
  <c r="NX368" i="18"/>
  <c r="NY368" i="18"/>
  <c r="NZ368" i="18"/>
  <c r="OA368" i="18"/>
  <c r="OB368" i="18"/>
  <c r="NR367" i="18"/>
  <c r="NS367" i="18"/>
  <c r="NT367" i="18"/>
  <c r="NU367" i="18"/>
  <c r="NV367" i="18"/>
  <c r="NW367" i="18"/>
  <c r="NX367" i="18"/>
  <c r="NY367" i="18"/>
  <c r="NZ367" i="18"/>
  <c r="OA367" i="18"/>
  <c r="OB367" i="18"/>
  <c r="NQ368" i="18"/>
  <c r="NQ367" i="18"/>
  <c r="NC368" i="18"/>
  <c r="ND368" i="18"/>
  <c r="NE368" i="18"/>
  <c r="NF368" i="18"/>
  <c r="NG368" i="18"/>
  <c r="NH368" i="18"/>
  <c r="NI368" i="18"/>
  <c r="NJ368" i="18"/>
  <c r="NK368" i="18"/>
  <c r="NL368" i="18"/>
  <c r="NM368" i="18"/>
  <c r="NC367" i="18"/>
  <c r="ND367" i="18"/>
  <c r="NE367" i="18"/>
  <c r="NF367" i="18"/>
  <c r="NG367" i="18"/>
  <c r="NH367" i="18"/>
  <c r="NI367" i="18"/>
  <c r="NJ367" i="18"/>
  <c r="NK367" i="18"/>
  <c r="NL367" i="18"/>
  <c r="NM367" i="18"/>
  <c r="NB368" i="18"/>
  <c r="NB367" i="18"/>
  <c r="MN368" i="18"/>
  <c r="MO368" i="18"/>
  <c r="MP368" i="18"/>
  <c r="MQ368" i="18"/>
  <c r="MR368" i="18"/>
  <c r="MS368" i="18"/>
  <c r="MT368" i="18"/>
  <c r="MU368" i="18"/>
  <c r="MV368" i="18"/>
  <c r="MW368" i="18"/>
  <c r="MX368" i="18"/>
  <c r="MN367" i="18"/>
  <c r="MO367" i="18"/>
  <c r="MP367" i="18"/>
  <c r="MQ367" i="18"/>
  <c r="MR367" i="18"/>
  <c r="MS367" i="18"/>
  <c r="MT367" i="18"/>
  <c r="MU367" i="18"/>
  <c r="MV367" i="18"/>
  <c r="MW367" i="18"/>
  <c r="MX367" i="18"/>
  <c r="MM368" i="18"/>
  <c r="MM367" i="18"/>
  <c r="LY368" i="18"/>
  <c r="LZ368" i="18"/>
  <c r="MA368" i="18"/>
  <c r="MB368" i="18"/>
  <c r="MC368" i="18"/>
  <c r="MD368" i="18"/>
  <c r="ME368" i="18"/>
  <c r="MF368" i="18"/>
  <c r="MG368" i="18"/>
  <c r="MH368" i="18"/>
  <c r="MI368" i="18"/>
  <c r="LY367" i="18"/>
  <c r="LZ367" i="18"/>
  <c r="MA367" i="18"/>
  <c r="MB367" i="18"/>
  <c r="MC367" i="18"/>
  <c r="MD367" i="18"/>
  <c r="ME367" i="18"/>
  <c r="MF367" i="18"/>
  <c r="MG367" i="18"/>
  <c r="MH367" i="18"/>
  <c r="MI367" i="18"/>
  <c r="LX368" i="18"/>
  <c r="LX367" i="18"/>
  <c r="LJ368" i="18"/>
  <c r="LK368" i="18"/>
  <c r="LL368" i="18"/>
  <c r="LM368" i="18"/>
  <c r="LN368" i="18"/>
  <c r="LO368" i="18"/>
  <c r="LP368" i="18"/>
  <c r="LQ368" i="18"/>
  <c r="LR368" i="18"/>
  <c r="LS368" i="18"/>
  <c r="LT368" i="18"/>
  <c r="LJ367" i="18"/>
  <c r="LK367" i="18"/>
  <c r="LL367" i="18"/>
  <c r="LM367" i="18"/>
  <c r="LN367" i="18"/>
  <c r="LO367" i="18"/>
  <c r="LP367" i="18"/>
  <c r="LQ367" i="18"/>
  <c r="LR367" i="18"/>
  <c r="LS367" i="18"/>
  <c r="LT367" i="18"/>
  <c r="LI368" i="18"/>
  <c r="LI367" i="18"/>
  <c r="KT367" i="18"/>
  <c r="KU368" i="18"/>
  <c r="KV368" i="18"/>
  <c r="KW368" i="18"/>
  <c r="KX368" i="18"/>
  <c r="KY368" i="18"/>
  <c r="KZ368" i="18"/>
  <c r="LA368" i="18"/>
  <c r="LB368" i="18"/>
  <c r="LC368" i="18"/>
  <c r="LD368" i="18"/>
  <c r="LE368" i="18"/>
  <c r="KU367" i="18"/>
  <c r="KV367" i="18"/>
  <c r="KW367" i="18"/>
  <c r="KX367" i="18"/>
  <c r="KY367" i="18"/>
  <c r="KZ367" i="18"/>
  <c r="LA367" i="18"/>
  <c r="LB367" i="18"/>
  <c r="LC367" i="18"/>
  <c r="LD367" i="18"/>
  <c r="LE367" i="18"/>
  <c r="KT368" i="18"/>
  <c r="KE367" i="18"/>
  <c r="KF368" i="18"/>
  <c r="KG368" i="18"/>
  <c r="KH368" i="18"/>
  <c r="KI368" i="18"/>
  <c r="KJ368" i="18"/>
  <c r="KK368" i="18"/>
  <c r="KL368" i="18"/>
  <c r="KM368" i="18"/>
  <c r="KN368" i="18"/>
  <c r="KO368" i="18"/>
  <c r="KP368" i="18"/>
  <c r="KF367" i="18"/>
  <c r="KG367" i="18"/>
  <c r="KH367" i="18"/>
  <c r="KI367" i="18"/>
  <c r="KJ367" i="18"/>
  <c r="KK367" i="18"/>
  <c r="KL367" i="18"/>
  <c r="KM367" i="18"/>
  <c r="KN367" i="18"/>
  <c r="KO367" i="18"/>
  <c r="KP367" i="18"/>
  <c r="KE368" i="18"/>
  <c r="JP367" i="18"/>
  <c r="JQ368" i="18"/>
  <c r="JR368" i="18"/>
  <c r="JS368" i="18"/>
  <c r="JT368" i="18"/>
  <c r="JU368" i="18"/>
  <c r="JV368" i="18"/>
  <c r="JW368" i="18"/>
  <c r="JX368" i="18"/>
  <c r="JY368" i="18"/>
  <c r="JZ368" i="18"/>
  <c r="KA368" i="18"/>
  <c r="JQ367" i="18"/>
  <c r="JR367" i="18"/>
  <c r="JS367" i="18"/>
  <c r="JT367" i="18"/>
  <c r="JU367" i="18"/>
  <c r="JV367" i="18"/>
  <c r="JW367" i="18"/>
  <c r="JX367" i="18"/>
  <c r="JY367" i="18"/>
  <c r="JZ367" i="18"/>
  <c r="KA367" i="18"/>
  <c r="JP368" i="18"/>
  <c r="JB368" i="18"/>
  <c r="JC368" i="18"/>
  <c r="JD368" i="18"/>
  <c r="JE368" i="18"/>
  <c r="JF368" i="18"/>
  <c r="JG368" i="18"/>
  <c r="JH368" i="18"/>
  <c r="JI368" i="18"/>
  <c r="JJ368" i="18"/>
  <c r="JK368" i="18"/>
  <c r="JL368" i="18"/>
  <c r="JB367" i="18"/>
  <c r="JC367" i="18"/>
  <c r="JD367" i="18"/>
  <c r="JE367" i="18"/>
  <c r="JF367" i="18"/>
  <c r="JG367" i="18"/>
  <c r="JH367" i="18"/>
  <c r="JI367" i="18"/>
  <c r="JJ367" i="18"/>
  <c r="JK367" i="18"/>
  <c r="JL367" i="18"/>
  <c r="JA368" i="18"/>
  <c r="JA367" i="18"/>
  <c r="IM368" i="18"/>
  <c r="IN368" i="18"/>
  <c r="IO368" i="18"/>
  <c r="IP368" i="18"/>
  <c r="IQ368" i="18"/>
  <c r="IR368" i="18"/>
  <c r="IS368" i="18"/>
  <c r="IT368" i="18"/>
  <c r="IU368" i="18"/>
  <c r="IV368" i="18"/>
  <c r="IW368" i="18"/>
  <c r="IM367" i="18"/>
  <c r="IN367" i="18"/>
  <c r="IO367" i="18"/>
  <c r="IP367" i="18"/>
  <c r="IQ367" i="18"/>
  <c r="IR367" i="18"/>
  <c r="IS367" i="18"/>
  <c r="IT367" i="18"/>
  <c r="IU367" i="18"/>
  <c r="IV367" i="18"/>
  <c r="IW367" i="18"/>
  <c r="IL368" i="18"/>
  <c r="IL367" i="18"/>
  <c r="HX368" i="18"/>
  <c r="HY368" i="18"/>
  <c r="HZ368" i="18"/>
  <c r="IA368" i="18"/>
  <c r="IB368" i="18"/>
  <c r="IC368" i="18"/>
  <c r="ID368" i="18"/>
  <c r="IE368" i="18"/>
  <c r="IF368" i="18"/>
  <c r="IG368" i="18"/>
  <c r="IH368" i="18"/>
  <c r="HX367" i="18"/>
  <c r="HY367" i="18"/>
  <c r="HZ367" i="18"/>
  <c r="IA367" i="18"/>
  <c r="IB367" i="18"/>
  <c r="IC367" i="18"/>
  <c r="ID367" i="18"/>
  <c r="IE367" i="18"/>
  <c r="IF367" i="18"/>
  <c r="IG367" i="18"/>
  <c r="IH367" i="18"/>
  <c r="HW368" i="18"/>
  <c r="HW367" i="18"/>
  <c r="HH367" i="18"/>
  <c r="HI368" i="18"/>
  <c r="HJ368" i="18"/>
  <c r="HK368" i="18"/>
  <c r="HL368" i="18"/>
  <c r="HM368" i="18"/>
  <c r="HN368" i="18"/>
  <c r="HO368" i="18"/>
  <c r="HP368" i="18"/>
  <c r="HQ368" i="18"/>
  <c r="HR368" i="18"/>
  <c r="HS368" i="18"/>
  <c r="HI367" i="18"/>
  <c r="HJ367" i="18"/>
  <c r="HK367" i="18"/>
  <c r="HL367" i="18"/>
  <c r="HM367" i="18"/>
  <c r="HN367" i="18"/>
  <c r="HO367" i="18"/>
  <c r="HP367" i="18"/>
  <c r="HQ367" i="18"/>
  <c r="HR367" i="18"/>
  <c r="HS367" i="18"/>
  <c r="HH368" i="18"/>
  <c r="GS367" i="18"/>
  <c r="GT368" i="18"/>
  <c r="GU368" i="18"/>
  <c r="GV368" i="18"/>
  <c r="GW368" i="18"/>
  <c r="GX368" i="18"/>
  <c r="GY368" i="18"/>
  <c r="GZ368" i="18"/>
  <c r="HA368" i="18"/>
  <c r="HB368" i="18"/>
  <c r="HC368" i="18"/>
  <c r="HD368" i="18"/>
  <c r="GT367" i="18"/>
  <c r="GU367" i="18"/>
  <c r="GV367" i="18"/>
  <c r="GW367" i="18"/>
  <c r="GX367" i="18"/>
  <c r="GY367" i="18"/>
  <c r="GZ367" i="18"/>
  <c r="HA367" i="18"/>
  <c r="HB367" i="18"/>
  <c r="HC367" i="18"/>
  <c r="HD367" i="18"/>
  <c r="GS368" i="18"/>
  <c r="GD367" i="18"/>
  <c r="GE368" i="18"/>
  <c r="GF368" i="18"/>
  <c r="GG368" i="18"/>
  <c r="GH368" i="18"/>
  <c r="GI368" i="18"/>
  <c r="GJ368" i="18"/>
  <c r="GK368" i="18"/>
  <c r="GL368" i="18"/>
  <c r="GM368" i="18"/>
  <c r="GN368" i="18"/>
  <c r="GO368" i="18"/>
  <c r="GE367" i="18"/>
  <c r="GF367" i="18"/>
  <c r="GG367" i="18"/>
  <c r="GH367" i="18"/>
  <c r="GI367" i="18"/>
  <c r="GJ367" i="18"/>
  <c r="GK367" i="18"/>
  <c r="GL367" i="18"/>
  <c r="GM367" i="18"/>
  <c r="GN367" i="18"/>
  <c r="GO367" i="18"/>
  <c r="GD368" i="18"/>
  <c r="FP368" i="18"/>
  <c r="FQ368" i="18"/>
  <c r="FR368" i="18"/>
  <c r="FS368" i="18"/>
  <c r="FT368" i="18"/>
  <c r="FU368" i="18"/>
  <c r="FV368" i="18"/>
  <c r="FW368" i="18"/>
  <c r="FX368" i="18"/>
  <c r="FY368" i="18"/>
  <c r="FZ368" i="18"/>
  <c r="FP367" i="18"/>
  <c r="FQ367" i="18"/>
  <c r="FR367" i="18"/>
  <c r="FS367" i="18"/>
  <c r="FT367" i="18"/>
  <c r="FU367" i="18"/>
  <c r="FV367" i="18"/>
  <c r="FW367" i="18"/>
  <c r="FX367" i="18"/>
  <c r="FY367" i="18"/>
  <c r="FZ367" i="18"/>
  <c r="FO368" i="18"/>
  <c r="FO367" i="18"/>
  <c r="FA368" i="18"/>
  <c r="FB368" i="18"/>
  <c r="FC368" i="18"/>
  <c r="FD368" i="18"/>
  <c r="FE368" i="18"/>
  <c r="FF368" i="18"/>
  <c r="FG368" i="18"/>
  <c r="FH368" i="18"/>
  <c r="FI368" i="18"/>
  <c r="FJ368" i="18"/>
  <c r="FK368" i="18"/>
  <c r="FA367" i="18"/>
  <c r="FB367" i="18"/>
  <c r="FC367" i="18"/>
  <c r="FD367" i="18"/>
  <c r="FE367" i="18"/>
  <c r="FF367" i="18"/>
  <c r="FG367" i="18"/>
  <c r="FH367" i="18"/>
  <c r="FI367" i="18"/>
  <c r="FJ367" i="18"/>
  <c r="FK367" i="18"/>
  <c r="EZ368" i="18"/>
  <c r="EZ367" i="18"/>
  <c r="EK367" i="18"/>
  <c r="EL368" i="18"/>
  <c r="EM368" i="18"/>
  <c r="EN368" i="18"/>
  <c r="EO368" i="18"/>
  <c r="EP368" i="18"/>
  <c r="EQ368" i="18"/>
  <c r="ER368" i="18"/>
  <c r="ES368" i="18"/>
  <c r="ET368" i="18"/>
  <c r="EU368" i="18"/>
  <c r="EV368" i="18"/>
  <c r="EL367" i="18"/>
  <c r="EM367" i="18"/>
  <c r="EN367" i="18"/>
  <c r="EO367" i="18"/>
  <c r="EP367" i="18"/>
  <c r="EQ367" i="18"/>
  <c r="ER367" i="18"/>
  <c r="ES367" i="18"/>
  <c r="ET367" i="18"/>
  <c r="EU367" i="18"/>
  <c r="EV367" i="18"/>
  <c r="EK368" i="18"/>
  <c r="DV367" i="18"/>
  <c r="DW368" i="18"/>
  <c r="DX368" i="18"/>
  <c r="DY368" i="18"/>
  <c r="DZ368" i="18"/>
  <c r="EA368" i="18"/>
  <c r="EB368" i="18"/>
  <c r="EC368" i="18"/>
  <c r="ED368" i="18"/>
  <c r="EE368" i="18"/>
  <c r="EF368" i="18"/>
  <c r="EG368" i="18"/>
  <c r="DW367" i="18"/>
  <c r="DX367" i="18"/>
  <c r="DY367" i="18"/>
  <c r="DZ367" i="18"/>
  <c r="EA367" i="18"/>
  <c r="EB367" i="18"/>
  <c r="EC367" i="18"/>
  <c r="ED367" i="18"/>
  <c r="EE367" i="18"/>
  <c r="EF367" i="18"/>
  <c r="EG367" i="18"/>
  <c r="DV368" i="18"/>
  <c r="DH368" i="18"/>
  <c r="DI368" i="18"/>
  <c r="DJ368" i="18"/>
  <c r="DK368" i="18"/>
  <c r="DL368" i="18"/>
  <c r="DM368" i="18"/>
  <c r="DN368" i="18"/>
  <c r="DO368" i="18"/>
  <c r="DP368" i="18"/>
  <c r="DQ368" i="18"/>
  <c r="DR368" i="18"/>
  <c r="DH367" i="18"/>
  <c r="DI367" i="18"/>
  <c r="DJ367" i="18"/>
  <c r="DK367" i="18"/>
  <c r="DL367" i="18"/>
  <c r="DM367" i="18"/>
  <c r="DN367" i="18"/>
  <c r="DO367" i="18"/>
  <c r="DP367" i="18"/>
  <c r="DQ367" i="18"/>
  <c r="DR367" i="18"/>
  <c r="DG368" i="18"/>
  <c r="DG367" i="18"/>
  <c r="OG308" i="18"/>
  <c r="OH308" i="18"/>
  <c r="OI308" i="18"/>
  <c r="OJ308" i="18"/>
  <c r="OK308" i="18"/>
  <c r="OL308" i="18"/>
  <c r="OM308" i="18"/>
  <c r="ON308" i="18"/>
  <c r="OO308" i="18"/>
  <c r="OP308" i="18"/>
  <c r="OQ308" i="18"/>
  <c r="OG307" i="18"/>
  <c r="OH307" i="18"/>
  <c r="OI307" i="18"/>
  <c r="OJ307" i="18"/>
  <c r="OK307" i="18"/>
  <c r="OL307" i="18"/>
  <c r="OM307" i="18"/>
  <c r="ON307" i="18"/>
  <c r="OO307" i="18"/>
  <c r="OP307" i="18"/>
  <c r="OQ307" i="18"/>
  <c r="OF308" i="18"/>
  <c r="OF307" i="18"/>
  <c r="NR308" i="18"/>
  <c r="NS308" i="18"/>
  <c r="NT308" i="18"/>
  <c r="NU308" i="18"/>
  <c r="NV308" i="18"/>
  <c r="NW308" i="18"/>
  <c r="NX308" i="18"/>
  <c r="NY308" i="18"/>
  <c r="NZ308" i="18"/>
  <c r="OA308" i="18"/>
  <c r="OB308" i="18"/>
  <c r="NR307" i="18"/>
  <c r="NS307" i="18"/>
  <c r="NT307" i="18"/>
  <c r="NU307" i="18"/>
  <c r="NV307" i="18"/>
  <c r="NW307" i="18"/>
  <c r="NX307" i="18"/>
  <c r="NY307" i="18"/>
  <c r="NZ307" i="18"/>
  <c r="OA307" i="18"/>
  <c r="OB307" i="18"/>
  <c r="NQ308" i="18"/>
  <c r="NQ307" i="18"/>
  <c r="NC308" i="18"/>
  <c r="ND308" i="18"/>
  <c r="NE308" i="18"/>
  <c r="NF308" i="18"/>
  <c r="NG308" i="18"/>
  <c r="NH308" i="18"/>
  <c r="NI308" i="18"/>
  <c r="NJ308" i="18"/>
  <c r="NK308" i="18"/>
  <c r="NL308" i="18"/>
  <c r="NM308" i="18"/>
  <c r="NC307" i="18"/>
  <c r="ND307" i="18"/>
  <c r="NE307" i="18"/>
  <c r="NF307" i="18"/>
  <c r="NG307" i="18"/>
  <c r="NH307" i="18"/>
  <c r="NI307" i="18"/>
  <c r="NJ307" i="18"/>
  <c r="NK307" i="18"/>
  <c r="NL307" i="18"/>
  <c r="NM307" i="18"/>
  <c r="NB308" i="18"/>
  <c r="NB307" i="18"/>
  <c r="MM307" i="18"/>
  <c r="MN308" i="18"/>
  <c r="MO308" i="18"/>
  <c r="MP308" i="18"/>
  <c r="MQ308" i="18"/>
  <c r="MR308" i="18"/>
  <c r="MS308" i="18"/>
  <c r="MT308" i="18"/>
  <c r="MU308" i="18"/>
  <c r="MV308" i="18"/>
  <c r="MW308" i="18"/>
  <c r="MX308" i="18"/>
  <c r="MN307" i="18"/>
  <c r="MO307" i="18"/>
  <c r="MP307" i="18"/>
  <c r="MQ307" i="18"/>
  <c r="MR307" i="18"/>
  <c r="MS307" i="18"/>
  <c r="MT307" i="18"/>
  <c r="MU307" i="18"/>
  <c r="MV307" i="18"/>
  <c r="MW307" i="18"/>
  <c r="MX307" i="18"/>
  <c r="MM308" i="18"/>
  <c r="LX307" i="18"/>
  <c r="LY308" i="18"/>
  <c r="LZ308" i="18"/>
  <c r="MA308" i="18"/>
  <c r="MB308" i="18"/>
  <c r="MC308" i="18"/>
  <c r="MD308" i="18"/>
  <c r="ME308" i="18"/>
  <c r="MF308" i="18"/>
  <c r="MG308" i="18"/>
  <c r="MH308" i="18"/>
  <c r="MI308" i="18"/>
  <c r="LY307" i="18"/>
  <c r="LZ307" i="18"/>
  <c r="MA307" i="18"/>
  <c r="MB307" i="18"/>
  <c r="MC307" i="18"/>
  <c r="MD307" i="18"/>
  <c r="ME307" i="18"/>
  <c r="MF307" i="18"/>
  <c r="MG307" i="18"/>
  <c r="MH307" i="18"/>
  <c r="MI307" i="18"/>
  <c r="LX308" i="18"/>
  <c r="LI307" i="18"/>
  <c r="LJ308" i="18"/>
  <c r="LK308" i="18"/>
  <c r="LL308" i="18"/>
  <c r="LM308" i="18"/>
  <c r="LN308" i="18"/>
  <c r="LO308" i="18"/>
  <c r="LP308" i="18"/>
  <c r="LQ308" i="18"/>
  <c r="LR308" i="18"/>
  <c r="LS308" i="18"/>
  <c r="LT308" i="18"/>
  <c r="LJ307" i="18"/>
  <c r="LK307" i="18"/>
  <c r="LL307" i="18"/>
  <c r="LM307" i="18"/>
  <c r="LN307" i="18"/>
  <c r="LO307" i="18"/>
  <c r="LP307" i="18"/>
  <c r="LQ307" i="18"/>
  <c r="LR307" i="18"/>
  <c r="LS307" i="18"/>
  <c r="LT307" i="18"/>
  <c r="LI308" i="18"/>
  <c r="KT307" i="18"/>
  <c r="KU308" i="18"/>
  <c r="KV308" i="18"/>
  <c r="KW308" i="18"/>
  <c r="KX308" i="18"/>
  <c r="KY308" i="18"/>
  <c r="KZ308" i="18"/>
  <c r="LA308" i="18"/>
  <c r="LB308" i="18"/>
  <c r="LC308" i="18"/>
  <c r="LD308" i="18"/>
  <c r="LE308" i="18"/>
  <c r="KU307" i="18"/>
  <c r="KV307" i="18"/>
  <c r="KW307" i="18"/>
  <c r="KX307" i="18"/>
  <c r="KY307" i="18"/>
  <c r="KZ307" i="18"/>
  <c r="LA307" i="18"/>
  <c r="LB307" i="18"/>
  <c r="LC307" i="18"/>
  <c r="LD307" i="18"/>
  <c r="LE307" i="18"/>
  <c r="KT308" i="18"/>
  <c r="KF308" i="18"/>
  <c r="KG308" i="18"/>
  <c r="KH308" i="18"/>
  <c r="KI308" i="18"/>
  <c r="KJ308" i="18"/>
  <c r="KK308" i="18"/>
  <c r="KL308" i="18"/>
  <c r="KM308" i="18"/>
  <c r="KN308" i="18"/>
  <c r="KO308" i="18"/>
  <c r="KP308" i="18"/>
  <c r="KF307" i="18"/>
  <c r="KG307" i="18"/>
  <c r="KH307" i="18"/>
  <c r="KI307" i="18"/>
  <c r="KJ307" i="18"/>
  <c r="KK307" i="18"/>
  <c r="KL307" i="18"/>
  <c r="KM307" i="18"/>
  <c r="KN307" i="18"/>
  <c r="KO307" i="18"/>
  <c r="KP307" i="18"/>
  <c r="KE308" i="18"/>
  <c r="KE307" i="18"/>
  <c r="JQ308" i="18"/>
  <c r="JR308" i="18"/>
  <c r="JS308" i="18"/>
  <c r="JT308" i="18"/>
  <c r="JU308" i="18"/>
  <c r="JV308" i="18"/>
  <c r="JW308" i="18"/>
  <c r="JX308" i="18"/>
  <c r="JY308" i="18"/>
  <c r="JZ308" i="18"/>
  <c r="KA308" i="18"/>
  <c r="JQ307" i="18"/>
  <c r="JR307" i="18"/>
  <c r="JS307" i="18"/>
  <c r="JT307" i="18"/>
  <c r="JU307" i="18"/>
  <c r="JV307" i="18"/>
  <c r="JW307" i="18"/>
  <c r="JX307" i="18"/>
  <c r="JY307" i="18"/>
  <c r="JZ307" i="18"/>
  <c r="KA307" i="18"/>
  <c r="JP308" i="18"/>
  <c r="JP307" i="18"/>
  <c r="JB308" i="18"/>
  <c r="JC308" i="18"/>
  <c r="JD308" i="18"/>
  <c r="JE308" i="18"/>
  <c r="JF308" i="18"/>
  <c r="JG308" i="18"/>
  <c r="JH308" i="18"/>
  <c r="JI308" i="18"/>
  <c r="JJ308" i="18"/>
  <c r="JK308" i="18"/>
  <c r="JL308" i="18"/>
  <c r="JB307" i="18"/>
  <c r="JC307" i="18"/>
  <c r="JD307" i="18"/>
  <c r="JE307" i="18"/>
  <c r="JF307" i="18"/>
  <c r="JG307" i="18"/>
  <c r="JH307" i="18"/>
  <c r="JI307" i="18"/>
  <c r="JJ307" i="18"/>
  <c r="JK307" i="18"/>
  <c r="JL307" i="18"/>
  <c r="JA308" i="18"/>
  <c r="JA307" i="18"/>
  <c r="IM308" i="18"/>
  <c r="IN308" i="18"/>
  <c r="IO308" i="18"/>
  <c r="IP308" i="18"/>
  <c r="IQ308" i="18"/>
  <c r="IR308" i="18"/>
  <c r="IS308" i="18"/>
  <c r="IT308" i="18"/>
  <c r="IU308" i="18"/>
  <c r="IV308" i="18"/>
  <c r="IW308" i="18"/>
  <c r="IM307" i="18"/>
  <c r="IN307" i="18"/>
  <c r="IO307" i="18"/>
  <c r="IP307" i="18"/>
  <c r="IQ307" i="18"/>
  <c r="IR307" i="18"/>
  <c r="IS307" i="18"/>
  <c r="IT307" i="18"/>
  <c r="IU307" i="18"/>
  <c r="IV307" i="18"/>
  <c r="IW307" i="18"/>
  <c r="IL308" i="18"/>
  <c r="IL307" i="18"/>
  <c r="HX308" i="18"/>
  <c r="HY308" i="18"/>
  <c r="HZ308" i="18"/>
  <c r="IA308" i="18"/>
  <c r="IB308" i="18"/>
  <c r="IC308" i="18"/>
  <c r="ID308" i="18"/>
  <c r="IE308" i="18"/>
  <c r="IF308" i="18"/>
  <c r="IG308" i="18"/>
  <c r="IH308" i="18"/>
  <c r="HX307" i="18"/>
  <c r="HY307" i="18"/>
  <c r="HZ307" i="18"/>
  <c r="IA307" i="18"/>
  <c r="IB307" i="18"/>
  <c r="IC307" i="18"/>
  <c r="ID307" i="18"/>
  <c r="IE307" i="18"/>
  <c r="IF307" i="18"/>
  <c r="IG307" i="18"/>
  <c r="IH307" i="18"/>
  <c r="HW308" i="18"/>
  <c r="HW307" i="18"/>
  <c r="HI308" i="18"/>
  <c r="HJ308" i="18"/>
  <c r="HK308" i="18"/>
  <c r="HL308" i="18"/>
  <c r="HM308" i="18"/>
  <c r="HN308" i="18"/>
  <c r="HO308" i="18"/>
  <c r="HP308" i="18"/>
  <c r="HQ308" i="18"/>
  <c r="HR308" i="18"/>
  <c r="HS308" i="18"/>
  <c r="HI307" i="18"/>
  <c r="HJ307" i="18"/>
  <c r="HK307" i="18"/>
  <c r="HL307" i="18"/>
  <c r="HM307" i="18"/>
  <c r="HN307" i="18"/>
  <c r="HO307" i="18"/>
  <c r="HP307" i="18"/>
  <c r="HQ307" i="18"/>
  <c r="HR307" i="18"/>
  <c r="HS307" i="18"/>
  <c r="HH308" i="18"/>
  <c r="HH307" i="18"/>
  <c r="GT308" i="18"/>
  <c r="GU308" i="18"/>
  <c r="GV308" i="18"/>
  <c r="GW308" i="18"/>
  <c r="GX308" i="18"/>
  <c r="GY308" i="18"/>
  <c r="GZ308" i="18"/>
  <c r="HA308" i="18"/>
  <c r="HB308" i="18"/>
  <c r="HC308" i="18"/>
  <c r="HD308" i="18"/>
  <c r="GT307" i="18"/>
  <c r="GU307" i="18"/>
  <c r="GV307" i="18"/>
  <c r="GW307" i="18"/>
  <c r="GX307" i="18"/>
  <c r="GY307" i="18"/>
  <c r="GZ307" i="18"/>
  <c r="HA307" i="18"/>
  <c r="HB307" i="18"/>
  <c r="HC307" i="18"/>
  <c r="HD307" i="18"/>
  <c r="GS308" i="18"/>
  <c r="GS307" i="18"/>
  <c r="GE308" i="18"/>
  <c r="GF308" i="18"/>
  <c r="GG308" i="18"/>
  <c r="GH308" i="18"/>
  <c r="GI308" i="18"/>
  <c r="GJ308" i="18"/>
  <c r="GK308" i="18"/>
  <c r="GL308" i="18"/>
  <c r="GM308" i="18"/>
  <c r="GN308" i="18"/>
  <c r="GO308" i="18"/>
  <c r="GE307" i="18"/>
  <c r="GF307" i="18"/>
  <c r="GG307" i="18"/>
  <c r="GH307" i="18"/>
  <c r="GI307" i="18"/>
  <c r="GJ307" i="18"/>
  <c r="GK307" i="18"/>
  <c r="GL307" i="18"/>
  <c r="GM307" i="18"/>
  <c r="GN307" i="18"/>
  <c r="GO307" i="18"/>
  <c r="GD308" i="18"/>
  <c r="GD307" i="18"/>
  <c r="FP308" i="18"/>
  <c r="FQ308" i="18"/>
  <c r="FR308" i="18"/>
  <c r="FS308" i="18"/>
  <c r="FT308" i="18"/>
  <c r="FU308" i="18"/>
  <c r="FV308" i="18"/>
  <c r="FW308" i="18"/>
  <c r="FX308" i="18"/>
  <c r="FY308" i="18"/>
  <c r="FZ308" i="18"/>
  <c r="FP307" i="18"/>
  <c r="FQ307" i="18"/>
  <c r="FR307" i="18"/>
  <c r="FS307" i="18"/>
  <c r="FT307" i="18"/>
  <c r="FU307" i="18"/>
  <c r="FV307" i="18"/>
  <c r="FW307" i="18"/>
  <c r="FX307" i="18"/>
  <c r="FY307" i="18"/>
  <c r="FZ307" i="18"/>
  <c r="FO308" i="18"/>
  <c r="FO307" i="18"/>
  <c r="FA308" i="18"/>
  <c r="FB308" i="18"/>
  <c r="FC308" i="18"/>
  <c r="FD308" i="18"/>
  <c r="FE308" i="18"/>
  <c r="FF308" i="18"/>
  <c r="FG308" i="18"/>
  <c r="FH308" i="18"/>
  <c r="FI308" i="18"/>
  <c r="FJ308" i="18"/>
  <c r="FK308" i="18"/>
  <c r="FA307" i="18"/>
  <c r="FB307" i="18"/>
  <c r="FC307" i="18"/>
  <c r="FD307" i="18"/>
  <c r="FE307" i="18"/>
  <c r="FF307" i="18"/>
  <c r="FG307" i="18"/>
  <c r="FH307" i="18"/>
  <c r="FI307" i="18"/>
  <c r="FJ307" i="18"/>
  <c r="FK307" i="18"/>
  <c r="EZ308" i="18"/>
  <c r="EZ307" i="18"/>
  <c r="EL308" i="18"/>
  <c r="EM308" i="18"/>
  <c r="EN308" i="18"/>
  <c r="EO308" i="18"/>
  <c r="EP308" i="18"/>
  <c r="EQ308" i="18"/>
  <c r="ER308" i="18"/>
  <c r="ES308" i="18"/>
  <c r="ET308" i="18"/>
  <c r="EU308" i="18"/>
  <c r="EV308" i="18"/>
  <c r="EL307" i="18"/>
  <c r="EM307" i="18"/>
  <c r="EN307" i="18"/>
  <c r="EO307" i="18"/>
  <c r="EP307" i="18"/>
  <c r="EQ307" i="18"/>
  <c r="ER307" i="18"/>
  <c r="ES307" i="18"/>
  <c r="ET307" i="18"/>
  <c r="EU307" i="18"/>
  <c r="EV307" i="18"/>
  <c r="EK308" i="18"/>
  <c r="EK307" i="18"/>
  <c r="DW308" i="18"/>
  <c r="DX308" i="18"/>
  <c r="DY308" i="18"/>
  <c r="DZ308" i="18"/>
  <c r="EA308" i="18"/>
  <c r="EB308" i="18"/>
  <c r="EC308" i="18"/>
  <c r="ED308" i="18"/>
  <c r="EE308" i="18"/>
  <c r="EF308" i="18"/>
  <c r="EG308" i="18"/>
  <c r="DW307" i="18"/>
  <c r="DX307" i="18"/>
  <c r="DY307" i="18"/>
  <c r="DZ307" i="18"/>
  <c r="EA307" i="18"/>
  <c r="EB307" i="18"/>
  <c r="EC307" i="18"/>
  <c r="ED307" i="18"/>
  <c r="EE307" i="18"/>
  <c r="EF307" i="18"/>
  <c r="EG307" i="18"/>
  <c r="DV308" i="18"/>
  <c r="DV307" i="18"/>
  <c r="DH308" i="18"/>
  <c r="DI308" i="18"/>
  <c r="DJ308" i="18"/>
  <c r="DK308" i="18"/>
  <c r="DL308" i="18"/>
  <c r="DM308" i="18"/>
  <c r="DN308" i="18"/>
  <c r="DO308" i="18"/>
  <c r="DP308" i="18"/>
  <c r="DQ308" i="18"/>
  <c r="DR308" i="18"/>
  <c r="DH307" i="18"/>
  <c r="DI307" i="18"/>
  <c r="DJ307" i="18"/>
  <c r="DK307" i="18"/>
  <c r="DL307" i="18"/>
  <c r="DM307" i="18"/>
  <c r="DN307" i="18"/>
  <c r="DO307" i="18"/>
  <c r="DP307" i="18"/>
  <c r="DQ307" i="18"/>
  <c r="DR307" i="18"/>
  <c r="DG308" i="18"/>
  <c r="DG307" i="18"/>
  <c r="OG248" i="18"/>
  <c r="OH248" i="18"/>
  <c r="OI248" i="18"/>
  <c r="OJ248" i="18"/>
  <c r="OK248" i="18"/>
  <c r="OL248" i="18"/>
  <c r="OM248" i="18"/>
  <c r="ON248" i="18"/>
  <c r="OO248" i="18"/>
  <c r="OP248" i="18"/>
  <c r="OQ248" i="18"/>
  <c r="OG247" i="18"/>
  <c r="OH247" i="18"/>
  <c r="OI247" i="18"/>
  <c r="OJ247" i="18"/>
  <c r="OK247" i="18"/>
  <c r="OL247" i="18"/>
  <c r="OM247" i="18"/>
  <c r="ON247" i="18"/>
  <c r="OO247" i="18"/>
  <c r="OP247" i="18"/>
  <c r="OQ247" i="18"/>
  <c r="OF248" i="18"/>
  <c r="OF247" i="18"/>
  <c r="NR248" i="18"/>
  <c r="NS248" i="18"/>
  <c r="NT248" i="18"/>
  <c r="NU248" i="18"/>
  <c r="NV248" i="18"/>
  <c r="NW248" i="18"/>
  <c r="NX248" i="18"/>
  <c r="NY248" i="18"/>
  <c r="NZ248" i="18"/>
  <c r="OA248" i="18"/>
  <c r="OB248" i="18"/>
  <c r="NR247" i="18"/>
  <c r="NS247" i="18"/>
  <c r="NT247" i="18"/>
  <c r="NU247" i="18"/>
  <c r="NV247" i="18"/>
  <c r="NW247" i="18"/>
  <c r="NX247" i="18"/>
  <c r="NY247" i="18"/>
  <c r="NZ247" i="18"/>
  <c r="OA247" i="18"/>
  <c r="OB247" i="18"/>
  <c r="NQ248" i="18"/>
  <c r="NQ247" i="18"/>
  <c r="NC248" i="18"/>
  <c r="ND248" i="18"/>
  <c r="NE248" i="18"/>
  <c r="NF248" i="18"/>
  <c r="NG248" i="18"/>
  <c r="NH248" i="18"/>
  <c r="NI248" i="18"/>
  <c r="NJ248" i="18"/>
  <c r="NK248" i="18"/>
  <c r="NL248" i="18"/>
  <c r="NM248" i="18"/>
  <c r="NC247" i="18"/>
  <c r="ND247" i="18"/>
  <c r="NE247" i="18"/>
  <c r="NF247" i="18"/>
  <c r="NG247" i="18"/>
  <c r="NH247" i="18"/>
  <c r="NI247" i="18"/>
  <c r="NJ247" i="18"/>
  <c r="NK247" i="18"/>
  <c r="NL247" i="18"/>
  <c r="NM247" i="18"/>
  <c r="NB248" i="18"/>
  <c r="NB247" i="18"/>
  <c r="MN248" i="18"/>
  <c r="MO248" i="18"/>
  <c r="MP248" i="18"/>
  <c r="MQ248" i="18"/>
  <c r="MR248" i="18"/>
  <c r="MS248" i="18"/>
  <c r="MT248" i="18"/>
  <c r="MU248" i="18"/>
  <c r="MV248" i="18"/>
  <c r="MW248" i="18"/>
  <c r="MX248" i="18"/>
  <c r="MN247" i="18"/>
  <c r="MO247" i="18"/>
  <c r="MP247" i="18"/>
  <c r="MQ247" i="18"/>
  <c r="MR247" i="18"/>
  <c r="MS247" i="18"/>
  <c r="MT247" i="18"/>
  <c r="MU247" i="18"/>
  <c r="MV247" i="18"/>
  <c r="MW247" i="18"/>
  <c r="MX247" i="18"/>
  <c r="MM248" i="18"/>
  <c r="MM247" i="18"/>
  <c r="LY248" i="18"/>
  <c r="LZ248" i="18"/>
  <c r="MA248" i="18"/>
  <c r="MB248" i="18"/>
  <c r="MC248" i="18"/>
  <c r="MD248" i="18"/>
  <c r="ME248" i="18"/>
  <c r="MF248" i="18"/>
  <c r="MG248" i="18"/>
  <c r="MH248" i="18"/>
  <c r="MI248" i="18"/>
  <c r="LY247" i="18"/>
  <c r="LZ247" i="18"/>
  <c r="MA247" i="18"/>
  <c r="MB247" i="18"/>
  <c r="MC247" i="18"/>
  <c r="MD247" i="18"/>
  <c r="ME247" i="18"/>
  <c r="MF247" i="18"/>
  <c r="MG247" i="18"/>
  <c r="MH247" i="18"/>
  <c r="MI247" i="18"/>
  <c r="LX248" i="18"/>
  <c r="LX247" i="18"/>
  <c r="LJ248" i="18"/>
  <c r="LK248" i="18"/>
  <c r="LL248" i="18"/>
  <c r="LM248" i="18"/>
  <c r="LN248" i="18"/>
  <c r="LO248" i="18"/>
  <c r="LP248" i="18"/>
  <c r="LQ248" i="18"/>
  <c r="LR248" i="18"/>
  <c r="LS248" i="18"/>
  <c r="LT248" i="18"/>
  <c r="LJ247" i="18"/>
  <c r="LK247" i="18"/>
  <c r="LL247" i="18"/>
  <c r="LM247" i="18"/>
  <c r="LN247" i="18"/>
  <c r="LO247" i="18"/>
  <c r="LP247" i="18"/>
  <c r="LQ247" i="18"/>
  <c r="LR247" i="18"/>
  <c r="LS247" i="18"/>
  <c r="LT247" i="18"/>
  <c r="LI248" i="18"/>
  <c r="LI247" i="18"/>
  <c r="KU248" i="18"/>
  <c r="KV248" i="18"/>
  <c r="KW248" i="18"/>
  <c r="KX248" i="18"/>
  <c r="KY248" i="18"/>
  <c r="KZ248" i="18"/>
  <c r="LA248" i="18"/>
  <c r="LB248" i="18"/>
  <c r="LC248" i="18"/>
  <c r="LD248" i="18"/>
  <c r="LE248" i="18"/>
  <c r="KU247" i="18"/>
  <c r="KV247" i="18"/>
  <c r="KW247" i="18"/>
  <c r="KX247" i="18"/>
  <c r="KY247" i="18"/>
  <c r="KZ247" i="18"/>
  <c r="LA247" i="18"/>
  <c r="LB247" i="18"/>
  <c r="LC247" i="18"/>
  <c r="LD247" i="18"/>
  <c r="LE247" i="18"/>
  <c r="KT248" i="18"/>
  <c r="KT247" i="18"/>
  <c r="KF248" i="18"/>
  <c r="KG248" i="18"/>
  <c r="KH248" i="18"/>
  <c r="KI248" i="18"/>
  <c r="KJ248" i="18"/>
  <c r="KK248" i="18"/>
  <c r="KL248" i="18"/>
  <c r="KM248" i="18"/>
  <c r="KN248" i="18"/>
  <c r="KO248" i="18"/>
  <c r="KP248" i="18"/>
  <c r="KF247" i="18"/>
  <c r="KG247" i="18"/>
  <c r="KH247" i="18"/>
  <c r="KI247" i="18"/>
  <c r="KJ247" i="18"/>
  <c r="KK247" i="18"/>
  <c r="KL247" i="18"/>
  <c r="KM247" i="18"/>
  <c r="KN247" i="18"/>
  <c r="KO247" i="18"/>
  <c r="KP247" i="18"/>
  <c r="KE248" i="18"/>
  <c r="KE247" i="18"/>
  <c r="JQ248" i="18"/>
  <c r="JR248" i="18"/>
  <c r="JS248" i="18"/>
  <c r="JT248" i="18"/>
  <c r="JU248" i="18"/>
  <c r="JV248" i="18"/>
  <c r="JW248" i="18"/>
  <c r="JX248" i="18"/>
  <c r="JY248" i="18"/>
  <c r="JZ248" i="18"/>
  <c r="KA248" i="18"/>
  <c r="JQ247" i="18"/>
  <c r="JR247" i="18"/>
  <c r="JS247" i="18"/>
  <c r="JT247" i="18"/>
  <c r="JU247" i="18"/>
  <c r="JV247" i="18"/>
  <c r="JW247" i="18"/>
  <c r="JX247" i="18"/>
  <c r="JY247" i="18"/>
  <c r="JZ247" i="18"/>
  <c r="KA247" i="18"/>
  <c r="JP248" i="18"/>
  <c r="JP247" i="18"/>
  <c r="JB248" i="18"/>
  <c r="JC248" i="18"/>
  <c r="JD248" i="18"/>
  <c r="JE248" i="18"/>
  <c r="JF248" i="18"/>
  <c r="JG248" i="18"/>
  <c r="JH248" i="18"/>
  <c r="JI248" i="18"/>
  <c r="JJ248" i="18"/>
  <c r="JK248" i="18"/>
  <c r="JL248" i="18"/>
  <c r="JB247" i="18"/>
  <c r="JC247" i="18"/>
  <c r="JD247" i="18"/>
  <c r="JE247" i="18"/>
  <c r="JF247" i="18"/>
  <c r="JG247" i="18"/>
  <c r="JH247" i="18"/>
  <c r="JI247" i="18"/>
  <c r="JJ247" i="18"/>
  <c r="JK247" i="18"/>
  <c r="JL247" i="18"/>
  <c r="JA248" i="18"/>
  <c r="JA247" i="18"/>
  <c r="IL247" i="18"/>
  <c r="IM248" i="18"/>
  <c r="IN248" i="18"/>
  <c r="IO248" i="18"/>
  <c r="IP248" i="18"/>
  <c r="IQ248" i="18"/>
  <c r="IR248" i="18"/>
  <c r="IS248" i="18"/>
  <c r="IT248" i="18"/>
  <c r="IU248" i="18"/>
  <c r="IV248" i="18"/>
  <c r="IW248" i="18"/>
  <c r="IM247" i="18"/>
  <c r="IN247" i="18"/>
  <c r="IO247" i="18"/>
  <c r="IP247" i="18"/>
  <c r="IQ247" i="18"/>
  <c r="IR247" i="18"/>
  <c r="IS247" i="18"/>
  <c r="IT247" i="18"/>
  <c r="IU247" i="18"/>
  <c r="IV247" i="18"/>
  <c r="IW247" i="18"/>
  <c r="IL248" i="18"/>
  <c r="HX248" i="18"/>
  <c r="HY248" i="18"/>
  <c r="HZ248" i="18"/>
  <c r="IA248" i="18"/>
  <c r="IB248" i="18"/>
  <c r="IC248" i="18"/>
  <c r="ID248" i="18"/>
  <c r="IE248" i="18"/>
  <c r="IF248" i="18"/>
  <c r="IG248" i="18"/>
  <c r="IH248" i="18"/>
  <c r="HX247" i="18"/>
  <c r="HY247" i="18"/>
  <c r="HZ247" i="18"/>
  <c r="IA247" i="18"/>
  <c r="IB247" i="18"/>
  <c r="IC247" i="18"/>
  <c r="ID247" i="18"/>
  <c r="IE247" i="18"/>
  <c r="IF247" i="18"/>
  <c r="IG247" i="18"/>
  <c r="IH247" i="18"/>
  <c r="HW248" i="18"/>
  <c r="HW247" i="18"/>
  <c r="HI248" i="18"/>
  <c r="HJ248" i="18"/>
  <c r="HK248" i="18"/>
  <c r="HL248" i="18"/>
  <c r="HM248" i="18"/>
  <c r="HN248" i="18"/>
  <c r="HO248" i="18"/>
  <c r="HP248" i="18"/>
  <c r="HQ248" i="18"/>
  <c r="HR248" i="18"/>
  <c r="HS248" i="18"/>
  <c r="HI247" i="18"/>
  <c r="HJ247" i="18"/>
  <c r="HK247" i="18"/>
  <c r="HL247" i="18"/>
  <c r="HM247" i="18"/>
  <c r="HN247" i="18"/>
  <c r="HO247" i="18"/>
  <c r="HP247" i="18"/>
  <c r="HQ247" i="18"/>
  <c r="HR247" i="18"/>
  <c r="HS247" i="18"/>
  <c r="HH248" i="18"/>
  <c r="GS248" i="18"/>
  <c r="HH247" i="18"/>
  <c r="GT248" i="18"/>
  <c r="GU248" i="18"/>
  <c r="GV248" i="18"/>
  <c r="GW248" i="18"/>
  <c r="GX248" i="18"/>
  <c r="GY248" i="18"/>
  <c r="GZ248" i="18"/>
  <c r="HA248" i="18"/>
  <c r="HB248" i="18"/>
  <c r="HC248" i="18"/>
  <c r="HD248" i="18"/>
  <c r="GT247" i="18"/>
  <c r="GU247" i="18"/>
  <c r="GV247" i="18"/>
  <c r="GW247" i="18"/>
  <c r="GX247" i="18"/>
  <c r="GY247" i="18"/>
  <c r="GZ247" i="18"/>
  <c r="HA247" i="18"/>
  <c r="HB247" i="18"/>
  <c r="HC247" i="18"/>
  <c r="HD247" i="18"/>
  <c r="GS247" i="18"/>
  <c r="GE248" i="18"/>
  <c r="GF248" i="18"/>
  <c r="GG248" i="18"/>
  <c r="GH248" i="18"/>
  <c r="GI248" i="18"/>
  <c r="GJ248" i="18"/>
  <c r="GK248" i="18"/>
  <c r="GL248" i="18"/>
  <c r="GM248" i="18"/>
  <c r="GN248" i="18"/>
  <c r="GO248" i="18"/>
  <c r="GO247" i="18"/>
  <c r="GE247" i="18"/>
  <c r="GF247" i="18"/>
  <c r="GG247" i="18"/>
  <c r="GH247" i="18"/>
  <c r="GI247" i="18"/>
  <c r="GJ247" i="18"/>
  <c r="GK247" i="18"/>
  <c r="GL247" i="18"/>
  <c r="GM247" i="18"/>
  <c r="GN247" i="18"/>
  <c r="GD248" i="18"/>
  <c r="GD247" i="18"/>
  <c r="FP248" i="18"/>
  <c r="FQ248" i="18"/>
  <c r="FR248" i="18"/>
  <c r="FS248" i="18"/>
  <c r="FT248" i="18"/>
  <c r="FU248" i="18"/>
  <c r="FV248" i="18"/>
  <c r="FW248" i="18"/>
  <c r="FX248" i="18"/>
  <c r="FY248" i="18"/>
  <c r="FZ248" i="18"/>
  <c r="FP247" i="18"/>
  <c r="FQ247" i="18"/>
  <c r="FR247" i="18"/>
  <c r="FS247" i="18"/>
  <c r="FT247" i="18"/>
  <c r="FU247" i="18"/>
  <c r="FV247" i="18"/>
  <c r="FW247" i="18"/>
  <c r="FX247" i="18"/>
  <c r="FY247" i="18"/>
  <c r="FZ247" i="18"/>
  <c r="FO248" i="18"/>
  <c r="FO247" i="18"/>
  <c r="FA248" i="18"/>
  <c r="FB248" i="18"/>
  <c r="FC248" i="18"/>
  <c r="FD248" i="18"/>
  <c r="FE248" i="18"/>
  <c r="FF248" i="18"/>
  <c r="FG248" i="18"/>
  <c r="FH248" i="18"/>
  <c r="FI248" i="18"/>
  <c r="FJ248" i="18"/>
  <c r="FK248" i="18"/>
  <c r="FA247" i="18"/>
  <c r="FB247" i="18"/>
  <c r="FC247" i="18"/>
  <c r="FD247" i="18"/>
  <c r="FE247" i="18"/>
  <c r="FF247" i="18"/>
  <c r="FG247" i="18"/>
  <c r="FH247" i="18"/>
  <c r="FI247" i="18"/>
  <c r="FJ247" i="18"/>
  <c r="FK247" i="18"/>
  <c r="EZ248" i="18"/>
  <c r="EZ247" i="18"/>
  <c r="EL248" i="18"/>
  <c r="EM248" i="18"/>
  <c r="EN248" i="18"/>
  <c r="EO248" i="18"/>
  <c r="EP248" i="18"/>
  <c r="EQ248" i="18"/>
  <c r="ER248" i="18"/>
  <c r="ES248" i="18"/>
  <c r="ET248" i="18"/>
  <c r="EU248" i="18"/>
  <c r="EV248" i="18"/>
  <c r="EL247" i="18"/>
  <c r="EM247" i="18"/>
  <c r="EN247" i="18"/>
  <c r="EO247" i="18"/>
  <c r="EP247" i="18"/>
  <c r="EQ247" i="18"/>
  <c r="ER247" i="18"/>
  <c r="ES247" i="18"/>
  <c r="ET247" i="18"/>
  <c r="EU247" i="18"/>
  <c r="EV247" i="18"/>
  <c r="EK248" i="18"/>
  <c r="EK247" i="18"/>
  <c r="DW248" i="18"/>
  <c r="DX248" i="18"/>
  <c r="DY248" i="18"/>
  <c r="DZ248" i="18"/>
  <c r="EA248" i="18"/>
  <c r="EB248" i="18"/>
  <c r="EC248" i="18"/>
  <c r="ED248" i="18"/>
  <c r="EE248" i="18"/>
  <c r="EF248" i="18"/>
  <c r="EG248" i="18"/>
  <c r="DW247" i="18"/>
  <c r="DX247" i="18"/>
  <c r="DY247" i="18"/>
  <c r="DZ247" i="18"/>
  <c r="EA247" i="18"/>
  <c r="EB247" i="18"/>
  <c r="EC247" i="18"/>
  <c r="ED247" i="18"/>
  <c r="EE247" i="18"/>
  <c r="EF247" i="18"/>
  <c r="EG247" i="18"/>
  <c r="DV248" i="18"/>
  <c r="DV247" i="18"/>
  <c r="DG247" i="18"/>
  <c r="L5" i="26" l="1"/>
  <c r="AC6" i="26"/>
  <c r="DH248" i="18"/>
  <c r="DI248" i="18"/>
  <c r="DJ248" i="18"/>
  <c r="DK248" i="18"/>
  <c r="DL248" i="18"/>
  <c r="DM248" i="18"/>
  <c r="DN248" i="18"/>
  <c r="DO248" i="18"/>
  <c r="DP248" i="18"/>
  <c r="DQ248" i="18"/>
  <c r="DR248" i="18"/>
  <c r="DG248" i="18"/>
  <c r="CR248" i="18"/>
  <c r="DH247" i="18"/>
  <c r="DI247" i="18"/>
  <c r="DJ247" i="18"/>
  <c r="DK247" i="18"/>
  <c r="DL247" i="18"/>
  <c r="DM247" i="18"/>
  <c r="DN247" i="18"/>
  <c r="DO247" i="18"/>
  <c r="DP247" i="18"/>
  <c r="DQ247" i="18"/>
  <c r="DR247" i="18"/>
  <c r="U7" i="26"/>
  <c r="M5" i="26" l="1"/>
  <c r="AD6" i="26"/>
  <c r="CB114" i="28"/>
  <c r="CC114" i="28"/>
  <c r="CD114" i="28"/>
  <c r="CE114" i="28"/>
  <c r="CF114" i="28"/>
  <c r="CG114" i="28"/>
  <c r="CH114" i="28"/>
  <c r="CI114" i="28"/>
  <c r="CJ114" i="28"/>
  <c r="CK114" i="28"/>
  <c r="CL114" i="28"/>
  <c r="CM114" i="28"/>
  <c r="CN114" i="28"/>
  <c r="CO114" i="28"/>
  <c r="CP114" i="28"/>
  <c r="CQ114" i="28"/>
  <c r="CR114" i="28"/>
  <c r="CS114" i="28"/>
  <c r="CT114" i="28"/>
  <c r="CU114" i="28"/>
  <c r="CV114" i="28"/>
  <c r="CW114" i="28"/>
  <c r="CX114" i="28"/>
  <c r="CY114" i="28"/>
  <c r="CZ114" i="28"/>
  <c r="CB115" i="28"/>
  <c r="CC115" i="28"/>
  <c r="CD115" i="28"/>
  <c r="CE115" i="28"/>
  <c r="CF115" i="28"/>
  <c r="CG115" i="28"/>
  <c r="CH115" i="28"/>
  <c r="CI115" i="28"/>
  <c r="CJ115" i="28"/>
  <c r="CK115" i="28"/>
  <c r="CL115" i="28"/>
  <c r="CM115" i="28"/>
  <c r="CN115" i="28"/>
  <c r="CO115" i="28"/>
  <c r="CP115" i="28"/>
  <c r="CQ115" i="28"/>
  <c r="CR115" i="28"/>
  <c r="CS115" i="28"/>
  <c r="CT115" i="28"/>
  <c r="CU115" i="28"/>
  <c r="CV115" i="28"/>
  <c r="CW115" i="28"/>
  <c r="CX115" i="28"/>
  <c r="CY115" i="28"/>
  <c r="CZ115" i="28"/>
  <c r="CB116" i="28"/>
  <c r="CC116" i="28"/>
  <c r="CD116" i="28"/>
  <c r="CE116" i="28"/>
  <c r="CF116" i="28"/>
  <c r="CG116" i="28"/>
  <c r="CH116" i="28"/>
  <c r="CI116" i="28"/>
  <c r="CJ116" i="28"/>
  <c r="CK116" i="28"/>
  <c r="CL116" i="28"/>
  <c r="CM116" i="28"/>
  <c r="CN116" i="28"/>
  <c r="CO116" i="28"/>
  <c r="CP116" i="28"/>
  <c r="CQ116" i="28"/>
  <c r="CR116" i="28"/>
  <c r="CS116" i="28"/>
  <c r="CT116" i="28"/>
  <c r="CU116" i="28"/>
  <c r="CV116" i="28"/>
  <c r="CW116" i="28"/>
  <c r="CX116" i="28"/>
  <c r="CY116" i="28"/>
  <c r="CZ116" i="28"/>
  <c r="CA115" i="28"/>
  <c r="CA116" i="28"/>
  <c r="CA114" i="28"/>
  <c r="BX114" i="28"/>
  <c r="BR114" i="28"/>
  <c r="BS114" i="28"/>
  <c r="BT114" i="28"/>
  <c r="BU114" i="28"/>
  <c r="BV114" i="28"/>
  <c r="BW114" i="28"/>
  <c r="BR115" i="28"/>
  <c r="BS115" i="28"/>
  <c r="BT115" i="28"/>
  <c r="BU115" i="28"/>
  <c r="BV115" i="28"/>
  <c r="BW115" i="28"/>
  <c r="BX115" i="28"/>
  <c r="BR116" i="28"/>
  <c r="BS116" i="28"/>
  <c r="BT116" i="28"/>
  <c r="BU116" i="28"/>
  <c r="BV116" i="28"/>
  <c r="BW116" i="28"/>
  <c r="BX116" i="28"/>
  <c r="BQ115" i="28"/>
  <c r="BQ116" i="28"/>
  <c r="BQ114" i="28"/>
  <c r="BN114" i="28"/>
  <c r="BH114" i="28"/>
  <c r="BI114" i="28"/>
  <c r="BJ114" i="28"/>
  <c r="BK114" i="28"/>
  <c r="BL114" i="28"/>
  <c r="BM114" i="28"/>
  <c r="BH115" i="28"/>
  <c r="BI115" i="28"/>
  <c r="BJ115" i="28"/>
  <c r="BK115" i="28"/>
  <c r="BL115" i="28"/>
  <c r="BM115" i="28"/>
  <c r="BN115" i="28"/>
  <c r="BH116" i="28"/>
  <c r="BI116" i="28"/>
  <c r="BJ116" i="28"/>
  <c r="BK116" i="28"/>
  <c r="BL116" i="28"/>
  <c r="BM116" i="28"/>
  <c r="BN116" i="28"/>
  <c r="BG115" i="28"/>
  <c r="BG116" i="28"/>
  <c r="BG114" i="28"/>
  <c r="BD114" i="28"/>
  <c r="BD115" i="28"/>
  <c r="BD116" i="28"/>
  <c r="BC115" i="28"/>
  <c r="BC116" i="28"/>
  <c r="BC114" i="28"/>
  <c r="AY114" i="28"/>
  <c r="N5" i="26" l="1"/>
  <c r="AE6" i="26"/>
  <c r="Z115" i="28"/>
  <c r="AA115" i="28"/>
  <c r="AB115" i="28"/>
  <c r="AC115" i="28"/>
  <c r="AD115" i="28"/>
  <c r="AE115" i="28"/>
  <c r="AF115" i="28"/>
  <c r="AG115" i="28"/>
  <c r="AH115" i="28"/>
  <c r="AI115" i="28"/>
  <c r="AJ115" i="28"/>
  <c r="AK115" i="28"/>
  <c r="AL115" i="28"/>
  <c r="AM115" i="28"/>
  <c r="AN115" i="28"/>
  <c r="AO115" i="28"/>
  <c r="AP115" i="28"/>
  <c r="AQ115" i="28"/>
  <c r="AR115" i="28"/>
  <c r="AS115" i="28"/>
  <c r="AT115" i="28"/>
  <c r="AU115" i="28"/>
  <c r="AV115" i="28"/>
  <c r="AW115" i="28"/>
  <c r="AX115" i="28"/>
  <c r="AY115" i="28"/>
  <c r="Z116" i="28"/>
  <c r="AA116" i="28"/>
  <c r="AB116" i="28"/>
  <c r="AC116" i="28"/>
  <c r="AD116" i="28"/>
  <c r="AE116" i="28"/>
  <c r="AF116" i="28"/>
  <c r="AG116" i="28"/>
  <c r="AH116" i="28"/>
  <c r="AI116" i="28"/>
  <c r="AJ116" i="28"/>
  <c r="AK116" i="28"/>
  <c r="AL116" i="28"/>
  <c r="AM116" i="28"/>
  <c r="AN116" i="28"/>
  <c r="AO116" i="28"/>
  <c r="AP116" i="28"/>
  <c r="AQ116" i="28"/>
  <c r="AR116" i="28"/>
  <c r="AS116" i="28"/>
  <c r="AT116" i="28"/>
  <c r="AU116" i="28"/>
  <c r="AV116" i="28"/>
  <c r="AW116" i="28"/>
  <c r="AX116" i="28"/>
  <c r="AY116" i="28"/>
  <c r="AA114" i="28"/>
  <c r="AB114" i="28"/>
  <c r="AC114" i="28"/>
  <c r="AD114" i="28"/>
  <c r="AE114" i="28"/>
  <c r="AF114" i="28"/>
  <c r="AG114" i="28"/>
  <c r="AH114" i="28"/>
  <c r="AI114" i="28"/>
  <c r="AJ114" i="28"/>
  <c r="AK114" i="28"/>
  <c r="AL114" i="28"/>
  <c r="AM114" i="28"/>
  <c r="AN114" i="28"/>
  <c r="AO114" i="28"/>
  <c r="AP114" i="28"/>
  <c r="AQ114" i="28"/>
  <c r="AR114" i="28"/>
  <c r="AS114" i="28"/>
  <c r="AT114" i="28"/>
  <c r="AU114" i="28"/>
  <c r="AV114" i="28"/>
  <c r="AW114" i="28"/>
  <c r="AX114" i="28"/>
  <c r="Z114" i="28"/>
  <c r="W114" i="28"/>
  <c r="P115" i="28"/>
  <c r="Q115" i="28"/>
  <c r="R115" i="28"/>
  <c r="S115" i="28"/>
  <c r="T115" i="28"/>
  <c r="U115" i="28"/>
  <c r="V115" i="28"/>
  <c r="W115" i="28"/>
  <c r="P116" i="28"/>
  <c r="Q116" i="28"/>
  <c r="R116" i="28"/>
  <c r="S116" i="28"/>
  <c r="T116" i="28"/>
  <c r="U116" i="28"/>
  <c r="V116" i="28"/>
  <c r="W116" i="28"/>
  <c r="Q114" i="28"/>
  <c r="R114" i="28"/>
  <c r="S114" i="28"/>
  <c r="T114" i="28"/>
  <c r="U114" i="28"/>
  <c r="V114" i="28"/>
  <c r="P114" i="28"/>
  <c r="M114" i="28"/>
  <c r="F115" i="28"/>
  <c r="G115" i="28"/>
  <c r="H115" i="28"/>
  <c r="I115" i="28"/>
  <c r="J115" i="28"/>
  <c r="K115" i="28"/>
  <c r="L115" i="28"/>
  <c r="M115" i="28"/>
  <c r="F116" i="28"/>
  <c r="G116" i="28"/>
  <c r="H116" i="28"/>
  <c r="I116" i="28"/>
  <c r="J116" i="28"/>
  <c r="K116" i="28"/>
  <c r="L116" i="28"/>
  <c r="M116" i="28"/>
  <c r="G114" i="28"/>
  <c r="H114" i="28"/>
  <c r="I114" i="28"/>
  <c r="J114" i="28"/>
  <c r="K114" i="28"/>
  <c r="L114" i="28"/>
  <c r="F114" i="28"/>
  <c r="C114" i="28"/>
  <c r="B115" i="28"/>
  <c r="C115" i="28"/>
  <c r="B116" i="28"/>
  <c r="C116" i="28"/>
  <c r="B114" i="28"/>
  <c r="B72" i="28"/>
  <c r="Z73" i="28"/>
  <c r="AA73" i="28"/>
  <c r="AB73" i="28"/>
  <c r="AC73" i="28"/>
  <c r="AD73" i="28"/>
  <c r="AE73" i="28"/>
  <c r="AF73" i="28"/>
  <c r="AG73" i="28"/>
  <c r="AH73" i="28"/>
  <c r="AI73" i="28"/>
  <c r="AJ73" i="28"/>
  <c r="AK73" i="28"/>
  <c r="AL73" i="28"/>
  <c r="AM73" i="28"/>
  <c r="AN73" i="28"/>
  <c r="AO73" i="28"/>
  <c r="AP73" i="28"/>
  <c r="AQ73" i="28"/>
  <c r="AR73" i="28"/>
  <c r="AS73" i="28"/>
  <c r="AT73" i="28"/>
  <c r="AU73" i="28"/>
  <c r="AV73" i="28"/>
  <c r="AW73" i="28"/>
  <c r="AX73" i="28"/>
  <c r="AY73" i="28"/>
  <c r="Z74" i="28"/>
  <c r="AA74" i="28"/>
  <c r="AB74" i="28"/>
  <c r="AC74" i="28"/>
  <c r="AD74" i="28"/>
  <c r="AE74" i="28"/>
  <c r="AF74" i="28"/>
  <c r="AG74" i="28"/>
  <c r="AH74" i="28"/>
  <c r="AI74" i="28"/>
  <c r="AJ74" i="28"/>
  <c r="AK74" i="28"/>
  <c r="AL74" i="28"/>
  <c r="AM74" i="28"/>
  <c r="AN74" i="28"/>
  <c r="AO74" i="28"/>
  <c r="AP74" i="28"/>
  <c r="AQ74" i="28"/>
  <c r="AR74" i="28"/>
  <c r="AS74" i="28"/>
  <c r="AT74" i="28"/>
  <c r="AU74" i="28"/>
  <c r="AV74" i="28"/>
  <c r="AW74" i="28"/>
  <c r="AX74" i="28"/>
  <c r="AY74" i="28"/>
  <c r="AA72" i="28"/>
  <c r="AB72" i="28"/>
  <c r="AC72" i="28"/>
  <c r="AD72" i="28"/>
  <c r="AE72" i="28"/>
  <c r="AF72" i="28"/>
  <c r="AG72" i="28"/>
  <c r="AH72" i="28"/>
  <c r="AI72" i="28"/>
  <c r="AJ72" i="28"/>
  <c r="AK72" i="28"/>
  <c r="AL72" i="28"/>
  <c r="AM72" i="28"/>
  <c r="AN72" i="28"/>
  <c r="AO72" i="28"/>
  <c r="AP72" i="28"/>
  <c r="AQ72" i="28"/>
  <c r="AR72" i="28"/>
  <c r="AS72" i="28"/>
  <c r="AT72" i="28"/>
  <c r="AU72" i="28"/>
  <c r="AV72" i="28"/>
  <c r="AW72" i="28"/>
  <c r="AX72" i="28"/>
  <c r="AY72" i="28"/>
  <c r="Z72" i="28"/>
  <c r="W72" i="28"/>
  <c r="P73" i="28"/>
  <c r="Q73" i="28"/>
  <c r="R73" i="28"/>
  <c r="S73" i="28"/>
  <c r="T73" i="28"/>
  <c r="U73" i="28"/>
  <c r="V73" i="28"/>
  <c r="W73" i="28"/>
  <c r="P74" i="28"/>
  <c r="Q74" i="28"/>
  <c r="R74" i="28"/>
  <c r="S74" i="28"/>
  <c r="T74" i="28"/>
  <c r="U74" i="28"/>
  <c r="V74" i="28"/>
  <c r="W74" i="28"/>
  <c r="Q72" i="28"/>
  <c r="R72" i="28"/>
  <c r="S72" i="28"/>
  <c r="T72" i="28"/>
  <c r="U72" i="28"/>
  <c r="V72" i="28"/>
  <c r="P72" i="28"/>
  <c r="M72" i="28"/>
  <c r="F73" i="28"/>
  <c r="G73" i="28"/>
  <c r="H73" i="28"/>
  <c r="I73" i="28"/>
  <c r="J73" i="28"/>
  <c r="K73" i="28"/>
  <c r="L73" i="28"/>
  <c r="M73" i="28"/>
  <c r="F74" i="28"/>
  <c r="G74" i="28"/>
  <c r="H74" i="28"/>
  <c r="I74" i="28"/>
  <c r="J74" i="28"/>
  <c r="K74" i="28"/>
  <c r="L74" i="28"/>
  <c r="M74" i="28"/>
  <c r="G72" i="28"/>
  <c r="H72" i="28"/>
  <c r="I72" i="28"/>
  <c r="J72" i="28"/>
  <c r="K72" i="28"/>
  <c r="L72" i="28"/>
  <c r="F72" i="28"/>
  <c r="C72" i="28"/>
  <c r="B73" i="28"/>
  <c r="C73" i="28"/>
  <c r="B74" i="28"/>
  <c r="C74" i="28"/>
  <c r="B38" i="28"/>
  <c r="Z39" i="28"/>
  <c r="AA39" i="28"/>
  <c r="AB39" i="28"/>
  <c r="AC39" i="28"/>
  <c r="AD39" i="28"/>
  <c r="AE39" i="28"/>
  <c r="AF39" i="28"/>
  <c r="AG39" i="28"/>
  <c r="AH39" i="28"/>
  <c r="AI39" i="28"/>
  <c r="AJ39" i="28"/>
  <c r="AK39" i="28"/>
  <c r="AL39" i="28"/>
  <c r="AM39" i="28"/>
  <c r="AN39" i="28"/>
  <c r="AO39" i="28"/>
  <c r="AP39" i="28"/>
  <c r="AQ39" i="28"/>
  <c r="AR39" i="28"/>
  <c r="AS39" i="28"/>
  <c r="AT39" i="28"/>
  <c r="AU39" i="28"/>
  <c r="AV39" i="28"/>
  <c r="AW39" i="28"/>
  <c r="AX39" i="28"/>
  <c r="AY39" i="28"/>
  <c r="Z40" i="28"/>
  <c r="AA40" i="28"/>
  <c r="AB40" i="28"/>
  <c r="AC40" i="28"/>
  <c r="AD40" i="28"/>
  <c r="AE40" i="28"/>
  <c r="AF40" i="28"/>
  <c r="AG40" i="28"/>
  <c r="AH40" i="28"/>
  <c r="AI40" i="28"/>
  <c r="AJ40" i="28"/>
  <c r="AK40" i="28"/>
  <c r="AL40" i="28"/>
  <c r="AM40" i="28"/>
  <c r="AN40" i="28"/>
  <c r="AO40" i="28"/>
  <c r="AP40" i="28"/>
  <c r="AQ40" i="28"/>
  <c r="AR40" i="28"/>
  <c r="AS40" i="28"/>
  <c r="AT40" i="28"/>
  <c r="AU40" i="28"/>
  <c r="AV40" i="28"/>
  <c r="AW40" i="28"/>
  <c r="AX40" i="28"/>
  <c r="AY40" i="28"/>
  <c r="AA38" i="28"/>
  <c r="AB38" i="28"/>
  <c r="AC38" i="28"/>
  <c r="AD38" i="28"/>
  <c r="AE38" i="28"/>
  <c r="AF38" i="28"/>
  <c r="AG38" i="28"/>
  <c r="AH38" i="28"/>
  <c r="AI38" i="28"/>
  <c r="AJ38" i="28"/>
  <c r="AK38" i="28"/>
  <c r="AL38" i="28"/>
  <c r="AM38" i="28"/>
  <c r="AN38" i="28"/>
  <c r="AO38" i="28"/>
  <c r="AP38" i="28"/>
  <c r="AQ38" i="28"/>
  <c r="AR38" i="28"/>
  <c r="AS38" i="28"/>
  <c r="AT38" i="28"/>
  <c r="AU38" i="28"/>
  <c r="AV38" i="28"/>
  <c r="AW38" i="28"/>
  <c r="AX38" i="28"/>
  <c r="AY38" i="28"/>
  <c r="Z38" i="28"/>
  <c r="W38" i="28"/>
  <c r="P39" i="28"/>
  <c r="Q39" i="28"/>
  <c r="R39" i="28"/>
  <c r="S39" i="28"/>
  <c r="T39" i="28"/>
  <c r="U39" i="28"/>
  <c r="V39" i="28"/>
  <c r="W39" i="28"/>
  <c r="P40" i="28"/>
  <c r="Q40" i="28"/>
  <c r="R40" i="28"/>
  <c r="S40" i="28"/>
  <c r="T40" i="28"/>
  <c r="U40" i="28"/>
  <c r="V40" i="28"/>
  <c r="W40" i="28"/>
  <c r="Q38" i="28"/>
  <c r="R38" i="28"/>
  <c r="S38" i="28"/>
  <c r="T38" i="28"/>
  <c r="U38" i="28"/>
  <c r="V38" i="28"/>
  <c r="P38" i="28"/>
  <c r="M38" i="28"/>
  <c r="F39" i="28"/>
  <c r="G39" i="28"/>
  <c r="H39" i="28"/>
  <c r="I39" i="28"/>
  <c r="J39" i="28"/>
  <c r="K39" i="28"/>
  <c r="L39" i="28"/>
  <c r="M39" i="28"/>
  <c r="F40" i="28"/>
  <c r="G40" i="28"/>
  <c r="H40" i="28"/>
  <c r="I40" i="28"/>
  <c r="J40" i="28"/>
  <c r="K40" i="28"/>
  <c r="L40" i="28"/>
  <c r="M40" i="28"/>
  <c r="G38" i="28"/>
  <c r="H38" i="28"/>
  <c r="I38" i="28"/>
  <c r="J38" i="28"/>
  <c r="K38" i="28"/>
  <c r="L38" i="28"/>
  <c r="F38" i="28"/>
  <c r="C40" i="28"/>
  <c r="B39" i="28"/>
  <c r="C39" i="28"/>
  <c r="B40" i="28"/>
  <c r="C38" i="28"/>
  <c r="B4" i="28"/>
  <c r="Z5" i="28"/>
  <c r="AA5" i="28"/>
  <c r="AB5" i="28"/>
  <c r="AC5" i="28"/>
  <c r="AD5" i="28"/>
  <c r="AE5" i="28"/>
  <c r="AF5" i="28"/>
  <c r="AG5" i="28"/>
  <c r="AH5" i="28"/>
  <c r="AI5" i="28"/>
  <c r="AJ5" i="28"/>
  <c r="AK5" i="28"/>
  <c r="AL5" i="28"/>
  <c r="AM5" i="28"/>
  <c r="AN5" i="28"/>
  <c r="AO5" i="28"/>
  <c r="AP5" i="28"/>
  <c r="AQ5" i="28"/>
  <c r="AR5" i="28"/>
  <c r="AS5" i="28"/>
  <c r="AT5" i="28"/>
  <c r="AU5" i="28"/>
  <c r="AV5" i="28"/>
  <c r="AW5" i="28"/>
  <c r="AX5" i="28"/>
  <c r="AY5" i="28"/>
  <c r="Z6" i="28"/>
  <c r="AA6" i="28"/>
  <c r="AB6" i="28"/>
  <c r="AC6" i="28"/>
  <c r="AD6" i="28"/>
  <c r="AE6" i="28"/>
  <c r="AF6" i="28"/>
  <c r="AG6" i="28"/>
  <c r="AH6" i="28"/>
  <c r="AI6" i="28"/>
  <c r="AJ6" i="28"/>
  <c r="AK6" i="28"/>
  <c r="AL6" i="28"/>
  <c r="AM6" i="28"/>
  <c r="AN6" i="28"/>
  <c r="AO6" i="28"/>
  <c r="AP6" i="28"/>
  <c r="AQ6" i="28"/>
  <c r="AR6" i="28"/>
  <c r="AS6" i="28"/>
  <c r="AT6" i="28"/>
  <c r="AU6" i="28"/>
  <c r="AV6" i="28"/>
  <c r="AW6" i="28"/>
  <c r="AX6" i="28"/>
  <c r="AY6" i="28"/>
  <c r="AA4" i="28"/>
  <c r="AB4" i="28"/>
  <c r="AC4" i="28"/>
  <c r="AD4" i="28"/>
  <c r="AE4" i="28"/>
  <c r="AF4" i="28"/>
  <c r="AG4" i="28"/>
  <c r="AH4" i="28"/>
  <c r="AI4" i="28"/>
  <c r="AJ4" i="28"/>
  <c r="AK4" i="28"/>
  <c r="AL4" i="28"/>
  <c r="AM4" i="28"/>
  <c r="AN4" i="28"/>
  <c r="AO4" i="28"/>
  <c r="AP4" i="28"/>
  <c r="AQ4" i="28"/>
  <c r="AR4" i="28"/>
  <c r="AS4" i="28"/>
  <c r="AT4" i="28"/>
  <c r="AU4" i="28"/>
  <c r="AV4" i="28"/>
  <c r="AW4" i="28"/>
  <c r="AX4" i="28"/>
  <c r="AY4" i="28"/>
  <c r="Z4" i="28"/>
  <c r="W4" i="28"/>
  <c r="P5" i="28"/>
  <c r="Q5" i="28"/>
  <c r="R5" i="28"/>
  <c r="S5" i="28"/>
  <c r="T5" i="28"/>
  <c r="U5" i="28"/>
  <c r="V5" i="28"/>
  <c r="W5" i="28"/>
  <c r="P6" i="28"/>
  <c r="Q6" i="28"/>
  <c r="R6" i="28"/>
  <c r="S6" i="28"/>
  <c r="T6" i="28"/>
  <c r="U6" i="28"/>
  <c r="V6" i="28"/>
  <c r="W6" i="28"/>
  <c r="Q4" i="28"/>
  <c r="R4" i="28"/>
  <c r="S4" i="28"/>
  <c r="T4" i="28"/>
  <c r="U4" i="28"/>
  <c r="V4" i="28"/>
  <c r="P4" i="28"/>
  <c r="M4" i="28"/>
  <c r="F5" i="28"/>
  <c r="G5" i="28"/>
  <c r="H5" i="28"/>
  <c r="I5" i="28"/>
  <c r="J5" i="28"/>
  <c r="K5" i="28"/>
  <c r="L5" i="28"/>
  <c r="M5" i="28"/>
  <c r="F6" i="28"/>
  <c r="G6" i="28"/>
  <c r="H6" i="28"/>
  <c r="I6" i="28"/>
  <c r="J6" i="28"/>
  <c r="K6" i="28"/>
  <c r="L6" i="28"/>
  <c r="M6" i="28"/>
  <c r="G4" i="28"/>
  <c r="H4" i="28"/>
  <c r="I4" i="28"/>
  <c r="J4" i="28"/>
  <c r="K4" i="28"/>
  <c r="L4" i="28"/>
  <c r="F4" i="28"/>
  <c r="C4" i="28"/>
  <c r="B5" i="28"/>
  <c r="C5" i="28"/>
  <c r="B6" i="28"/>
  <c r="C6" i="28"/>
  <c r="B430" i="18"/>
  <c r="B429" i="18"/>
  <c r="L532" i="18"/>
  <c r="M532" i="18"/>
  <c r="N532" i="18"/>
  <c r="O532" i="18"/>
  <c r="P532" i="18"/>
  <c r="Q532" i="18"/>
  <c r="R532" i="18"/>
  <c r="S532" i="18"/>
  <c r="T532" i="18"/>
  <c r="U532" i="18"/>
  <c r="V532" i="18"/>
  <c r="W532" i="18"/>
  <c r="X532" i="18"/>
  <c r="Y532" i="18"/>
  <c r="Z532" i="18"/>
  <c r="AA532" i="18"/>
  <c r="AB532" i="18"/>
  <c r="AC532" i="18"/>
  <c r="AD532" i="18"/>
  <c r="AE532" i="18"/>
  <c r="AF532" i="18"/>
  <c r="AG532" i="18"/>
  <c r="AH532" i="18"/>
  <c r="AI532" i="18"/>
  <c r="AJ532" i="18"/>
  <c r="AK532" i="18"/>
  <c r="L533" i="18"/>
  <c r="M533" i="18"/>
  <c r="N533" i="18"/>
  <c r="O533" i="18"/>
  <c r="P533" i="18"/>
  <c r="Q533" i="18"/>
  <c r="R533" i="18"/>
  <c r="S533" i="18"/>
  <c r="T533" i="18"/>
  <c r="U533" i="18"/>
  <c r="V533" i="18"/>
  <c r="W533" i="18"/>
  <c r="X533" i="18"/>
  <c r="Y533" i="18"/>
  <c r="Z533" i="18"/>
  <c r="AA533" i="18"/>
  <c r="AB533" i="18"/>
  <c r="AC533" i="18"/>
  <c r="AD533" i="18"/>
  <c r="AE533" i="18"/>
  <c r="AF533" i="18"/>
  <c r="AG533" i="18"/>
  <c r="AH533" i="18"/>
  <c r="AI533" i="18"/>
  <c r="AJ533" i="18"/>
  <c r="AK533" i="18"/>
  <c r="M531" i="18"/>
  <c r="N531" i="18"/>
  <c r="O531" i="18"/>
  <c r="P531" i="18"/>
  <c r="Q531" i="18"/>
  <c r="R531" i="18"/>
  <c r="S531" i="18"/>
  <c r="T531" i="18"/>
  <c r="U531" i="18"/>
  <c r="V531" i="18"/>
  <c r="W531" i="18"/>
  <c r="X531" i="18"/>
  <c r="Y531" i="18"/>
  <c r="Z531" i="18"/>
  <c r="AA531" i="18"/>
  <c r="AB531" i="18"/>
  <c r="AC531" i="18"/>
  <c r="AD531" i="18"/>
  <c r="AE531" i="18"/>
  <c r="AF531" i="18"/>
  <c r="AG531" i="18"/>
  <c r="AH531" i="18"/>
  <c r="AI531" i="18"/>
  <c r="AJ531" i="18"/>
  <c r="AK531" i="18"/>
  <c r="L531" i="18"/>
  <c r="I531" i="18"/>
  <c r="B532" i="18"/>
  <c r="C532" i="18"/>
  <c r="D532" i="18"/>
  <c r="E532" i="18"/>
  <c r="F532" i="18"/>
  <c r="G532" i="18"/>
  <c r="H532" i="18"/>
  <c r="I532" i="18"/>
  <c r="B533" i="18"/>
  <c r="C533" i="18"/>
  <c r="D533" i="18"/>
  <c r="E533" i="18"/>
  <c r="F533" i="18"/>
  <c r="G533" i="18"/>
  <c r="H533" i="18"/>
  <c r="I533" i="18"/>
  <c r="C531" i="18"/>
  <c r="D531" i="18"/>
  <c r="E531" i="18"/>
  <c r="F531" i="18"/>
  <c r="G531" i="18"/>
  <c r="H531" i="18"/>
  <c r="B531" i="18"/>
  <c r="B497" i="18"/>
  <c r="L498" i="18"/>
  <c r="M498" i="18"/>
  <c r="N498" i="18"/>
  <c r="O498" i="18"/>
  <c r="P498" i="18"/>
  <c r="Q498" i="18"/>
  <c r="R498" i="18"/>
  <c r="S498" i="18"/>
  <c r="T498" i="18"/>
  <c r="U498" i="18"/>
  <c r="V498" i="18"/>
  <c r="W498" i="18"/>
  <c r="X498" i="18"/>
  <c r="Y498" i="18"/>
  <c r="Z498" i="18"/>
  <c r="AA498" i="18"/>
  <c r="AB498" i="18"/>
  <c r="AC498" i="18"/>
  <c r="AD498" i="18"/>
  <c r="AE498" i="18"/>
  <c r="AF498" i="18"/>
  <c r="AG498" i="18"/>
  <c r="AH498" i="18"/>
  <c r="AI498" i="18"/>
  <c r="AJ498" i="18"/>
  <c r="AK498" i="18"/>
  <c r="L499" i="18"/>
  <c r="M499" i="18"/>
  <c r="N499" i="18"/>
  <c r="O499" i="18"/>
  <c r="P499" i="18"/>
  <c r="Q499" i="18"/>
  <c r="R499" i="18"/>
  <c r="S499" i="18"/>
  <c r="T499" i="18"/>
  <c r="U499" i="18"/>
  <c r="V499" i="18"/>
  <c r="W499" i="18"/>
  <c r="X499" i="18"/>
  <c r="Y499" i="18"/>
  <c r="Z499" i="18"/>
  <c r="AA499" i="18"/>
  <c r="AB499" i="18"/>
  <c r="AC499" i="18"/>
  <c r="AD499" i="18"/>
  <c r="AE499" i="18"/>
  <c r="AF499" i="18"/>
  <c r="AG499" i="18"/>
  <c r="AH499" i="18"/>
  <c r="AI499" i="18"/>
  <c r="AJ499" i="18"/>
  <c r="AK499" i="18"/>
  <c r="AB497" i="18"/>
  <c r="AC497" i="18"/>
  <c r="AD497" i="18"/>
  <c r="AE497" i="18"/>
  <c r="AF497" i="18"/>
  <c r="AG497" i="18"/>
  <c r="AH497" i="18"/>
  <c r="AI497" i="18"/>
  <c r="AJ497" i="18"/>
  <c r="AK497" i="18"/>
  <c r="M497" i="18"/>
  <c r="N497" i="18"/>
  <c r="O497" i="18"/>
  <c r="P497" i="18"/>
  <c r="Q497" i="18"/>
  <c r="R497" i="18"/>
  <c r="S497" i="18"/>
  <c r="T497" i="18"/>
  <c r="U497" i="18"/>
  <c r="V497" i="18"/>
  <c r="W497" i="18"/>
  <c r="X497" i="18"/>
  <c r="Y497" i="18"/>
  <c r="Z497" i="18"/>
  <c r="AA497" i="18"/>
  <c r="L497" i="18"/>
  <c r="I497" i="18"/>
  <c r="B498" i="18"/>
  <c r="C498" i="18"/>
  <c r="D498" i="18"/>
  <c r="E498" i="18"/>
  <c r="F498" i="18"/>
  <c r="G498" i="18"/>
  <c r="H498" i="18"/>
  <c r="I498" i="18"/>
  <c r="B499" i="18"/>
  <c r="C499" i="18"/>
  <c r="D499" i="18"/>
  <c r="E499" i="18"/>
  <c r="F499" i="18"/>
  <c r="G499" i="18"/>
  <c r="H499" i="18"/>
  <c r="I499" i="18"/>
  <c r="C497" i="18"/>
  <c r="D497" i="18"/>
  <c r="E497" i="18"/>
  <c r="F497" i="18"/>
  <c r="G497" i="18"/>
  <c r="H497" i="18"/>
  <c r="B463" i="18"/>
  <c r="L464" i="18"/>
  <c r="M464" i="18"/>
  <c r="N464" i="18"/>
  <c r="O464" i="18"/>
  <c r="P464" i="18"/>
  <c r="Q464" i="18"/>
  <c r="R464" i="18"/>
  <c r="S464" i="18"/>
  <c r="T464" i="18"/>
  <c r="U464" i="18"/>
  <c r="V464" i="18"/>
  <c r="W464" i="18"/>
  <c r="X464" i="18"/>
  <c r="Y464" i="18"/>
  <c r="Z464" i="18"/>
  <c r="AA464" i="18"/>
  <c r="AB464" i="18"/>
  <c r="AC464" i="18"/>
  <c r="AD464" i="18"/>
  <c r="AE464" i="18"/>
  <c r="AF464" i="18"/>
  <c r="AG464" i="18"/>
  <c r="AH464" i="18"/>
  <c r="AI464" i="18"/>
  <c r="AJ464" i="18"/>
  <c r="AK464" i="18"/>
  <c r="L465" i="18"/>
  <c r="M465" i="18"/>
  <c r="N465" i="18"/>
  <c r="O465" i="18"/>
  <c r="P465" i="18"/>
  <c r="Q465" i="18"/>
  <c r="R465" i="18"/>
  <c r="S465" i="18"/>
  <c r="T465" i="18"/>
  <c r="U465" i="18"/>
  <c r="V465" i="18"/>
  <c r="W465" i="18"/>
  <c r="X465" i="18"/>
  <c r="Y465" i="18"/>
  <c r="Z465" i="18"/>
  <c r="AA465" i="18"/>
  <c r="AB465" i="18"/>
  <c r="AC465" i="18"/>
  <c r="AD465" i="18"/>
  <c r="AE465" i="18"/>
  <c r="AF465" i="18"/>
  <c r="AG465" i="18"/>
  <c r="AH465" i="18"/>
  <c r="AI465" i="18"/>
  <c r="AJ465" i="18"/>
  <c r="AK465" i="18"/>
  <c r="R463" i="18"/>
  <c r="S463" i="18"/>
  <c r="T463" i="18"/>
  <c r="U463" i="18"/>
  <c r="V463" i="18"/>
  <c r="W463" i="18"/>
  <c r="X463" i="18"/>
  <c r="Y463" i="18"/>
  <c r="Z463" i="18"/>
  <c r="AA463" i="18"/>
  <c r="AB463" i="18"/>
  <c r="AC463" i="18"/>
  <c r="AD463" i="18"/>
  <c r="AE463" i="18"/>
  <c r="AF463" i="18"/>
  <c r="AG463" i="18"/>
  <c r="AH463" i="18"/>
  <c r="AI463" i="18"/>
  <c r="AJ463" i="18"/>
  <c r="AK463" i="18"/>
  <c r="M463" i="18"/>
  <c r="N463" i="18"/>
  <c r="O463" i="18"/>
  <c r="P463" i="18"/>
  <c r="Q463" i="18"/>
  <c r="L463" i="18"/>
  <c r="B464" i="18"/>
  <c r="C464" i="18"/>
  <c r="D464" i="18"/>
  <c r="E464" i="18"/>
  <c r="F464" i="18"/>
  <c r="G464" i="18"/>
  <c r="H464" i="18"/>
  <c r="I464" i="18"/>
  <c r="B465" i="18"/>
  <c r="C465" i="18"/>
  <c r="D465" i="18"/>
  <c r="E465" i="18"/>
  <c r="F465" i="18"/>
  <c r="G465" i="18"/>
  <c r="H465" i="18"/>
  <c r="I465" i="18"/>
  <c r="C463" i="18"/>
  <c r="D463" i="18"/>
  <c r="E463" i="18"/>
  <c r="F463" i="18"/>
  <c r="G463" i="18"/>
  <c r="H463" i="18"/>
  <c r="I463" i="18"/>
  <c r="Z430" i="18"/>
  <c r="AA430" i="18"/>
  <c r="AB430" i="18"/>
  <c r="AC430" i="18"/>
  <c r="AD430" i="18"/>
  <c r="AE430" i="18"/>
  <c r="AF430" i="18"/>
  <c r="AG430" i="18"/>
  <c r="AH430" i="18"/>
  <c r="AI430" i="18"/>
  <c r="AJ430" i="18"/>
  <c r="AK430" i="18"/>
  <c r="AL430" i="18"/>
  <c r="AM430" i="18"/>
  <c r="AN430" i="18"/>
  <c r="AO430" i="18"/>
  <c r="AP430" i="18"/>
  <c r="AQ430" i="18"/>
  <c r="AR430" i="18"/>
  <c r="AS430" i="18"/>
  <c r="AT430" i="18"/>
  <c r="AU430" i="18"/>
  <c r="AV430" i="18"/>
  <c r="AW430" i="18"/>
  <c r="AX430" i="18"/>
  <c r="AY430" i="18"/>
  <c r="Z431" i="18"/>
  <c r="AA431" i="18"/>
  <c r="AB431" i="18"/>
  <c r="AC431" i="18"/>
  <c r="AD431" i="18"/>
  <c r="AE431" i="18"/>
  <c r="AF431" i="18"/>
  <c r="AG431" i="18"/>
  <c r="AH431" i="18"/>
  <c r="AI431" i="18"/>
  <c r="AJ431" i="18"/>
  <c r="AK431" i="18"/>
  <c r="AL431" i="18"/>
  <c r="AM431" i="18"/>
  <c r="AN431" i="18"/>
  <c r="AO431" i="18"/>
  <c r="AP431" i="18"/>
  <c r="AQ431" i="18"/>
  <c r="AR431" i="18"/>
  <c r="AS431" i="18"/>
  <c r="AT431" i="18"/>
  <c r="AU431" i="18"/>
  <c r="AV431" i="18"/>
  <c r="AW431" i="18"/>
  <c r="AX431" i="18"/>
  <c r="AY431" i="18"/>
  <c r="AF429" i="18"/>
  <c r="AG429" i="18"/>
  <c r="AH429" i="18"/>
  <c r="AI429" i="18"/>
  <c r="AJ429" i="18"/>
  <c r="AK429" i="18"/>
  <c r="AL429" i="18"/>
  <c r="AM429" i="18"/>
  <c r="AN429" i="18"/>
  <c r="AO429" i="18"/>
  <c r="AP429" i="18"/>
  <c r="AQ429" i="18"/>
  <c r="AR429" i="18"/>
  <c r="AS429" i="18"/>
  <c r="AT429" i="18"/>
  <c r="AU429" i="18"/>
  <c r="AV429" i="18"/>
  <c r="AW429" i="18"/>
  <c r="AX429" i="18"/>
  <c r="AY429" i="18"/>
  <c r="AA429" i="18"/>
  <c r="AB429" i="18"/>
  <c r="AC429" i="18"/>
  <c r="AD429" i="18"/>
  <c r="AE429" i="18"/>
  <c r="Z429" i="18"/>
  <c r="W429" i="18"/>
  <c r="P430" i="18"/>
  <c r="Q430" i="18"/>
  <c r="R430" i="18"/>
  <c r="S430" i="18"/>
  <c r="T430" i="18"/>
  <c r="U430" i="18"/>
  <c r="V430" i="18"/>
  <c r="W430" i="18"/>
  <c r="P431" i="18"/>
  <c r="Q431" i="18"/>
  <c r="R431" i="18"/>
  <c r="S431" i="18"/>
  <c r="T431" i="18"/>
  <c r="U431" i="18"/>
  <c r="V431" i="18"/>
  <c r="W431" i="18"/>
  <c r="Q429" i="18"/>
  <c r="R429" i="18"/>
  <c r="S429" i="18"/>
  <c r="T429" i="18"/>
  <c r="U429" i="18"/>
  <c r="V429" i="18"/>
  <c r="P429" i="18"/>
  <c r="M429" i="18"/>
  <c r="F430" i="18"/>
  <c r="G430" i="18"/>
  <c r="H430" i="18"/>
  <c r="I430" i="18"/>
  <c r="J430" i="18"/>
  <c r="K430" i="18"/>
  <c r="L430" i="18"/>
  <c r="M430" i="18"/>
  <c r="F431" i="18"/>
  <c r="G431" i="18"/>
  <c r="H431" i="18"/>
  <c r="I431" i="18"/>
  <c r="J431" i="18"/>
  <c r="K431" i="18"/>
  <c r="L431" i="18"/>
  <c r="M431" i="18"/>
  <c r="G429" i="18"/>
  <c r="H429" i="18"/>
  <c r="I429" i="18"/>
  <c r="J429" i="18"/>
  <c r="K429" i="18"/>
  <c r="L429" i="18"/>
  <c r="F429" i="18"/>
  <c r="B431" i="18"/>
  <c r="GG40" i="5"/>
  <c r="GG34" i="5"/>
  <c r="GG35" i="5" s="1"/>
  <c r="AH314" i="5"/>
  <c r="AH311" i="5"/>
  <c r="AH312" i="5" s="1"/>
  <c r="D314" i="5"/>
  <c r="D315" i="5" s="1"/>
  <c r="D311" i="5"/>
  <c r="D312" i="5" s="1"/>
  <c r="EA40" i="5"/>
  <c r="EA44" i="5" s="1"/>
  <c r="EA34" i="5"/>
  <c r="EA35" i="5" s="1"/>
  <c r="DZ34" i="5"/>
  <c r="M66" i="22"/>
  <c r="M368" i="18" s="1"/>
  <c r="M67" i="22"/>
  <c r="M369" i="18" s="1"/>
  <c r="M68" i="22"/>
  <c r="M370" i="18" s="1"/>
  <c r="M69" i="22"/>
  <c r="M371" i="18" s="1"/>
  <c r="M70" i="22"/>
  <c r="M372" i="18" s="1"/>
  <c r="M71" i="22"/>
  <c r="M373" i="18" s="1"/>
  <c r="M72" i="22"/>
  <c r="M374" i="18" s="1"/>
  <c r="M73" i="22"/>
  <c r="M375" i="18" s="1"/>
  <c r="M74" i="22"/>
  <c r="M376" i="18" s="1"/>
  <c r="M75" i="22"/>
  <c r="M377" i="18" s="1"/>
  <c r="M76" i="22"/>
  <c r="M378" i="18" s="1"/>
  <c r="M77" i="22"/>
  <c r="M379" i="18" s="1"/>
  <c r="M78" i="22"/>
  <c r="M380" i="18" s="1"/>
  <c r="M79" i="22"/>
  <c r="M381" i="18" s="1"/>
  <c r="M80" i="22"/>
  <c r="M382" i="18" s="1"/>
  <c r="M81" i="22"/>
  <c r="M383" i="18" s="1"/>
  <c r="M82" i="22"/>
  <c r="M384" i="18" s="1"/>
  <c r="M83" i="22"/>
  <c r="M385" i="18" s="1"/>
  <c r="M84" i="22"/>
  <c r="M386" i="18" s="1"/>
  <c r="M85" i="22"/>
  <c r="M387" i="18" s="1"/>
  <c r="M86" i="22"/>
  <c r="M388" i="18" s="1"/>
  <c r="M87" i="22"/>
  <c r="M389" i="18" s="1"/>
  <c r="M88" i="22"/>
  <c r="M390" i="18" s="1"/>
  <c r="M89" i="22"/>
  <c r="M391" i="18" s="1"/>
  <c r="M90" i="22"/>
  <c r="M392" i="18" s="1"/>
  <c r="L66" i="22"/>
  <c r="L368" i="18" s="1"/>
  <c r="L67" i="22"/>
  <c r="L369" i="18" s="1"/>
  <c r="L68" i="22"/>
  <c r="L370" i="18" s="1"/>
  <c r="L69" i="22"/>
  <c r="L371" i="18" s="1"/>
  <c r="L70" i="22"/>
  <c r="L372" i="18" s="1"/>
  <c r="L71" i="22"/>
  <c r="L373" i="18" s="1"/>
  <c r="L72" i="22"/>
  <c r="L374" i="18" s="1"/>
  <c r="L73" i="22"/>
  <c r="L375" i="18" s="1"/>
  <c r="L74" i="22"/>
  <c r="L376" i="18" s="1"/>
  <c r="L75" i="22"/>
  <c r="L377" i="18" s="1"/>
  <c r="L76" i="22"/>
  <c r="L378" i="18" s="1"/>
  <c r="L77" i="22"/>
  <c r="L379" i="18" s="1"/>
  <c r="L78" i="22"/>
  <c r="L380" i="18" s="1"/>
  <c r="L79" i="22"/>
  <c r="L381" i="18" s="1"/>
  <c r="L80" i="22"/>
  <c r="L382" i="18" s="1"/>
  <c r="L81" i="22"/>
  <c r="L383" i="18" s="1"/>
  <c r="L82" i="22"/>
  <c r="L384" i="18" s="1"/>
  <c r="L83" i="22"/>
  <c r="L385" i="18" s="1"/>
  <c r="L84" i="22"/>
  <c r="L386" i="18" s="1"/>
  <c r="L85" i="22"/>
  <c r="L387" i="18" s="1"/>
  <c r="L86" i="22"/>
  <c r="L388" i="18" s="1"/>
  <c r="L87" i="22"/>
  <c r="L389" i="18" s="1"/>
  <c r="L88" i="22"/>
  <c r="L390" i="18" s="1"/>
  <c r="L89" i="22"/>
  <c r="L391" i="18" s="1"/>
  <c r="L90" i="22"/>
  <c r="L392" i="18" s="1"/>
  <c r="K66" i="22"/>
  <c r="K368" i="18" s="1"/>
  <c r="K67" i="22"/>
  <c r="K369" i="18" s="1"/>
  <c r="K68" i="22"/>
  <c r="K370" i="18" s="1"/>
  <c r="K69" i="22"/>
  <c r="K371" i="18" s="1"/>
  <c r="K70" i="22"/>
  <c r="K372" i="18" s="1"/>
  <c r="K71" i="22"/>
  <c r="K373" i="18" s="1"/>
  <c r="K72" i="22"/>
  <c r="K374" i="18" s="1"/>
  <c r="K73" i="22"/>
  <c r="K375" i="18" s="1"/>
  <c r="K74" i="22"/>
  <c r="K376" i="18" s="1"/>
  <c r="K75" i="22"/>
  <c r="K377" i="18" s="1"/>
  <c r="K76" i="22"/>
  <c r="K378" i="18" s="1"/>
  <c r="K77" i="22"/>
  <c r="K379" i="18" s="1"/>
  <c r="K78" i="22"/>
  <c r="K380" i="18" s="1"/>
  <c r="K79" i="22"/>
  <c r="K381" i="18" s="1"/>
  <c r="K80" i="22"/>
  <c r="K382" i="18" s="1"/>
  <c r="K81" i="22"/>
  <c r="K383" i="18" s="1"/>
  <c r="K82" i="22"/>
  <c r="K384" i="18" s="1"/>
  <c r="K83" i="22"/>
  <c r="K385" i="18" s="1"/>
  <c r="K84" i="22"/>
  <c r="K386" i="18" s="1"/>
  <c r="K85" i="22"/>
  <c r="K387" i="18" s="1"/>
  <c r="K86" i="22"/>
  <c r="K388" i="18" s="1"/>
  <c r="K87" i="22"/>
  <c r="K389" i="18" s="1"/>
  <c r="K88" i="22"/>
  <c r="K390" i="18" s="1"/>
  <c r="K89" i="22"/>
  <c r="K391" i="18" s="1"/>
  <c r="K90" i="22"/>
  <c r="K392" i="18" s="1"/>
  <c r="J66" i="22"/>
  <c r="J368" i="18" s="1"/>
  <c r="J67" i="22"/>
  <c r="J369" i="18" s="1"/>
  <c r="J68" i="22"/>
  <c r="J370" i="18" s="1"/>
  <c r="J69" i="22"/>
  <c r="J371" i="18" s="1"/>
  <c r="J70" i="22"/>
  <c r="J372" i="18" s="1"/>
  <c r="J71" i="22"/>
  <c r="J373" i="18" s="1"/>
  <c r="J72" i="22"/>
  <c r="J374" i="18" s="1"/>
  <c r="J73" i="22"/>
  <c r="J375" i="18" s="1"/>
  <c r="J74" i="22"/>
  <c r="J376" i="18" s="1"/>
  <c r="J75" i="22"/>
  <c r="J377" i="18" s="1"/>
  <c r="J76" i="22"/>
  <c r="J378" i="18" s="1"/>
  <c r="J77" i="22"/>
  <c r="J379" i="18" s="1"/>
  <c r="J78" i="22"/>
  <c r="J380" i="18" s="1"/>
  <c r="J79" i="22"/>
  <c r="J381" i="18" s="1"/>
  <c r="J80" i="22"/>
  <c r="J382" i="18" s="1"/>
  <c r="J81" i="22"/>
  <c r="J383" i="18" s="1"/>
  <c r="J82" i="22"/>
  <c r="J384" i="18" s="1"/>
  <c r="J83" i="22"/>
  <c r="J385" i="18" s="1"/>
  <c r="J84" i="22"/>
  <c r="J386" i="18" s="1"/>
  <c r="J85" i="22"/>
  <c r="J387" i="18" s="1"/>
  <c r="J86" i="22"/>
  <c r="J388" i="18" s="1"/>
  <c r="J87" i="22"/>
  <c r="J389" i="18" s="1"/>
  <c r="J88" i="22"/>
  <c r="J390" i="18" s="1"/>
  <c r="J89" i="22"/>
  <c r="J391" i="18" s="1"/>
  <c r="J90" i="22"/>
  <c r="J392" i="18" s="1"/>
  <c r="I66" i="22"/>
  <c r="I368" i="18" s="1"/>
  <c r="I67" i="22"/>
  <c r="I369" i="18" s="1"/>
  <c r="I68" i="22"/>
  <c r="I370" i="18" s="1"/>
  <c r="I69" i="22"/>
  <c r="I371" i="18" s="1"/>
  <c r="I70" i="22"/>
  <c r="I372" i="18" s="1"/>
  <c r="I71" i="22"/>
  <c r="I373" i="18" s="1"/>
  <c r="I72" i="22"/>
  <c r="I374" i="18" s="1"/>
  <c r="I73" i="22"/>
  <c r="I375" i="18" s="1"/>
  <c r="I74" i="22"/>
  <c r="I376" i="18" s="1"/>
  <c r="I75" i="22"/>
  <c r="I377" i="18" s="1"/>
  <c r="I76" i="22"/>
  <c r="I378" i="18" s="1"/>
  <c r="I77" i="22"/>
  <c r="I379" i="18" s="1"/>
  <c r="I78" i="22"/>
  <c r="I380" i="18" s="1"/>
  <c r="I79" i="22"/>
  <c r="I381" i="18" s="1"/>
  <c r="I80" i="22"/>
  <c r="I382" i="18" s="1"/>
  <c r="I81" i="22"/>
  <c r="I383" i="18" s="1"/>
  <c r="I82" i="22"/>
  <c r="I384" i="18" s="1"/>
  <c r="I83" i="22"/>
  <c r="I385" i="18" s="1"/>
  <c r="I84" i="22"/>
  <c r="I386" i="18" s="1"/>
  <c r="I85" i="22"/>
  <c r="I387" i="18" s="1"/>
  <c r="I86" i="22"/>
  <c r="I388" i="18" s="1"/>
  <c r="I87" i="22"/>
  <c r="I389" i="18" s="1"/>
  <c r="I88" i="22"/>
  <c r="I390" i="18" s="1"/>
  <c r="I89" i="22"/>
  <c r="I391" i="18" s="1"/>
  <c r="I90" i="22"/>
  <c r="I392" i="18" s="1"/>
  <c r="H66" i="22"/>
  <c r="H368" i="18" s="1"/>
  <c r="H67" i="22"/>
  <c r="H369" i="18" s="1"/>
  <c r="H68" i="22"/>
  <c r="H370" i="18" s="1"/>
  <c r="H69" i="22"/>
  <c r="H371" i="18" s="1"/>
  <c r="H70" i="22"/>
  <c r="H372" i="18" s="1"/>
  <c r="H71" i="22"/>
  <c r="H373" i="18" s="1"/>
  <c r="H72" i="22"/>
  <c r="H374" i="18" s="1"/>
  <c r="H73" i="22"/>
  <c r="H375" i="18" s="1"/>
  <c r="H74" i="22"/>
  <c r="H376" i="18" s="1"/>
  <c r="H75" i="22"/>
  <c r="H377" i="18" s="1"/>
  <c r="H76" i="22"/>
  <c r="H378" i="18" s="1"/>
  <c r="H77" i="22"/>
  <c r="H379" i="18" s="1"/>
  <c r="H78" i="22"/>
  <c r="H380" i="18" s="1"/>
  <c r="H79" i="22"/>
  <c r="H381" i="18" s="1"/>
  <c r="H80" i="22"/>
  <c r="H382" i="18" s="1"/>
  <c r="H81" i="22"/>
  <c r="H383" i="18" s="1"/>
  <c r="H82" i="22"/>
  <c r="H384" i="18" s="1"/>
  <c r="H83" i="22"/>
  <c r="H385" i="18" s="1"/>
  <c r="H84" i="22"/>
  <c r="H386" i="18" s="1"/>
  <c r="H85" i="22"/>
  <c r="H387" i="18" s="1"/>
  <c r="H86" i="22"/>
  <c r="H388" i="18" s="1"/>
  <c r="H87" i="22"/>
  <c r="H389" i="18" s="1"/>
  <c r="H88" i="22"/>
  <c r="H390" i="18" s="1"/>
  <c r="H89" i="22"/>
  <c r="H391" i="18" s="1"/>
  <c r="H90" i="22"/>
  <c r="H392" i="18" s="1"/>
  <c r="G66" i="22"/>
  <c r="G368" i="18" s="1"/>
  <c r="G67" i="22"/>
  <c r="G369" i="18" s="1"/>
  <c r="G68" i="22"/>
  <c r="G370" i="18" s="1"/>
  <c r="G69" i="22"/>
  <c r="G371" i="18" s="1"/>
  <c r="G70" i="22"/>
  <c r="G372" i="18" s="1"/>
  <c r="G71" i="22"/>
  <c r="G373" i="18" s="1"/>
  <c r="G72" i="22"/>
  <c r="G374" i="18" s="1"/>
  <c r="G73" i="22"/>
  <c r="G375" i="18" s="1"/>
  <c r="G74" i="22"/>
  <c r="G376" i="18" s="1"/>
  <c r="G75" i="22"/>
  <c r="G377" i="18" s="1"/>
  <c r="G76" i="22"/>
  <c r="G378" i="18" s="1"/>
  <c r="G77" i="22"/>
  <c r="G379" i="18" s="1"/>
  <c r="G78" i="22"/>
  <c r="G380" i="18" s="1"/>
  <c r="G79" i="22"/>
  <c r="G381" i="18" s="1"/>
  <c r="G80" i="22"/>
  <c r="G382" i="18" s="1"/>
  <c r="G81" i="22"/>
  <c r="G383" i="18" s="1"/>
  <c r="G82" i="22"/>
  <c r="G384" i="18" s="1"/>
  <c r="G83" i="22"/>
  <c r="G385" i="18" s="1"/>
  <c r="G84" i="22"/>
  <c r="G386" i="18" s="1"/>
  <c r="G85" i="22"/>
  <c r="G387" i="18" s="1"/>
  <c r="G86" i="22"/>
  <c r="G388" i="18" s="1"/>
  <c r="G87" i="22"/>
  <c r="G389" i="18" s="1"/>
  <c r="G88" i="22"/>
  <c r="G390" i="18" s="1"/>
  <c r="G89" i="22"/>
  <c r="G391" i="18" s="1"/>
  <c r="G90" i="22"/>
  <c r="G392" i="18" s="1"/>
  <c r="F66" i="22"/>
  <c r="F368" i="18" s="1"/>
  <c r="F67" i="22"/>
  <c r="F369" i="18" s="1"/>
  <c r="F68" i="22"/>
  <c r="F370" i="18" s="1"/>
  <c r="F69" i="22"/>
  <c r="F371" i="18" s="1"/>
  <c r="F70" i="22"/>
  <c r="F372" i="18" s="1"/>
  <c r="F71" i="22"/>
  <c r="F373" i="18" s="1"/>
  <c r="F72" i="22"/>
  <c r="F374" i="18" s="1"/>
  <c r="F73" i="22"/>
  <c r="F375" i="18" s="1"/>
  <c r="F74" i="22"/>
  <c r="F376" i="18" s="1"/>
  <c r="F75" i="22"/>
  <c r="F377" i="18" s="1"/>
  <c r="F76" i="22"/>
  <c r="F378" i="18" s="1"/>
  <c r="F77" i="22"/>
  <c r="F379" i="18" s="1"/>
  <c r="F78" i="22"/>
  <c r="F380" i="18" s="1"/>
  <c r="F79" i="22"/>
  <c r="F381" i="18" s="1"/>
  <c r="F80" i="22"/>
  <c r="F382" i="18" s="1"/>
  <c r="F81" i="22"/>
  <c r="F383" i="18" s="1"/>
  <c r="F82" i="22"/>
  <c r="F384" i="18" s="1"/>
  <c r="F83" i="22"/>
  <c r="F385" i="18" s="1"/>
  <c r="F84" i="22"/>
  <c r="F386" i="18" s="1"/>
  <c r="F85" i="22"/>
  <c r="F387" i="18" s="1"/>
  <c r="F86" i="22"/>
  <c r="F388" i="18" s="1"/>
  <c r="F87" i="22"/>
  <c r="F389" i="18" s="1"/>
  <c r="F88" i="22"/>
  <c r="F390" i="18" s="1"/>
  <c r="F89" i="22"/>
  <c r="F391" i="18" s="1"/>
  <c r="F90" i="22"/>
  <c r="F392" i="18" s="1"/>
  <c r="E66" i="22"/>
  <c r="E368" i="18" s="1"/>
  <c r="E67" i="22"/>
  <c r="E369" i="18" s="1"/>
  <c r="E68" i="22"/>
  <c r="E370" i="18" s="1"/>
  <c r="E69" i="22"/>
  <c r="E371" i="18" s="1"/>
  <c r="E70" i="22"/>
  <c r="E372" i="18" s="1"/>
  <c r="E71" i="22"/>
  <c r="E373" i="18" s="1"/>
  <c r="E72" i="22"/>
  <c r="E374" i="18" s="1"/>
  <c r="E73" i="22"/>
  <c r="E375" i="18" s="1"/>
  <c r="E74" i="22"/>
  <c r="E376" i="18" s="1"/>
  <c r="E75" i="22"/>
  <c r="E377" i="18" s="1"/>
  <c r="E76" i="22"/>
  <c r="E378" i="18" s="1"/>
  <c r="E77" i="22"/>
  <c r="E379" i="18" s="1"/>
  <c r="E78" i="22"/>
  <c r="E380" i="18" s="1"/>
  <c r="E79" i="22"/>
  <c r="E381" i="18" s="1"/>
  <c r="E80" i="22"/>
  <c r="E382" i="18" s="1"/>
  <c r="E81" i="22"/>
  <c r="E383" i="18" s="1"/>
  <c r="E82" i="22"/>
  <c r="E384" i="18" s="1"/>
  <c r="E83" i="22"/>
  <c r="E385" i="18" s="1"/>
  <c r="E84" i="22"/>
  <c r="E386" i="18" s="1"/>
  <c r="E85" i="22"/>
  <c r="E387" i="18" s="1"/>
  <c r="E86" i="22"/>
  <c r="E388" i="18" s="1"/>
  <c r="E87" i="22"/>
  <c r="E389" i="18" s="1"/>
  <c r="E88" i="22"/>
  <c r="E390" i="18" s="1"/>
  <c r="E89" i="22"/>
  <c r="E391" i="18" s="1"/>
  <c r="E90" i="22"/>
  <c r="E392" i="18" s="1"/>
  <c r="D66" i="22"/>
  <c r="D368" i="18" s="1"/>
  <c r="D67" i="22"/>
  <c r="D369" i="18" s="1"/>
  <c r="D68" i="22"/>
  <c r="D370" i="18" s="1"/>
  <c r="D69" i="22"/>
  <c r="D371" i="18" s="1"/>
  <c r="D70" i="22"/>
  <c r="D372" i="18" s="1"/>
  <c r="D71" i="22"/>
  <c r="D373" i="18" s="1"/>
  <c r="D72" i="22"/>
  <c r="D374" i="18" s="1"/>
  <c r="D73" i="22"/>
  <c r="D375" i="18" s="1"/>
  <c r="D74" i="22"/>
  <c r="D376" i="18" s="1"/>
  <c r="D75" i="22"/>
  <c r="D377" i="18" s="1"/>
  <c r="D76" i="22"/>
  <c r="D378" i="18" s="1"/>
  <c r="D77" i="22"/>
  <c r="D379" i="18" s="1"/>
  <c r="D78" i="22"/>
  <c r="D380" i="18" s="1"/>
  <c r="D79" i="22"/>
  <c r="D381" i="18" s="1"/>
  <c r="D80" i="22"/>
  <c r="D382" i="18" s="1"/>
  <c r="D81" i="22"/>
  <c r="D383" i="18" s="1"/>
  <c r="D82" i="22"/>
  <c r="D384" i="18" s="1"/>
  <c r="D83" i="22"/>
  <c r="D385" i="18" s="1"/>
  <c r="D84" i="22"/>
  <c r="D386" i="18" s="1"/>
  <c r="D85" i="22"/>
  <c r="D387" i="18" s="1"/>
  <c r="D86" i="22"/>
  <c r="D388" i="18" s="1"/>
  <c r="D87" i="22"/>
  <c r="D389" i="18" s="1"/>
  <c r="D88" i="22"/>
  <c r="D390" i="18" s="1"/>
  <c r="D89" i="22"/>
  <c r="D391" i="18" s="1"/>
  <c r="D90" i="22"/>
  <c r="D392" i="18" s="1"/>
  <c r="C66" i="22"/>
  <c r="C368" i="18" s="1"/>
  <c r="C67" i="22"/>
  <c r="C369" i="18" s="1"/>
  <c r="C68" i="22"/>
  <c r="C370" i="18" s="1"/>
  <c r="C69" i="22"/>
  <c r="C371" i="18" s="1"/>
  <c r="C70" i="22"/>
  <c r="C372" i="18" s="1"/>
  <c r="C71" i="22"/>
  <c r="C373" i="18" s="1"/>
  <c r="C72" i="22"/>
  <c r="C374" i="18" s="1"/>
  <c r="C73" i="22"/>
  <c r="C375" i="18" s="1"/>
  <c r="C74" i="22"/>
  <c r="C376" i="18" s="1"/>
  <c r="C75" i="22"/>
  <c r="C377" i="18" s="1"/>
  <c r="C76" i="22"/>
  <c r="C378" i="18" s="1"/>
  <c r="C77" i="22"/>
  <c r="C379" i="18" s="1"/>
  <c r="C78" i="22"/>
  <c r="C380" i="18" s="1"/>
  <c r="C79" i="22"/>
  <c r="C381" i="18" s="1"/>
  <c r="C80" i="22"/>
  <c r="C382" i="18" s="1"/>
  <c r="C81" i="22"/>
  <c r="C383" i="18" s="1"/>
  <c r="C82" i="22"/>
  <c r="C384" i="18" s="1"/>
  <c r="C83" i="22"/>
  <c r="C385" i="18" s="1"/>
  <c r="C84" i="22"/>
  <c r="C386" i="18" s="1"/>
  <c r="C85" i="22"/>
  <c r="C387" i="18" s="1"/>
  <c r="C86" i="22"/>
  <c r="C388" i="18" s="1"/>
  <c r="C87" i="22"/>
  <c r="C389" i="18" s="1"/>
  <c r="C88" i="22"/>
  <c r="C390" i="18" s="1"/>
  <c r="C89" i="22"/>
  <c r="C391" i="18" s="1"/>
  <c r="C90" i="22"/>
  <c r="C392" i="18" s="1"/>
  <c r="B66" i="22"/>
  <c r="B368" i="18" s="1"/>
  <c r="B67" i="22"/>
  <c r="B369" i="18" s="1"/>
  <c r="B68" i="22"/>
  <c r="B370" i="18" s="1"/>
  <c r="B69" i="22"/>
  <c r="B371" i="18" s="1"/>
  <c r="B70" i="22"/>
  <c r="B372" i="18" s="1"/>
  <c r="B71" i="22"/>
  <c r="B373" i="18" s="1"/>
  <c r="B72" i="22"/>
  <c r="B374" i="18" s="1"/>
  <c r="B73" i="22"/>
  <c r="B375" i="18" s="1"/>
  <c r="B74" i="22"/>
  <c r="B376" i="18" s="1"/>
  <c r="B75" i="22"/>
  <c r="B377" i="18" s="1"/>
  <c r="B76" i="22"/>
  <c r="B378" i="18" s="1"/>
  <c r="B77" i="22"/>
  <c r="B379" i="18" s="1"/>
  <c r="B78" i="22"/>
  <c r="B380" i="18" s="1"/>
  <c r="B79" i="22"/>
  <c r="B381" i="18" s="1"/>
  <c r="B80" i="22"/>
  <c r="B382" i="18" s="1"/>
  <c r="B81" i="22"/>
  <c r="B383" i="18" s="1"/>
  <c r="B82" i="22"/>
  <c r="B384" i="18" s="1"/>
  <c r="B83" i="22"/>
  <c r="B385" i="18" s="1"/>
  <c r="B84" i="22"/>
  <c r="B386" i="18" s="1"/>
  <c r="B85" i="22"/>
  <c r="B387" i="18" s="1"/>
  <c r="B86" i="22"/>
  <c r="B388" i="18" s="1"/>
  <c r="B87" i="22"/>
  <c r="B389" i="18" s="1"/>
  <c r="B88" i="22"/>
  <c r="B390" i="18" s="1"/>
  <c r="B89" i="22"/>
  <c r="B391" i="18" s="1"/>
  <c r="B90" i="22"/>
  <c r="B392" i="18" s="1"/>
  <c r="A91" i="22"/>
  <c r="A393" i="18" s="1"/>
  <c r="M35" i="22"/>
  <c r="M308" i="18" s="1"/>
  <c r="M36" i="22"/>
  <c r="M309" i="18" s="1"/>
  <c r="M37" i="22"/>
  <c r="M310" i="18" s="1"/>
  <c r="M38" i="22"/>
  <c r="M311" i="18" s="1"/>
  <c r="M39" i="22"/>
  <c r="M312" i="18" s="1"/>
  <c r="M40" i="22"/>
  <c r="M313" i="18" s="1"/>
  <c r="M41" i="22"/>
  <c r="M314" i="18" s="1"/>
  <c r="M42" i="22"/>
  <c r="M315" i="18" s="1"/>
  <c r="M43" i="22"/>
  <c r="M316" i="18" s="1"/>
  <c r="M44" i="22"/>
  <c r="M317" i="18" s="1"/>
  <c r="M45" i="22"/>
  <c r="M318" i="18" s="1"/>
  <c r="M46" i="22"/>
  <c r="M319" i="18" s="1"/>
  <c r="M47" i="22"/>
  <c r="M320" i="18" s="1"/>
  <c r="M48" i="22"/>
  <c r="M321" i="18" s="1"/>
  <c r="M49" i="22"/>
  <c r="M322" i="18" s="1"/>
  <c r="M50" i="22"/>
  <c r="M323" i="18" s="1"/>
  <c r="M51" i="22"/>
  <c r="M324" i="18" s="1"/>
  <c r="M52" i="22"/>
  <c r="M325" i="18" s="1"/>
  <c r="M53" i="22"/>
  <c r="M326" i="18" s="1"/>
  <c r="M54" i="22"/>
  <c r="M327" i="18" s="1"/>
  <c r="M55" i="22"/>
  <c r="M328" i="18" s="1"/>
  <c r="M56" i="22"/>
  <c r="M329" i="18" s="1"/>
  <c r="M57" i="22"/>
  <c r="M330" i="18" s="1"/>
  <c r="M58" i="22"/>
  <c r="M331" i="18" s="1"/>
  <c r="M59" i="22"/>
  <c r="M332" i="18" s="1"/>
  <c r="L35" i="22"/>
  <c r="L308" i="18" s="1"/>
  <c r="L36" i="22"/>
  <c r="L309" i="18" s="1"/>
  <c r="L37" i="22"/>
  <c r="L310" i="18" s="1"/>
  <c r="L38" i="22"/>
  <c r="L311" i="18" s="1"/>
  <c r="L39" i="22"/>
  <c r="L312" i="18" s="1"/>
  <c r="L40" i="22"/>
  <c r="L313" i="18" s="1"/>
  <c r="L41" i="22"/>
  <c r="L314" i="18" s="1"/>
  <c r="L42" i="22"/>
  <c r="L315" i="18" s="1"/>
  <c r="L43" i="22"/>
  <c r="L316" i="18" s="1"/>
  <c r="L44" i="22"/>
  <c r="L317" i="18" s="1"/>
  <c r="L45" i="22"/>
  <c r="L318" i="18" s="1"/>
  <c r="L46" i="22"/>
  <c r="L319" i="18" s="1"/>
  <c r="L47" i="22"/>
  <c r="L320" i="18" s="1"/>
  <c r="L48" i="22"/>
  <c r="L321" i="18" s="1"/>
  <c r="L49" i="22"/>
  <c r="L322" i="18" s="1"/>
  <c r="L50" i="22"/>
  <c r="L323" i="18" s="1"/>
  <c r="L51" i="22"/>
  <c r="L324" i="18" s="1"/>
  <c r="L52" i="22"/>
  <c r="L325" i="18" s="1"/>
  <c r="L53" i="22"/>
  <c r="L326" i="18" s="1"/>
  <c r="L54" i="22"/>
  <c r="L327" i="18" s="1"/>
  <c r="L55" i="22"/>
  <c r="L328" i="18" s="1"/>
  <c r="L56" i="22"/>
  <c r="L329" i="18" s="1"/>
  <c r="L57" i="22"/>
  <c r="L330" i="18" s="1"/>
  <c r="L58" i="22"/>
  <c r="L331" i="18" s="1"/>
  <c r="L59" i="22"/>
  <c r="L332" i="18" s="1"/>
  <c r="K35" i="22"/>
  <c r="K308" i="18" s="1"/>
  <c r="K36" i="22"/>
  <c r="K309" i="18" s="1"/>
  <c r="K37" i="22"/>
  <c r="K310" i="18" s="1"/>
  <c r="K38" i="22"/>
  <c r="K311" i="18" s="1"/>
  <c r="K39" i="22"/>
  <c r="K312" i="18" s="1"/>
  <c r="K40" i="22"/>
  <c r="K313" i="18" s="1"/>
  <c r="K41" i="22"/>
  <c r="K314" i="18" s="1"/>
  <c r="K42" i="22"/>
  <c r="K315" i="18" s="1"/>
  <c r="K43" i="22"/>
  <c r="K316" i="18" s="1"/>
  <c r="K44" i="22"/>
  <c r="K317" i="18" s="1"/>
  <c r="K45" i="22"/>
  <c r="K318" i="18" s="1"/>
  <c r="K46" i="22"/>
  <c r="K319" i="18" s="1"/>
  <c r="K47" i="22"/>
  <c r="K320" i="18" s="1"/>
  <c r="K48" i="22"/>
  <c r="K321" i="18" s="1"/>
  <c r="K49" i="22"/>
  <c r="K322" i="18" s="1"/>
  <c r="K50" i="22"/>
  <c r="K323" i="18" s="1"/>
  <c r="K51" i="22"/>
  <c r="K324" i="18" s="1"/>
  <c r="K52" i="22"/>
  <c r="K325" i="18" s="1"/>
  <c r="K53" i="22"/>
  <c r="K326" i="18" s="1"/>
  <c r="K54" i="22"/>
  <c r="K327" i="18" s="1"/>
  <c r="K55" i="22"/>
  <c r="K328" i="18" s="1"/>
  <c r="K56" i="22"/>
  <c r="K329" i="18" s="1"/>
  <c r="K57" i="22"/>
  <c r="K330" i="18" s="1"/>
  <c r="K58" i="22"/>
  <c r="K331" i="18" s="1"/>
  <c r="K59" i="22"/>
  <c r="K332" i="18" s="1"/>
  <c r="J35" i="22"/>
  <c r="J308" i="18" s="1"/>
  <c r="J36" i="22"/>
  <c r="J309" i="18" s="1"/>
  <c r="J37" i="22"/>
  <c r="J310" i="18" s="1"/>
  <c r="J38" i="22"/>
  <c r="J311" i="18" s="1"/>
  <c r="J39" i="22"/>
  <c r="J312" i="18" s="1"/>
  <c r="J40" i="22"/>
  <c r="J313" i="18" s="1"/>
  <c r="J41" i="22"/>
  <c r="J314" i="18" s="1"/>
  <c r="J42" i="22"/>
  <c r="J315" i="18" s="1"/>
  <c r="J43" i="22"/>
  <c r="J316" i="18" s="1"/>
  <c r="J44" i="22"/>
  <c r="J317" i="18" s="1"/>
  <c r="J45" i="22"/>
  <c r="J318" i="18" s="1"/>
  <c r="J46" i="22"/>
  <c r="J319" i="18" s="1"/>
  <c r="J47" i="22"/>
  <c r="J320" i="18" s="1"/>
  <c r="J48" i="22"/>
  <c r="J321" i="18" s="1"/>
  <c r="J49" i="22"/>
  <c r="J322" i="18" s="1"/>
  <c r="J50" i="22"/>
  <c r="J323" i="18" s="1"/>
  <c r="J51" i="22"/>
  <c r="J324" i="18" s="1"/>
  <c r="J52" i="22"/>
  <c r="J325" i="18" s="1"/>
  <c r="J53" i="22"/>
  <c r="J326" i="18" s="1"/>
  <c r="J54" i="22"/>
  <c r="J327" i="18" s="1"/>
  <c r="J55" i="22"/>
  <c r="J328" i="18" s="1"/>
  <c r="J56" i="22"/>
  <c r="J329" i="18" s="1"/>
  <c r="J57" i="22"/>
  <c r="J330" i="18" s="1"/>
  <c r="J58" i="22"/>
  <c r="J331" i="18" s="1"/>
  <c r="J59" i="22"/>
  <c r="J332" i="18" s="1"/>
  <c r="I35" i="22"/>
  <c r="I308" i="18" s="1"/>
  <c r="I36" i="22"/>
  <c r="I309" i="18" s="1"/>
  <c r="I37" i="22"/>
  <c r="I310" i="18" s="1"/>
  <c r="I38" i="22"/>
  <c r="I311" i="18" s="1"/>
  <c r="I39" i="22"/>
  <c r="I312" i="18" s="1"/>
  <c r="I40" i="22"/>
  <c r="I313" i="18" s="1"/>
  <c r="I41" i="22"/>
  <c r="I314" i="18" s="1"/>
  <c r="I42" i="22"/>
  <c r="I315" i="18" s="1"/>
  <c r="I43" i="22"/>
  <c r="I316" i="18" s="1"/>
  <c r="I44" i="22"/>
  <c r="I317" i="18" s="1"/>
  <c r="I45" i="22"/>
  <c r="I318" i="18" s="1"/>
  <c r="I46" i="22"/>
  <c r="I319" i="18" s="1"/>
  <c r="I47" i="22"/>
  <c r="I320" i="18" s="1"/>
  <c r="I48" i="22"/>
  <c r="I321" i="18" s="1"/>
  <c r="I49" i="22"/>
  <c r="I322" i="18" s="1"/>
  <c r="I50" i="22"/>
  <c r="I323" i="18" s="1"/>
  <c r="I51" i="22"/>
  <c r="I324" i="18" s="1"/>
  <c r="I52" i="22"/>
  <c r="I325" i="18" s="1"/>
  <c r="I53" i="22"/>
  <c r="I326" i="18" s="1"/>
  <c r="I54" i="22"/>
  <c r="I327" i="18" s="1"/>
  <c r="I55" i="22"/>
  <c r="I328" i="18" s="1"/>
  <c r="I56" i="22"/>
  <c r="I329" i="18" s="1"/>
  <c r="I57" i="22"/>
  <c r="I330" i="18" s="1"/>
  <c r="I58" i="22"/>
  <c r="I331" i="18" s="1"/>
  <c r="I59" i="22"/>
  <c r="I332" i="18" s="1"/>
  <c r="H35" i="22"/>
  <c r="H308" i="18" s="1"/>
  <c r="H36" i="22"/>
  <c r="H309" i="18" s="1"/>
  <c r="H37" i="22"/>
  <c r="H310" i="18" s="1"/>
  <c r="H38" i="22"/>
  <c r="H311" i="18" s="1"/>
  <c r="H39" i="22"/>
  <c r="H312" i="18" s="1"/>
  <c r="H40" i="22"/>
  <c r="H313" i="18" s="1"/>
  <c r="H41" i="22"/>
  <c r="H314" i="18" s="1"/>
  <c r="H42" i="22"/>
  <c r="H315" i="18" s="1"/>
  <c r="H43" i="22"/>
  <c r="H316" i="18" s="1"/>
  <c r="H44" i="22"/>
  <c r="H317" i="18" s="1"/>
  <c r="H45" i="22"/>
  <c r="H318" i="18" s="1"/>
  <c r="H46" i="22"/>
  <c r="H319" i="18" s="1"/>
  <c r="H47" i="22"/>
  <c r="H320" i="18" s="1"/>
  <c r="H48" i="22"/>
  <c r="H321" i="18" s="1"/>
  <c r="H49" i="22"/>
  <c r="H322" i="18" s="1"/>
  <c r="H50" i="22"/>
  <c r="H323" i="18" s="1"/>
  <c r="H51" i="22"/>
  <c r="H324" i="18" s="1"/>
  <c r="H52" i="22"/>
  <c r="H325" i="18" s="1"/>
  <c r="H53" i="22"/>
  <c r="H326" i="18" s="1"/>
  <c r="H54" i="22"/>
  <c r="H327" i="18" s="1"/>
  <c r="H55" i="22"/>
  <c r="H328" i="18" s="1"/>
  <c r="H56" i="22"/>
  <c r="H329" i="18" s="1"/>
  <c r="H57" i="22"/>
  <c r="H330" i="18" s="1"/>
  <c r="H58" i="22"/>
  <c r="H331" i="18" s="1"/>
  <c r="H59" i="22"/>
  <c r="H332" i="18" s="1"/>
  <c r="G35" i="22"/>
  <c r="G308" i="18" s="1"/>
  <c r="G36" i="22"/>
  <c r="G309" i="18" s="1"/>
  <c r="G37" i="22"/>
  <c r="G310" i="18" s="1"/>
  <c r="G38" i="22"/>
  <c r="G311" i="18" s="1"/>
  <c r="G39" i="22"/>
  <c r="G312" i="18" s="1"/>
  <c r="G40" i="22"/>
  <c r="G313" i="18" s="1"/>
  <c r="G41" i="22"/>
  <c r="G314" i="18" s="1"/>
  <c r="G42" i="22"/>
  <c r="G315" i="18" s="1"/>
  <c r="G43" i="22"/>
  <c r="G316" i="18" s="1"/>
  <c r="G44" i="22"/>
  <c r="G317" i="18" s="1"/>
  <c r="G45" i="22"/>
  <c r="G318" i="18" s="1"/>
  <c r="G46" i="22"/>
  <c r="G319" i="18" s="1"/>
  <c r="G47" i="22"/>
  <c r="G320" i="18" s="1"/>
  <c r="G48" i="22"/>
  <c r="G321" i="18" s="1"/>
  <c r="G49" i="22"/>
  <c r="G322" i="18" s="1"/>
  <c r="G50" i="22"/>
  <c r="G323" i="18" s="1"/>
  <c r="G51" i="22"/>
  <c r="G324" i="18" s="1"/>
  <c r="G52" i="22"/>
  <c r="G325" i="18" s="1"/>
  <c r="G53" i="22"/>
  <c r="G326" i="18" s="1"/>
  <c r="G54" i="22"/>
  <c r="G327" i="18" s="1"/>
  <c r="G55" i="22"/>
  <c r="G328" i="18" s="1"/>
  <c r="G56" i="22"/>
  <c r="G329" i="18" s="1"/>
  <c r="G57" i="22"/>
  <c r="G330" i="18" s="1"/>
  <c r="G58" i="22"/>
  <c r="G331" i="18" s="1"/>
  <c r="G59" i="22"/>
  <c r="G332" i="18" s="1"/>
  <c r="F35" i="22"/>
  <c r="F308" i="18" s="1"/>
  <c r="F36" i="22"/>
  <c r="F309" i="18" s="1"/>
  <c r="F37" i="22"/>
  <c r="F310" i="18" s="1"/>
  <c r="F38" i="22"/>
  <c r="F311" i="18" s="1"/>
  <c r="F39" i="22"/>
  <c r="F312" i="18" s="1"/>
  <c r="F40" i="22"/>
  <c r="F313" i="18" s="1"/>
  <c r="F41" i="22"/>
  <c r="F314" i="18" s="1"/>
  <c r="F42" i="22"/>
  <c r="F315" i="18" s="1"/>
  <c r="F43" i="22"/>
  <c r="F316" i="18" s="1"/>
  <c r="F44" i="22"/>
  <c r="F317" i="18" s="1"/>
  <c r="F45" i="22"/>
  <c r="F318" i="18" s="1"/>
  <c r="F46" i="22"/>
  <c r="F319" i="18" s="1"/>
  <c r="F47" i="22"/>
  <c r="F320" i="18" s="1"/>
  <c r="F48" i="22"/>
  <c r="F321" i="18" s="1"/>
  <c r="F49" i="22"/>
  <c r="F322" i="18" s="1"/>
  <c r="F50" i="22"/>
  <c r="F323" i="18" s="1"/>
  <c r="F51" i="22"/>
  <c r="F324" i="18" s="1"/>
  <c r="F52" i="22"/>
  <c r="F325" i="18" s="1"/>
  <c r="F53" i="22"/>
  <c r="F326" i="18" s="1"/>
  <c r="F54" i="22"/>
  <c r="F327" i="18" s="1"/>
  <c r="F55" i="22"/>
  <c r="F328" i="18" s="1"/>
  <c r="F56" i="22"/>
  <c r="F329" i="18" s="1"/>
  <c r="F57" i="22"/>
  <c r="F330" i="18" s="1"/>
  <c r="F58" i="22"/>
  <c r="F331" i="18" s="1"/>
  <c r="F59" i="22"/>
  <c r="F332" i="18" s="1"/>
  <c r="E35" i="22"/>
  <c r="E308" i="18" s="1"/>
  <c r="E36" i="22"/>
  <c r="E309" i="18" s="1"/>
  <c r="E37" i="22"/>
  <c r="E310" i="18" s="1"/>
  <c r="E38" i="22"/>
  <c r="E311" i="18" s="1"/>
  <c r="E39" i="22"/>
  <c r="E312" i="18" s="1"/>
  <c r="E40" i="22"/>
  <c r="E313" i="18" s="1"/>
  <c r="E41" i="22"/>
  <c r="E314" i="18" s="1"/>
  <c r="E42" i="22"/>
  <c r="E315" i="18" s="1"/>
  <c r="E43" i="22"/>
  <c r="E316" i="18" s="1"/>
  <c r="E44" i="22"/>
  <c r="E317" i="18" s="1"/>
  <c r="E45" i="22"/>
  <c r="E318" i="18" s="1"/>
  <c r="E46" i="22"/>
  <c r="E319" i="18" s="1"/>
  <c r="E47" i="22"/>
  <c r="E320" i="18" s="1"/>
  <c r="E48" i="22"/>
  <c r="E321" i="18" s="1"/>
  <c r="E49" i="22"/>
  <c r="E322" i="18" s="1"/>
  <c r="E50" i="22"/>
  <c r="E323" i="18" s="1"/>
  <c r="E51" i="22"/>
  <c r="E324" i="18" s="1"/>
  <c r="E52" i="22"/>
  <c r="E325" i="18" s="1"/>
  <c r="E53" i="22"/>
  <c r="E326" i="18" s="1"/>
  <c r="E54" i="22"/>
  <c r="E327" i="18" s="1"/>
  <c r="E55" i="22"/>
  <c r="E328" i="18" s="1"/>
  <c r="E56" i="22"/>
  <c r="E329" i="18" s="1"/>
  <c r="E57" i="22"/>
  <c r="E330" i="18" s="1"/>
  <c r="E58" i="22"/>
  <c r="E331" i="18" s="1"/>
  <c r="E59" i="22"/>
  <c r="E332" i="18" s="1"/>
  <c r="D35" i="22"/>
  <c r="D308" i="18" s="1"/>
  <c r="D36" i="22"/>
  <c r="D309" i="18" s="1"/>
  <c r="D37" i="22"/>
  <c r="D310" i="18" s="1"/>
  <c r="D38" i="22"/>
  <c r="D311" i="18" s="1"/>
  <c r="D39" i="22"/>
  <c r="D312" i="18" s="1"/>
  <c r="D40" i="22"/>
  <c r="D313" i="18" s="1"/>
  <c r="D41" i="22"/>
  <c r="D314" i="18" s="1"/>
  <c r="D42" i="22"/>
  <c r="D315" i="18" s="1"/>
  <c r="D43" i="22"/>
  <c r="D316" i="18" s="1"/>
  <c r="D44" i="22"/>
  <c r="D317" i="18" s="1"/>
  <c r="D45" i="22"/>
  <c r="D318" i="18" s="1"/>
  <c r="D46" i="22"/>
  <c r="D319" i="18" s="1"/>
  <c r="D47" i="22"/>
  <c r="D320" i="18" s="1"/>
  <c r="D48" i="22"/>
  <c r="D321" i="18" s="1"/>
  <c r="D49" i="22"/>
  <c r="D322" i="18" s="1"/>
  <c r="D50" i="22"/>
  <c r="D323" i="18" s="1"/>
  <c r="D51" i="22"/>
  <c r="D324" i="18" s="1"/>
  <c r="D52" i="22"/>
  <c r="D325" i="18" s="1"/>
  <c r="D53" i="22"/>
  <c r="D326" i="18" s="1"/>
  <c r="D54" i="22"/>
  <c r="D327" i="18" s="1"/>
  <c r="D55" i="22"/>
  <c r="D328" i="18" s="1"/>
  <c r="D56" i="22"/>
  <c r="D329" i="18" s="1"/>
  <c r="D57" i="22"/>
  <c r="D330" i="18" s="1"/>
  <c r="D58" i="22"/>
  <c r="D331" i="18" s="1"/>
  <c r="D59" i="22"/>
  <c r="D332" i="18" s="1"/>
  <c r="C35" i="22"/>
  <c r="C308" i="18" s="1"/>
  <c r="C36" i="22"/>
  <c r="C309" i="18" s="1"/>
  <c r="C37" i="22"/>
  <c r="C310" i="18" s="1"/>
  <c r="C38" i="22"/>
  <c r="C311" i="18" s="1"/>
  <c r="C39" i="22"/>
  <c r="C312" i="18" s="1"/>
  <c r="C40" i="22"/>
  <c r="C313" i="18" s="1"/>
  <c r="C41" i="22"/>
  <c r="C314" i="18" s="1"/>
  <c r="C42" i="22"/>
  <c r="C315" i="18" s="1"/>
  <c r="C43" i="22"/>
  <c r="C316" i="18" s="1"/>
  <c r="C44" i="22"/>
  <c r="C317" i="18" s="1"/>
  <c r="C45" i="22"/>
  <c r="C318" i="18" s="1"/>
  <c r="C46" i="22"/>
  <c r="C319" i="18" s="1"/>
  <c r="C47" i="22"/>
  <c r="C320" i="18" s="1"/>
  <c r="C48" i="22"/>
  <c r="C321" i="18" s="1"/>
  <c r="C49" i="22"/>
  <c r="C322" i="18" s="1"/>
  <c r="C50" i="22"/>
  <c r="C323" i="18" s="1"/>
  <c r="C51" i="22"/>
  <c r="C324" i="18" s="1"/>
  <c r="C52" i="22"/>
  <c r="C325" i="18" s="1"/>
  <c r="C53" i="22"/>
  <c r="C326" i="18" s="1"/>
  <c r="C54" i="22"/>
  <c r="C327" i="18" s="1"/>
  <c r="C55" i="22"/>
  <c r="C328" i="18" s="1"/>
  <c r="C56" i="22"/>
  <c r="C329" i="18" s="1"/>
  <c r="C57" i="22"/>
  <c r="C330" i="18" s="1"/>
  <c r="C58" i="22"/>
  <c r="C331" i="18" s="1"/>
  <c r="C59" i="22"/>
  <c r="C332" i="18" s="1"/>
  <c r="B35" i="22"/>
  <c r="B308" i="18" s="1"/>
  <c r="B36" i="22"/>
  <c r="B309" i="18" s="1"/>
  <c r="B37" i="22"/>
  <c r="B310" i="18" s="1"/>
  <c r="B38" i="22"/>
  <c r="B311" i="18" s="1"/>
  <c r="B39" i="22"/>
  <c r="B312" i="18" s="1"/>
  <c r="B40" i="22"/>
  <c r="B313" i="18" s="1"/>
  <c r="B41" i="22"/>
  <c r="B314" i="18" s="1"/>
  <c r="B42" i="22"/>
  <c r="B315" i="18" s="1"/>
  <c r="B43" i="22"/>
  <c r="B316" i="18" s="1"/>
  <c r="B44" i="22"/>
  <c r="B317" i="18" s="1"/>
  <c r="B45" i="22"/>
  <c r="B318" i="18" s="1"/>
  <c r="B46" i="22"/>
  <c r="B319" i="18" s="1"/>
  <c r="B47" i="22"/>
  <c r="B320" i="18" s="1"/>
  <c r="B48" i="22"/>
  <c r="B321" i="18" s="1"/>
  <c r="B49" i="22"/>
  <c r="B322" i="18" s="1"/>
  <c r="B50" i="22"/>
  <c r="B323" i="18" s="1"/>
  <c r="B51" i="22"/>
  <c r="B324" i="18" s="1"/>
  <c r="B52" i="22"/>
  <c r="B325" i="18" s="1"/>
  <c r="B53" i="22"/>
  <c r="B326" i="18" s="1"/>
  <c r="B54" i="22"/>
  <c r="B327" i="18" s="1"/>
  <c r="B55" i="22"/>
  <c r="B328" i="18" s="1"/>
  <c r="B56" i="22"/>
  <c r="B329" i="18" s="1"/>
  <c r="B57" i="22"/>
  <c r="B330" i="18" s="1"/>
  <c r="B58" i="22"/>
  <c r="B331" i="18" s="1"/>
  <c r="B59" i="22"/>
  <c r="B332" i="18" s="1"/>
  <c r="A60" i="22"/>
  <c r="A333" i="18" s="1"/>
  <c r="M4" i="22"/>
  <c r="M248" i="18" s="1"/>
  <c r="M5" i="22"/>
  <c r="M249" i="18" s="1"/>
  <c r="M6" i="22"/>
  <c r="M250" i="18" s="1"/>
  <c r="M7" i="22"/>
  <c r="M251" i="18" s="1"/>
  <c r="M8" i="22"/>
  <c r="M252" i="18" s="1"/>
  <c r="M9" i="22"/>
  <c r="M253" i="18" s="1"/>
  <c r="M10" i="22"/>
  <c r="M254" i="18" s="1"/>
  <c r="M11" i="22"/>
  <c r="M255" i="18" s="1"/>
  <c r="M12" i="22"/>
  <c r="M256" i="18" s="1"/>
  <c r="M13" i="22"/>
  <c r="M257" i="18" s="1"/>
  <c r="M14" i="22"/>
  <c r="M258" i="18" s="1"/>
  <c r="M15" i="22"/>
  <c r="M259" i="18" s="1"/>
  <c r="M16" i="22"/>
  <c r="M260" i="18" s="1"/>
  <c r="M17" i="22"/>
  <c r="M261" i="18" s="1"/>
  <c r="M18" i="22"/>
  <c r="M262" i="18" s="1"/>
  <c r="M19" i="22"/>
  <c r="M263" i="18" s="1"/>
  <c r="M20" i="22"/>
  <c r="M264" i="18" s="1"/>
  <c r="M21" i="22"/>
  <c r="M265" i="18" s="1"/>
  <c r="M22" i="22"/>
  <c r="M266" i="18" s="1"/>
  <c r="M23" i="22"/>
  <c r="M267" i="18" s="1"/>
  <c r="M24" i="22"/>
  <c r="M268" i="18" s="1"/>
  <c r="M25" i="22"/>
  <c r="M269" i="18" s="1"/>
  <c r="M26" i="22"/>
  <c r="M270" i="18" s="1"/>
  <c r="M27" i="22"/>
  <c r="M271" i="18" s="1"/>
  <c r="M28" i="22"/>
  <c r="M272" i="18" s="1"/>
  <c r="L4" i="22"/>
  <c r="L248" i="18" s="1"/>
  <c r="L5" i="22"/>
  <c r="L249" i="18" s="1"/>
  <c r="L6" i="22"/>
  <c r="L250" i="18" s="1"/>
  <c r="L7" i="22"/>
  <c r="L251" i="18" s="1"/>
  <c r="L8" i="22"/>
  <c r="L252" i="18" s="1"/>
  <c r="L9" i="22"/>
  <c r="L253" i="18" s="1"/>
  <c r="L10" i="22"/>
  <c r="L254" i="18" s="1"/>
  <c r="L11" i="22"/>
  <c r="L255" i="18" s="1"/>
  <c r="L12" i="22"/>
  <c r="L256" i="18" s="1"/>
  <c r="L13" i="22"/>
  <c r="L257" i="18" s="1"/>
  <c r="L14" i="22"/>
  <c r="L258" i="18" s="1"/>
  <c r="L15" i="22"/>
  <c r="L259" i="18" s="1"/>
  <c r="L16" i="22"/>
  <c r="L260" i="18" s="1"/>
  <c r="L17" i="22"/>
  <c r="L261" i="18" s="1"/>
  <c r="L18" i="22"/>
  <c r="L262" i="18" s="1"/>
  <c r="L19" i="22"/>
  <c r="L263" i="18" s="1"/>
  <c r="L20" i="22"/>
  <c r="L264" i="18" s="1"/>
  <c r="L21" i="22"/>
  <c r="L265" i="18" s="1"/>
  <c r="L22" i="22"/>
  <c r="L266" i="18" s="1"/>
  <c r="L23" i="22"/>
  <c r="L267" i="18" s="1"/>
  <c r="L24" i="22"/>
  <c r="L268" i="18" s="1"/>
  <c r="L25" i="22"/>
  <c r="L269" i="18" s="1"/>
  <c r="L26" i="22"/>
  <c r="L270" i="18" s="1"/>
  <c r="L27" i="22"/>
  <c r="L271" i="18" s="1"/>
  <c r="L28" i="22"/>
  <c r="L272" i="18" s="1"/>
  <c r="K4" i="22"/>
  <c r="K248" i="18" s="1"/>
  <c r="K5" i="22"/>
  <c r="K249" i="18" s="1"/>
  <c r="K6" i="22"/>
  <c r="K250" i="18" s="1"/>
  <c r="K7" i="22"/>
  <c r="K251" i="18" s="1"/>
  <c r="K8" i="22"/>
  <c r="K252" i="18" s="1"/>
  <c r="K9" i="22"/>
  <c r="K253" i="18" s="1"/>
  <c r="K10" i="22"/>
  <c r="K254" i="18" s="1"/>
  <c r="K11" i="22"/>
  <c r="K255" i="18" s="1"/>
  <c r="K12" i="22"/>
  <c r="K256" i="18" s="1"/>
  <c r="K13" i="22"/>
  <c r="K257" i="18" s="1"/>
  <c r="K14" i="22"/>
  <c r="K258" i="18" s="1"/>
  <c r="K15" i="22"/>
  <c r="K259" i="18" s="1"/>
  <c r="K16" i="22"/>
  <c r="K260" i="18" s="1"/>
  <c r="K17" i="22"/>
  <c r="K261" i="18" s="1"/>
  <c r="K18" i="22"/>
  <c r="K262" i="18" s="1"/>
  <c r="K19" i="22"/>
  <c r="K263" i="18" s="1"/>
  <c r="K20" i="22"/>
  <c r="K264" i="18" s="1"/>
  <c r="K21" i="22"/>
  <c r="K265" i="18" s="1"/>
  <c r="K22" i="22"/>
  <c r="K266" i="18" s="1"/>
  <c r="K23" i="22"/>
  <c r="K267" i="18" s="1"/>
  <c r="K24" i="22"/>
  <c r="K268" i="18" s="1"/>
  <c r="K25" i="22"/>
  <c r="K269" i="18" s="1"/>
  <c r="K26" i="22"/>
  <c r="K270" i="18" s="1"/>
  <c r="K27" i="22"/>
  <c r="K271" i="18" s="1"/>
  <c r="K28" i="22"/>
  <c r="K272" i="18" s="1"/>
  <c r="J4" i="22"/>
  <c r="J248" i="18" s="1"/>
  <c r="J5" i="22"/>
  <c r="J249" i="18" s="1"/>
  <c r="J6" i="22"/>
  <c r="J250" i="18" s="1"/>
  <c r="J7" i="22"/>
  <c r="J251" i="18" s="1"/>
  <c r="J8" i="22"/>
  <c r="J252" i="18" s="1"/>
  <c r="J9" i="22"/>
  <c r="J253" i="18" s="1"/>
  <c r="J10" i="22"/>
  <c r="J254" i="18" s="1"/>
  <c r="J11" i="22"/>
  <c r="J255" i="18" s="1"/>
  <c r="J12" i="22"/>
  <c r="J256" i="18" s="1"/>
  <c r="J13" i="22"/>
  <c r="J257" i="18" s="1"/>
  <c r="J14" i="22"/>
  <c r="J258" i="18" s="1"/>
  <c r="J15" i="22"/>
  <c r="J259" i="18" s="1"/>
  <c r="J16" i="22"/>
  <c r="J260" i="18" s="1"/>
  <c r="J17" i="22"/>
  <c r="J261" i="18" s="1"/>
  <c r="J18" i="22"/>
  <c r="J262" i="18" s="1"/>
  <c r="J19" i="22"/>
  <c r="J263" i="18" s="1"/>
  <c r="J20" i="22"/>
  <c r="J264" i="18" s="1"/>
  <c r="J21" i="22"/>
  <c r="J265" i="18" s="1"/>
  <c r="J22" i="22"/>
  <c r="J266" i="18" s="1"/>
  <c r="J23" i="22"/>
  <c r="J267" i="18" s="1"/>
  <c r="J24" i="22"/>
  <c r="J268" i="18" s="1"/>
  <c r="J25" i="22"/>
  <c r="J269" i="18" s="1"/>
  <c r="J26" i="22"/>
  <c r="J270" i="18" s="1"/>
  <c r="J27" i="22"/>
  <c r="J271" i="18" s="1"/>
  <c r="J28" i="22"/>
  <c r="J272" i="18" s="1"/>
  <c r="I4" i="22"/>
  <c r="I248" i="18" s="1"/>
  <c r="I5" i="22"/>
  <c r="I249" i="18" s="1"/>
  <c r="I6" i="22"/>
  <c r="I250" i="18" s="1"/>
  <c r="I7" i="22"/>
  <c r="I251" i="18" s="1"/>
  <c r="I8" i="22"/>
  <c r="I252" i="18" s="1"/>
  <c r="I9" i="22"/>
  <c r="I253" i="18" s="1"/>
  <c r="I10" i="22"/>
  <c r="I254" i="18" s="1"/>
  <c r="I11" i="22"/>
  <c r="I255" i="18" s="1"/>
  <c r="I12" i="22"/>
  <c r="I256" i="18" s="1"/>
  <c r="I13" i="22"/>
  <c r="I257" i="18" s="1"/>
  <c r="I14" i="22"/>
  <c r="I258" i="18" s="1"/>
  <c r="I15" i="22"/>
  <c r="I259" i="18" s="1"/>
  <c r="I16" i="22"/>
  <c r="I260" i="18" s="1"/>
  <c r="I17" i="22"/>
  <c r="I261" i="18" s="1"/>
  <c r="I18" i="22"/>
  <c r="I262" i="18" s="1"/>
  <c r="I19" i="22"/>
  <c r="I263" i="18" s="1"/>
  <c r="I20" i="22"/>
  <c r="I264" i="18" s="1"/>
  <c r="I21" i="22"/>
  <c r="I265" i="18" s="1"/>
  <c r="I22" i="22"/>
  <c r="I266" i="18" s="1"/>
  <c r="I23" i="22"/>
  <c r="I267" i="18" s="1"/>
  <c r="I24" i="22"/>
  <c r="I268" i="18" s="1"/>
  <c r="I25" i="22"/>
  <c r="I269" i="18" s="1"/>
  <c r="I26" i="22"/>
  <c r="I270" i="18" s="1"/>
  <c r="I27" i="22"/>
  <c r="I271" i="18" s="1"/>
  <c r="I28" i="22"/>
  <c r="I272" i="18" s="1"/>
  <c r="H4" i="22"/>
  <c r="H248" i="18" s="1"/>
  <c r="H5" i="22"/>
  <c r="H249" i="18" s="1"/>
  <c r="H6" i="22"/>
  <c r="H250" i="18" s="1"/>
  <c r="H7" i="22"/>
  <c r="H251" i="18" s="1"/>
  <c r="H8" i="22"/>
  <c r="H252" i="18" s="1"/>
  <c r="H9" i="22"/>
  <c r="H253" i="18" s="1"/>
  <c r="H10" i="22"/>
  <c r="H254" i="18" s="1"/>
  <c r="H11" i="22"/>
  <c r="H255" i="18" s="1"/>
  <c r="H12" i="22"/>
  <c r="H256" i="18" s="1"/>
  <c r="H13" i="22"/>
  <c r="H257" i="18" s="1"/>
  <c r="H14" i="22"/>
  <c r="H258" i="18" s="1"/>
  <c r="H15" i="22"/>
  <c r="H259" i="18" s="1"/>
  <c r="H16" i="22"/>
  <c r="H260" i="18" s="1"/>
  <c r="H17" i="22"/>
  <c r="H261" i="18" s="1"/>
  <c r="H18" i="22"/>
  <c r="H262" i="18" s="1"/>
  <c r="H19" i="22"/>
  <c r="H263" i="18" s="1"/>
  <c r="H20" i="22"/>
  <c r="H264" i="18" s="1"/>
  <c r="H21" i="22"/>
  <c r="H265" i="18" s="1"/>
  <c r="H22" i="22"/>
  <c r="H266" i="18" s="1"/>
  <c r="H23" i="22"/>
  <c r="H267" i="18" s="1"/>
  <c r="H24" i="22"/>
  <c r="H268" i="18" s="1"/>
  <c r="H25" i="22"/>
  <c r="H269" i="18" s="1"/>
  <c r="H26" i="22"/>
  <c r="H270" i="18" s="1"/>
  <c r="H27" i="22"/>
  <c r="H271" i="18" s="1"/>
  <c r="H28" i="22"/>
  <c r="H272" i="18" s="1"/>
  <c r="G4" i="22"/>
  <c r="G248" i="18" s="1"/>
  <c r="G5" i="22"/>
  <c r="G249" i="18" s="1"/>
  <c r="G6" i="22"/>
  <c r="G250" i="18" s="1"/>
  <c r="G7" i="22"/>
  <c r="G251" i="18" s="1"/>
  <c r="G8" i="22"/>
  <c r="G252" i="18" s="1"/>
  <c r="G9" i="22"/>
  <c r="G253" i="18" s="1"/>
  <c r="G10" i="22"/>
  <c r="G254" i="18" s="1"/>
  <c r="G11" i="22"/>
  <c r="G255" i="18" s="1"/>
  <c r="G12" i="22"/>
  <c r="G256" i="18" s="1"/>
  <c r="G13" i="22"/>
  <c r="G257" i="18" s="1"/>
  <c r="G14" i="22"/>
  <c r="G258" i="18" s="1"/>
  <c r="G15" i="22"/>
  <c r="G259" i="18" s="1"/>
  <c r="G16" i="22"/>
  <c r="G260" i="18" s="1"/>
  <c r="G17" i="22"/>
  <c r="G261" i="18" s="1"/>
  <c r="G18" i="22"/>
  <c r="G262" i="18" s="1"/>
  <c r="G19" i="22"/>
  <c r="G263" i="18" s="1"/>
  <c r="G20" i="22"/>
  <c r="G264" i="18" s="1"/>
  <c r="G21" i="22"/>
  <c r="G265" i="18" s="1"/>
  <c r="G22" i="22"/>
  <c r="G266" i="18" s="1"/>
  <c r="G23" i="22"/>
  <c r="G267" i="18" s="1"/>
  <c r="G24" i="22"/>
  <c r="G268" i="18" s="1"/>
  <c r="G25" i="22"/>
  <c r="G269" i="18" s="1"/>
  <c r="G26" i="22"/>
  <c r="G270" i="18" s="1"/>
  <c r="G27" i="22"/>
  <c r="G271" i="18" s="1"/>
  <c r="G28" i="22"/>
  <c r="G272" i="18" s="1"/>
  <c r="F4" i="22"/>
  <c r="F248" i="18" s="1"/>
  <c r="F5" i="22"/>
  <c r="F249" i="18" s="1"/>
  <c r="F6" i="22"/>
  <c r="F250" i="18" s="1"/>
  <c r="F7" i="22"/>
  <c r="F251" i="18" s="1"/>
  <c r="F8" i="22"/>
  <c r="F252" i="18" s="1"/>
  <c r="F9" i="22"/>
  <c r="F253" i="18" s="1"/>
  <c r="F10" i="22"/>
  <c r="F254" i="18" s="1"/>
  <c r="F11" i="22"/>
  <c r="F255" i="18" s="1"/>
  <c r="F12" i="22"/>
  <c r="F256" i="18" s="1"/>
  <c r="F13" i="22"/>
  <c r="F257" i="18" s="1"/>
  <c r="F14" i="22"/>
  <c r="F258" i="18" s="1"/>
  <c r="F15" i="22"/>
  <c r="F259" i="18" s="1"/>
  <c r="F16" i="22"/>
  <c r="F260" i="18" s="1"/>
  <c r="F17" i="22"/>
  <c r="F261" i="18" s="1"/>
  <c r="F18" i="22"/>
  <c r="F262" i="18" s="1"/>
  <c r="F19" i="22"/>
  <c r="F263" i="18" s="1"/>
  <c r="F20" i="22"/>
  <c r="F264" i="18" s="1"/>
  <c r="F21" i="22"/>
  <c r="F265" i="18" s="1"/>
  <c r="F22" i="22"/>
  <c r="F266" i="18" s="1"/>
  <c r="F23" i="22"/>
  <c r="F267" i="18" s="1"/>
  <c r="F24" i="22"/>
  <c r="F268" i="18" s="1"/>
  <c r="F25" i="22"/>
  <c r="F269" i="18" s="1"/>
  <c r="F26" i="22"/>
  <c r="F270" i="18" s="1"/>
  <c r="F27" i="22"/>
  <c r="F271" i="18" s="1"/>
  <c r="F28" i="22"/>
  <c r="F272" i="18" s="1"/>
  <c r="E4" i="22"/>
  <c r="E248" i="18" s="1"/>
  <c r="E5" i="22"/>
  <c r="E249" i="18" s="1"/>
  <c r="E6" i="22"/>
  <c r="E250" i="18" s="1"/>
  <c r="E7" i="22"/>
  <c r="E251" i="18" s="1"/>
  <c r="E8" i="22"/>
  <c r="E252" i="18" s="1"/>
  <c r="E9" i="22"/>
  <c r="E253" i="18" s="1"/>
  <c r="E10" i="22"/>
  <c r="E254" i="18" s="1"/>
  <c r="E11" i="22"/>
  <c r="E255" i="18" s="1"/>
  <c r="E12" i="22"/>
  <c r="E256" i="18" s="1"/>
  <c r="E13" i="22"/>
  <c r="E257" i="18" s="1"/>
  <c r="E14" i="22"/>
  <c r="E258" i="18" s="1"/>
  <c r="E15" i="22"/>
  <c r="E259" i="18" s="1"/>
  <c r="E16" i="22"/>
  <c r="E260" i="18" s="1"/>
  <c r="E17" i="22"/>
  <c r="E261" i="18" s="1"/>
  <c r="E18" i="22"/>
  <c r="E262" i="18" s="1"/>
  <c r="E19" i="22"/>
  <c r="E263" i="18" s="1"/>
  <c r="E20" i="22"/>
  <c r="E264" i="18" s="1"/>
  <c r="E21" i="22"/>
  <c r="E265" i="18" s="1"/>
  <c r="E22" i="22"/>
  <c r="E266" i="18" s="1"/>
  <c r="E23" i="22"/>
  <c r="E267" i="18" s="1"/>
  <c r="E24" i="22"/>
  <c r="E268" i="18" s="1"/>
  <c r="E25" i="22"/>
  <c r="E269" i="18" s="1"/>
  <c r="E26" i="22"/>
  <c r="E270" i="18" s="1"/>
  <c r="E27" i="22"/>
  <c r="E271" i="18" s="1"/>
  <c r="E28" i="22"/>
  <c r="E272" i="18" s="1"/>
  <c r="D4" i="22"/>
  <c r="D248" i="18" s="1"/>
  <c r="D5" i="22"/>
  <c r="D249" i="18" s="1"/>
  <c r="D6" i="22"/>
  <c r="D250" i="18" s="1"/>
  <c r="D7" i="22"/>
  <c r="D251" i="18" s="1"/>
  <c r="D8" i="22"/>
  <c r="D252" i="18" s="1"/>
  <c r="D9" i="22"/>
  <c r="D253" i="18" s="1"/>
  <c r="D10" i="22"/>
  <c r="D254" i="18" s="1"/>
  <c r="D11" i="22"/>
  <c r="D255" i="18" s="1"/>
  <c r="D12" i="22"/>
  <c r="D256" i="18" s="1"/>
  <c r="D13" i="22"/>
  <c r="D257" i="18" s="1"/>
  <c r="D14" i="22"/>
  <c r="D258" i="18" s="1"/>
  <c r="D15" i="22"/>
  <c r="D259" i="18" s="1"/>
  <c r="D16" i="22"/>
  <c r="D260" i="18" s="1"/>
  <c r="D17" i="22"/>
  <c r="D261" i="18" s="1"/>
  <c r="D18" i="22"/>
  <c r="D262" i="18" s="1"/>
  <c r="D19" i="22"/>
  <c r="D263" i="18" s="1"/>
  <c r="D20" i="22"/>
  <c r="D264" i="18" s="1"/>
  <c r="D21" i="22"/>
  <c r="D265" i="18" s="1"/>
  <c r="D22" i="22"/>
  <c r="D266" i="18" s="1"/>
  <c r="D23" i="22"/>
  <c r="D267" i="18" s="1"/>
  <c r="D24" i="22"/>
  <c r="D268" i="18" s="1"/>
  <c r="D25" i="22"/>
  <c r="D269" i="18" s="1"/>
  <c r="D26" i="22"/>
  <c r="D270" i="18" s="1"/>
  <c r="D27" i="22"/>
  <c r="D271" i="18" s="1"/>
  <c r="D28" i="22"/>
  <c r="D272" i="18" s="1"/>
  <c r="C4" i="22"/>
  <c r="C248" i="18" s="1"/>
  <c r="C5" i="22"/>
  <c r="C249" i="18" s="1"/>
  <c r="C6" i="22"/>
  <c r="C250" i="18" s="1"/>
  <c r="C7" i="22"/>
  <c r="C251" i="18" s="1"/>
  <c r="C8" i="22"/>
  <c r="C252" i="18" s="1"/>
  <c r="C9" i="22"/>
  <c r="C253" i="18" s="1"/>
  <c r="C10" i="22"/>
  <c r="C254" i="18" s="1"/>
  <c r="C11" i="22"/>
  <c r="C255" i="18" s="1"/>
  <c r="C12" i="22"/>
  <c r="C256" i="18" s="1"/>
  <c r="C13" i="22"/>
  <c r="C257" i="18" s="1"/>
  <c r="C14" i="22"/>
  <c r="C258" i="18" s="1"/>
  <c r="C15" i="22"/>
  <c r="C259" i="18" s="1"/>
  <c r="C16" i="22"/>
  <c r="C260" i="18" s="1"/>
  <c r="C17" i="22"/>
  <c r="C261" i="18" s="1"/>
  <c r="C18" i="22"/>
  <c r="C262" i="18" s="1"/>
  <c r="C19" i="22"/>
  <c r="C263" i="18" s="1"/>
  <c r="C20" i="22"/>
  <c r="C264" i="18" s="1"/>
  <c r="C21" i="22"/>
  <c r="C265" i="18" s="1"/>
  <c r="C22" i="22"/>
  <c r="C266" i="18" s="1"/>
  <c r="C23" i="22"/>
  <c r="C267" i="18" s="1"/>
  <c r="C24" i="22"/>
  <c r="C268" i="18" s="1"/>
  <c r="C25" i="22"/>
  <c r="C269" i="18" s="1"/>
  <c r="C26" i="22"/>
  <c r="C270" i="18" s="1"/>
  <c r="C27" i="22"/>
  <c r="C271" i="18" s="1"/>
  <c r="C28" i="22"/>
  <c r="C272" i="18" s="1"/>
  <c r="B4" i="22"/>
  <c r="B248" i="18" s="1"/>
  <c r="B5" i="22"/>
  <c r="B249" i="18" s="1"/>
  <c r="B6" i="22"/>
  <c r="B250" i="18" s="1"/>
  <c r="B7" i="22"/>
  <c r="B251" i="18" s="1"/>
  <c r="B8" i="22"/>
  <c r="B252" i="18" s="1"/>
  <c r="B9" i="22"/>
  <c r="B253" i="18" s="1"/>
  <c r="B10" i="22"/>
  <c r="B254" i="18" s="1"/>
  <c r="B11" i="22"/>
  <c r="B255" i="18" s="1"/>
  <c r="B12" i="22"/>
  <c r="B256" i="18" s="1"/>
  <c r="B13" i="22"/>
  <c r="B257" i="18" s="1"/>
  <c r="B14" i="22"/>
  <c r="B258" i="18" s="1"/>
  <c r="B15" i="22"/>
  <c r="B259" i="18" s="1"/>
  <c r="B16" i="22"/>
  <c r="B260" i="18" s="1"/>
  <c r="B17" i="22"/>
  <c r="B261" i="18" s="1"/>
  <c r="B18" i="22"/>
  <c r="B262" i="18" s="1"/>
  <c r="B19" i="22"/>
  <c r="B263" i="18" s="1"/>
  <c r="B20" i="22"/>
  <c r="B264" i="18" s="1"/>
  <c r="B21" i="22"/>
  <c r="B265" i="18" s="1"/>
  <c r="B22" i="22"/>
  <c r="B266" i="18" s="1"/>
  <c r="B23" i="22"/>
  <c r="B267" i="18" s="1"/>
  <c r="B24" i="22"/>
  <c r="B268" i="18" s="1"/>
  <c r="B25" i="22"/>
  <c r="B269" i="18" s="1"/>
  <c r="B26" i="22"/>
  <c r="B270" i="18" s="1"/>
  <c r="B27" i="22"/>
  <c r="B271" i="18" s="1"/>
  <c r="B28" i="22"/>
  <c r="B272" i="18" s="1"/>
  <c r="A29" i="22"/>
  <c r="A273" i="18" s="1"/>
  <c r="O5" i="26" l="1"/>
  <c r="AF6" i="26"/>
  <c r="D317" i="5"/>
  <c r="EA43" i="5"/>
  <c r="EA50" i="5" s="1"/>
  <c r="D316" i="5"/>
  <c r="D113" i="18" s="1"/>
  <c r="GG43" i="5"/>
  <c r="GG50" i="5" s="1"/>
  <c r="GG47" i="5"/>
  <c r="GG42" i="5"/>
  <c r="GG49" i="5" s="1"/>
  <c r="GG41" i="5"/>
  <c r="GG48" i="5" s="1"/>
  <c r="AH315" i="5"/>
  <c r="AH317" i="5" s="1"/>
  <c r="AH316" i="5"/>
  <c r="GG44" i="5"/>
  <c r="GG51" i="5" s="1"/>
  <c r="EA51" i="5"/>
  <c r="EA47" i="5"/>
  <c r="EA45" i="5"/>
  <c r="EA52" i="5" s="1"/>
  <c r="EA41" i="5"/>
  <c r="EA48" i="5" s="1"/>
  <c r="EA42" i="5"/>
  <c r="EA49" i="5" s="1"/>
  <c r="P5" i="26" l="1"/>
  <c r="AH6" i="26" s="1"/>
  <c r="AG6" i="26"/>
  <c r="R5" i="1"/>
  <c r="R6" i="1"/>
  <c r="R7" i="1"/>
  <c r="R8" i="1"/>
  <c r="R9" i="1"/>
  <c r="R10" i="1"/>
  <c r="R11" i="1"/>
  <c r="R12" i="1"/>
  <c r="R13" i="1"/>
  <c r="R14" i="1"/>
  <c r="R15" i="1"/>
  <c r="R16" i="1"/>
  <c r="R17" i="1"/>
  <c r="R18" i="1"/>
  <c r="R19" i="1"/>
  <c r="R20" i="1"/>
  <c r="R21" i="1"/>
  <c r="R22" i="1"/>
  <c r="R23" i="1"/>
  <c r="R24" i="1"/>
  <c r="R25" i="1"/>
  <c r="R26" i="1"/>
  <c r="R27" i="1"/>
  <c r="R28" i="1"/>
  <c r="R29" i="1"/>
  <c r="R30" i="1"/>
  <c r="R31" i="1"/>
  <c r="R32" i="1"/>
  <c r="R33" i="1"/>
  <c r="R34" i="1"/>
  <c r="R35" i="1"/>
  <c r="R36" i="1"/>
  <c r="R37" i="1"/>
  <c r="R38" i="1"/>
  <c r="R39" i="1"/>
  <c r="R40" i="1"/>
  <c r="R41" i="1"/>
  <c r="R42" i="1"/>
  <c r="R43" i="1"/>
  <c r="R44" i="1"/>
  <c r="R45" i="1"/>
  <c r="R46" i="1"/>
  <c r="R47" i="1"/>
  <c r="R48" i="1"/>
  <c r="R49" i="1"/>
  <c r="R50" i="1"/>
  <c r="R51" i="1"/>
  <c r="R52" i="1"/>
  <c r="R53" i="1"/>
  <c r="R54" i="1"/>
  <c r="R55" i="1"/>
  <c r="R56" i="1"/>
  <c r="R57" i="1"/>
  <c r="R58" i="1"/>
  <c r="R59" i="1"/>
  <c r="R60" i="1"/>
  <c r="R61" i="1"/>
  <c r="R62" i="1"/>
  <c r="R63" i="1"/>
  <c r="R64" i="1"/>
  <c r="R65" i="1"/>
  <c r="R66" i="1"/>
  <c r="R67" i="1"/>
  <c r="R68" i="1"/>
  <c r="R69" i="1"/>
  <c r="R70" i="1"/>
  <c r="R71" i="1"/>
  <c r="R72" i="1"/>
  <c r="R73" i="1"/>
  <c r="R74" i="1"/>
  <c r="R75" i="1"/>
  <c r="R76" i="1"/>
  <c r="R77" i="1"/>
  <c r="R78" i="1"/>
  <c r="R79" i="1"/>
  <c r="R80" i="1"/>
  <c r="R81" i="1"/>
  <c r="R82" i="1"/>
  <c r="R83" i="1"/>
  <c r="R84" i="1"/>
  <c r="R85" i="1"/>
  <c r="R86" i="1"/>
  <c r="R87" i="1"/>
  <c r="R88" i="1"/>
  <c r="R89" i="1"/>
  <c r="R90" i="1"/>
  <c r="R91" i="1"/>
  <c r="R92" i="1"/>
  <c r="R93" i="1"/>
  <c r="R94" i="1"/>
  <c r="R95" i="1"/>
  <c r="R96" i="1"/>
  <c r="R97" i="1"/>
  <c r="R98" i="1"/>
  <c r="R99" i="1"/>
  <c r="R100" i="1"/>
  <c r="R101" i="1"/>
  <c r="R102" i="1"/>
  <c r="M131" i="13"/>
  <c r="M71" i="28" s="1"/>
  <c r="L131" i="13"/>
  <c r="L71" i="28" s="1"/>
  <c r="K131" i="13"/>
  <c r="K71" i="28" s="1"/>
  <c r="M115" i="13"/>
  <c r="BN113" i="28" s="1"/>
  <c r="L115" i="13"/>
  <c r="BM113" i="28" s="1"/>
  <c r="K115" i="13"/>
  <c r="BL113" i="28" s="1"/>
  <c r="M99" i="13"/>
  <c r="M113" i="28" s="1"/>
  <c r="L99" i="13"/>
  <c r="L113" i="28" s="1"/>
  <c r="K99" i="13"/>
  <c r="K113" i="28" s="1"/>
  <c r="M83" i="13"/>
  <c r="M37" i="28" s="1"/>
  <c r="L83" i="13"/>
  <c r="L37" i="28" s="1"/>
  <c r="K83" i="13"/>
  <c r="K37" i="28" s="1"/>
  <c r="M67" i="13"/>
  <c r="M3" i="28" s="1"/>
  <c r="L67" i="13"/>
  <c r="L3" i="28" s="1"/>
  <c r="K67" i="13"/>
  <c r="K3" i="28" s="1"/>
  <c r="M51" i="13"/>
  <c r="I530" i="18" s="1"/>
  <c r="L51" i="13"/>
  <c r="H530" i="18" s="1"/>
  <c r="K51" i="13"/>
  <c r="G530" i="18" s="1"/>
  <c r="M35" i="13"/>
  <c r="I496" i="18" s="1"/>
  <c r="L35" i="13"/>
  <c r="H496" i="18" s="1"/>
  <c r="K35" i="13"/>
  <c r="G496" i="18" s="1"/>
  <c r="M19" i="13"/>
  <c r="I462" i="18" s="1"/>
  <c r="L19" i="13"/>
  <c r="H462" i="18" s="1"/>
  <c r="K19" i="13"/>
  <c r="G462" i="18" s="1"/>
  <c r="M428" i="18"/>
  <c r="L428" i="18"/>
  <c r="K428" i="18"/>
  <c r="V131" i="13"/>
  <c r="W71" i="28" s="1"/>
  <c r="U131" i="13"/>
  <c r="V71" i="28" s="1"/>
  <c r="T131" i="13"/>
  <c r="U71" i="28" s="1"/>
  <c r="S131" i="13"/>
  <c r="T71" i="28" s="1"/>
  <c r="R131" i="13"/>
  <c r="S71" i="28" s="1"/>
  <c r="V115" i="13"/>
  <c r="BX113" i="28" s="1"/>
  <c r="U115" i="13"/>
  <c r="BW113" i="28" s="1"/>
  <c r="T115" i="13"/>
  <c r="BV113" i="28" s="1"/>
  <c r="S115" i="13"/>
  <c r="BU113" i="28" s="1"/>
  <c r="R115" i="13"/>
  <c r="BT113" i="28" s="1"/>
  <c r="V99" i="13"/>
  <c r="W113" i="28" s="1"/>
  <c r="U99" i="13"/>
  <c r="V113" i="28" s="1"/>
  <c r="T99" i="13"/>
  <c r="U113" i="28" s="1"/>
  <c r="S99" i="13"/>
  <c r="T113" i="28" s="1"/>
  <c r="R99" i="13"/>
  <c r="S113" i="28" s="1"/>
  <c r="V83" i="13"/>
  <c r="W37" i="28" s="1"/>
  <c r="U83" i="13"/>
  <c r="V37" i="28" s="1"/>
  <c r="T83" i="13"/>
  <c r="U37" i="28" s="1"/>
  <c r="S83" i="13"/>
  <c r="T37" i="28" s="1"/>
  <c r="R83" i="13"/>
  <c r="S37" i="28" s="1"/>
  <c r="V67" i="13"/>
  <c r="W3" i="28" s="1"/>
  <c r="U67" i="13"/>
  <c r="V3" i="28" s="1"/>
  <c r="T67" i="13"/>
  <c r="U3" i="28" s="1"/>
  <c r="S67" i="13"/>
  <c r="T3" i="28" s="1"/>
  <c r="R67" i="13"/>
  <c r="S3" i="28" s="1"/>
  <c r="V51" i="13"/>
  <c r="U51" i="13"/>
  <c r="T51" i="13"/>
  <c r="S51" i="13"/>
  <c r="R51" i="13"/>
  <c r="V35" i="13"/>
  <c r="U35" i="13"/>
  <c r="T35" i="13"/>
  <c r="S35" i="13"/>
  <c r="R35" i="13"/>
  <c r="V19" i="13"/>
  <c r="U19" i="13"/>
  <c r="T19" i="13"/>
  <c r="S19" i="13"/>
  <c r="R19" i="13"/>
  <c r="V3" i="13"/>
  <c r="W428" i="18" s="1"/>
  <c r="U3" i="13"/>
  <c r="V428" i="18" s="1"/>
  <c r="T3" i="13"/>
  <c r="U428" i="18" s="1"/>
  <c r="S3" i="13"/>
  <c r="T428" i="18" s="1"/>
  <c r="R3" i="13"/>
  <c r="S428" i="18" s="1"/>
  <c r="AW131" i="13"/>
  <c r="AY71" i="28" s="1"/>
  <c r="AV131" i="13"/>
  <c r="AX71" i="28" s="1"/>
  <c r="AU131" i="13"/>
  <c r="AW71" i="28" s="1"/>
  <c r="AT131" i="13"/>
  <c r="AV71" i="28" s="1"/>
  <c r="AS131" i="13"/>
  <c r="AU71" i="28" s="1"/>
  <c r="AR131" i="13"/>
  <c r="AT71" i="28" s="1"/>
  <c r="AQ131" i="13"/>
  <c r="AS71" i="28" s="1"/>
  <c r="AP131" i="13"/>
  <c r="AR71" i="28" s="1"/>
  <c r="AO131" i="13"/>
  <c r="AQ71" i="28" s="1"/>
  <c r="AN131" i="13"/>
  <c r="AP71" i="28" s="1"/>
  <c r="AM131" i="13"/>
  <c r="AO71" i="28" s="1"/>
  <c r="AL131" i="13"/>
  <c r="AN71" i="28" s="1"/>
  <c r="AK131" i="13"/>
  <c r="AM71" i="28" s="1"/>
  <c r="AJ131" i="13"/>
  <c r="AL71" i="28" s="1"/>
  <c r="AI131" i="13"/>
  <c r="AK71" i="28" s="1"/>
  <c r="AH131" i="13"/>
  <c r="AJ71" i="28" s="1"/>
  <c r="AG131" i="13"/>
  <c r="AI71" i="28" s="1"/>
  <c r="AF131" i="13"/>
  <c r="AH71" i="28" s="1"/>
  <c r="AE131" i="13"/>
  <c r="AG71" i="28" s="1"/>
  <c r="AD131" i="13"/>
  <c r="AF71" i="28" s="1"/>
  <c r="AC131" i="13"/>
  <c r="AB131" i="13"/>
  <c r="AA131" i="13"/>
  <c r="Z131" i="13"/>
  <c r="Y131" i="13"/>
  <c r="X131" i="13"/>
  <c r="AW115" i="13"/>
  <c r="CZ113" i="28" s="1"/>
  <c r="AV115" i="13"/>
  <c r="CY113" i="28" s="1"/>
  <c r="AU115" i="13"/>
  <c r="CX113" i="28" s="1"/>
  <c r="AT115" i="13"/>
  <c r="CW113" i="28" s="1"/>
  <c r="AS115" i="13"/>
  <c r="CV113" i="28" s="1"/>
  <c r="AR115" i="13"/>
  <c r="CU113" i="28" s="1"/>
  <c r="AQ115" i="13"/>
  <c r="CT113" i="28" s="1"/>
  <c r="AP115" i="13"/>
  <c r="CS113" i="28" s="1"/>
  <c r="AO115" i="13"/>
  <c r="CR113" i="28" s="1"/>
  <c r="AN115" i="13"/>
  <c r="CQ113" i="28" s="1"/>
  <c r="AM115" i="13"/>
  <c r="CP113" i="28" s="1"/>
  <c r="AL115" i="13"/>
  <c r="CO113" i="28" s="1"/>
  <c r="AK115" i="13"/>
  <c r="CN113" i="28" s="1"/>
  <c r="AJ115" i="13"/>
  <c r="CM113" i="28" s="1"/>
  <c r="AI115" i="13"/>
  <c r="CL113" i="28" s="1"/>
  <c r="AH115" i="13"/>
  <c r="CK113" i="28" s="1"/>
  <c r="AG115" i="13"/>
  <c r="CJ113" i="28" s="1"/>
  <c r="AF115" i="13"/>
  <c r="CI113" i="28" s="1"/>
  <c r="AE115" i="13"/>
  <c r="CH113" i="28" s="1"/>
  <c r="AD115" i="13"/>
  <c r="CG113" i="28" s="1"/>
  <c r="AC115" i="13"/>
  <c r="AB115" i="13"/>
  <c r="AA115" i="13"/>
  <c r="Z115" i="13"/>
  <c r="Y115" i="13"/>
  <c r="X115" i="13"/>
  <c r="AW99" i="13"/>
  <c r="AY113" i="28" s="1"/>
  <c r="AV99" i="13"/>
  <c r="AX113" i="28" s="1"/>
  <c r="AU99" i="13"/>
  <c r="AW113" i="28" s="1"/>
  <c r="AT99" i="13"/>
  <c r="AV113" i="28" s="1"/>
  <c r="AS99" i="13"/>
  <c r="AU113" i="28" s="1"/>
  <c r="AR99" i="13"/>
  <c r="AT113" i="28" s="1"/>
  <c r="AQ99" i="13"/>
  <c r="AS113" i="28" s="1"/>
  <c r="AP99" i="13"/>
  <c r="AR113" i="28" s="1"/>
  <c r="AO99" i="13"/>
  <c r="AQ113" i="28" s="1"/>
  <c r="AN99" i="13"/>
  <c r="AP113" i="28" s="1"/>
  <c r="AM99" i="13"/>
  <c r="AO113" i="28" s="1"/>
  <c r="AL99" i="13"/>
  <c r="AN113" i="28" s="1"/>
  <c r="AK99" i="13"/>
  <c r="AM113" i="28" s="1"/>
  <c r="AJ99" i="13"/>
  <c r="AL113" i="28" s="1"/>
  <c r="AI99" i="13"/>
  <c r="AK113" i="28" s="1"/>
  <c r="AH99" i="13"/>
  <c r="AJ113" i="28" s="1"/>
  <c r="AG99" i="13"/>
  <c r="AI113" i="28" s="1"/>
  <c r="AF99" i="13"/>
  <c r="AH113" i="28" s="1"/>
  <c r="AE99" i="13"/>
  <c r="AG113" i="28" s="1"/>
  <c r="AD99" i="13"/>
  <c r="AF113" i="28" s="1"/>
  <c r="AC99" i="13"/>
  <c r="AB99" i="13"/>
  <c r="AA99" i="13"/>
  <c r="Z99" i="13"/>
  <c r="Y99" i="13"/>
  <c r="X99" i="13"/>
  <c r="AW83" i="13"/>
  <c r="AY37" i="28" s="1"/>
  <c r="AV83" i="13"/>
  <c r="AX37" i="28" s="1"/>
  <c r="AU83" i="13"/>
  <c r="AW37" i="28" s="1"/>
  <c r="AT83" i="13"/>
  <c r="AV37" i="28" s="1"/>
  <c r="AS83" i="13"/>
  <c r="AU37" i="28" s="1"/>
  <c r="AR83" i="13"/>
  <c r="AT37" i="28" s="1"/>
  <c r="AQ83" i="13"/>
  <c r="AS37" i="28" s="1"/>
  <c r="AP83" i="13"/>
  <c r="AR37" i="28" s="1"/>
  <c r="AO83" i="13"/>
  <c r="AQ37" i="28" s="1"/>
  <c r="AN83" i="13"/>
  <c r="AP37" i="28" s="1"/>
  <c r="AM83" i="13"/>
  <c r="AO37" i="28" s="1"/>
  <c r="AL83" i="13"/>
  <c r="AN37" i="28" s="1"/>
  <c r="AK83" i="13"/>
  <c r="AM37" i="28" s="1"/>
  <c r="AJ83" i="13"/>
  <c r="AL37" i="28" s="1"/>
  <c r="AI83" i="13"/>
  <c r="AK37" i="28" s="1"/>
  <c r="AH83" i="13"/>
  <c r="AJ37" i="28" s="1"/>
  <c r="AG83" i="13"/>
  <c r="AI37" i="28" s="1"/>
  <c r="AF83" i="13"/>
  <c r="AH37" i="28" s="1"/>
  <c r="AE83" i="13"/>
  <c r="AG37" i="28" s="1"/>
  <c r="AD83" i="13"/>
  <c r="AF37" i="28" s="1"/>
  <c r="AC83" i="13"/>
  <c r="AB83" i="13"/>
  <c r="AA83" i="13"/>
  <c r="Z83" i="13"/>
  <c r="Y83" i="13"/>
  <c r="X83" i="13"/>
  <c r="AW67" i="13"/>
  <c r="AY3" i="28" s="1"/>
  <c r="AV67" i="13"/>
  <c r="AX3" i="28" s="1"/>
  <c r="AU67" i="13"/>
  <c r="AW3" i="28" s="1"/>
  <c r="AT67" i="13"/>
  <c r="AV3" i="28" s="1"/>
  <c r="AS67" i="13"/>
  <c r="AU3" i="28" s="1"/>
  <c r="AR67" i="13"/>
  <c r="AT3" i="28" s="1"/>
  <c r="AQ67" i="13"/>
  <c r="AS3" i="28" s="1"/>
  <c r="AP67" i="13"/>
  <c r="AR3" i="28" s="1"/>
  <c r="AO67" i="13"/>
  <c r="AQ3" i="28" s="1"/>
  <c r="AN67" i="13"/>
  <c r="AP3" i="28" s="1"/>
  <c r="AM67" i="13"/>
  <c r="AO3" i="28" s="1"/>
  <c r="AL67" i="13"/>
  <c r="AN3" i="28" s="1"/>
  <c r="AK67" i="13"/>
  <c r="AM3" i="28" s="1"/>
  <c r="AJ67" i="13"/>
  <c r="AL3" i="28" s="1"/>
  <c r="AI67" i="13"/>
  <c r="AK3" i="28" s="1"/>
  <c r="AH67" i="13"/>
  <c r="AJ3" i="28" s="1"/>
  <c r="AG67" i="13"/>
  <c r="AI3" i="28" s="1"/>
  <c r="AF67" i="13"/>
  <c r="AH3" i="28" s="1"/>
  <c r="AE67" i="13"/>
  <c r="AG3" i="28" s="1"/>
  <c r="AD67" i="13"/>
  <c r="AF3" i="28" s="1"/>
  <c r="AC67" i="13"/>
  <c r="AB67" i="13"/>
  <c r="AA67" i="13"/>
  <c r="Z67" i="13"/>
  <c r="Y67" i="13"/>
  <c r="X67" i="13"/>
  <c r="AW51" i="13"/>
  <c r="AK530" i="18" s="1"/>
  <c r="AV51" i="13"/>
  <c r="AJ530" i="18" s="1"/>
  <c r="AU51" i="13"/>
  <c r="AI530" i="18" s="1"/>
  <c r="AT51" i="13"/>
  <c r="AH530" i="18" s="1"/>
  <c r="AS51" i="13"/>
  <c r="AG530" i="18" s="1"/>
  <c r="AR51" i="13"/>
  <c r="AF530" i="18" s="1"/>
  <c r="AQ51" i="13"/>
  <c r="AE530" i="18" s="1"/>
  <c r="AP51" i="13"/>
  <c r="AD530" i="18" s="1"/>
  <c r="AO51" i="13"/>
  <c r="AC530" i="18" s="1"/>
  <c r="AN51" i="13"/>
  <c r="AB530" i="18" s="1"/>
  <c r="AM51" i="13"/>
  <c r="AA530" i="18" s="1"/>
  <c r="AL51" i="13"/>
  <c r="Z530" i="18" s="1"/>
  <c r="AK51" i="13"/>
  <c r="Y530" i="18" s="1"/>
  <c r="AJ51" i="13"/>
  <c r="X530" i="18" s="1"/>
  <c r="AI51" i="13"/>
  <c r="W530" i="18" s="1"/>
  <c r="AH51" i="13"/>
  <c r="V530" i="18" s="1"/>
  <c r="AG51" i="13"/>
  <c r="U530" i="18" s="1"/>
  <c r="AF51" i="13"/>
  <c r="T530" i="18" s="1"/>
  <c r="AE51" i="13"/>
  <c r="S530" i="18" s="1"/>
  <c r="AD51" i="13"/>
  <c r="R530" i="18" s="1"/>
  <c r="AC51" i="13"/>
  <c r="AB51" i="13"/>
  <c r="AA51" i="13"/>
  <c r="Z51" i="13"/>
  <c r="Y51" i="13"/>
  <c r="X51" i="13"/>
  <c r="AW35" i="13"/>
  <c r="AK496" i="18" s="1"/>
  <c r="AV35" i="13"/>
  <c r="AJ496" i="18" s="1"/>
  <c r="AU35" i="13"/>
  <c r="AI496" i="18" s="1"/>
  <c r="AT35" i="13"/>
  <c r="AH496" i="18" s="1"/>
  <c r="AS35" i="13"/>
  <c r="AG496" i="18" s="1"/>
  <c r="AR35" i="13"/>
  <c r="AF496" i="18" s="1"/>
  <c r="AQ35" i="13"/>
  <c r="AE496" i="18" s="1"/>
  <c r="AP35" i="13"/>
  <c r="AD496" i="18" s="1"/>
  <c r="AO35" i="13"/>
  <c r="AC496" i="18" s="1"/>
  <c r="AN35" i="13"/>
  <c r="AB496" i="18" s="1"/>
  <c r="AM35" i="13"/>
  <c r="AA496" i="18" s="1"/>
  <c r="AL35" i="13"/>
  <c r="Z496" i="18" s="1"/>
  <c r="AK35" i="13"/>
  <c r="Y496" i="18" s="1"/>
  <c r="AJ35" i="13"/>
  <c r="X496" i="18" s="1"/>
  <c r="AI35" i="13"/>
  <c r="W496" i="18" s="1"/>
  <c r="AH35" i="13"/>
  <c r="V496" i="18" s="1"/>
  <c r="AG35" i="13"/>
  <c r="U496" i="18" s="1"/>
  <c r="AF35" i="13"/>
  <c r="T496" i="18" s="1"/>
  <c r="AE35" i="13"/>
  <c r="S496" i="18" s="1"/>
  <c r="AD35" i="13"/>
  <c r="R496" i="18" s="1"/>
  <c r="AC35" i="13"/>
  <c r="AB35" i="13"/>
  <c r="AA35" i="13"/>
  <c r="Z35" i="13"/>
  <c r="Y35" i="13"/>
  <c r="X35" i="13"/>
  <c r="AW19" i="13"/>
  <c r="AK462" i="18" s="1"/>
  <c r="AV19" i="13"/>
  <c r="AJ462" i="18" s="1"/>
  <c r="AU19" i="13"/>
  <c r="AI462" i="18" s="1"/>
  <c r="AT19" i="13"/>
  <c r="AH462" i="18" s="1"/>
  <c r="AS19" i="13"/>
  <c r="AG462" i="18" s="1"/>
  <c r="AR19" i="13"/>
  <c r="AF462" i="18" s="1"/>
  <c r="AQ19" i="13"/>
  <c r="AE462" i="18" s="1"/>
  <c r="AP19" i="13"/>
  <c r="AD462" i="18" s="1"/>
  <c r="AO19" i="13"/>
  <c r="AC462" i="18" s="1"/>
  <c r="AN19" i="13"/>
  <c r="AB462" i="18" s="1"/>
  <c r="AM19" i="13"/>
  <c r="AA462" i="18" s="1"/>
  <c r="AL19" i="13"/>
  <c r="Z462" i="18" s="1"/>
  <c r="AK19" i="13"/>
  <c r="Y462" i="18" s="1"/>
  <c r="AJ19" i="13"/>
  <c r="X462" i="18" s="1"/>
  <c r="AI19" i="13"/>
  <c r="W462" i="18" s="1"/>
  <c r="AH19" i="13"/>
  <c r="V462" i="18" s="1"/>
  <c r="AG19" i="13"/>
  <c r="U462" i="18" s="1"/>
  <c r="AF19" i="13"/>
  <c r="T462" i="18" s="1"/>
  <c r="AE19" i="13"/>
  <c r="S462" i="18" s="1"/>
  <c r="AD19" i="13"/>
  <c r="R462" i="18" s="1"/>
  <c r="AC19" i="13"/>
  <c r="AB19" i="13"/>
  <c r="AA19" i="13"/>
  <c r="Z19" i="13"/>
  <c r="Y19" i="13"/>
  <c r="X19" i="13"/>
  <c r="Q131" i="13"/>
  <c r="P131" i="13"/>
  <c r="O131" i="13"/>
  <c r="Q115" i="13"/>
  <c r="P115" i="13"/>
  <c r="O115" i="13"/>
  <c r="Q99" i="13"/>
  <c r="P99" i="13"/>
  <c r="O99" i="13"/>
  <c r="Q83" i="13"/>
  <c r="P83" i="13"/>
  <c r="O83" i="13"/>
  <c r="Q67" i="13"/>
  <c r="P67" i="13"/>
  <c r="O67" i="13"/>
  <c r="Q51" i="13"/>
  <c r="P51" i="13"/>
  <c r="O51" i="13"/>
  <c r="Q35" i="13"/>
  <c r="P35" i="13"/>
  <c r="O35" i="13"/>
  <c r="Q19" i="13"/>
  <c r="P19" i="13"/>
  <c r="O19" i="13"/>
  <c r="Q3" i="13"/>
  <c r="P3" i="13"/>
  <c r="O3" i="13"/>
  <c r="J131" i="13"/>
  <c r="I131" i="13"/>
  <c r="H131" i="13"/>
  <c r="G131" i="13"/>
  <c r="F131" i="13"/>
  <c r="J115" i="13"/>
  <c r="I115" i="13"/>
  <c r="H115" i="13"/>
  <c r="G115" i="13"/>
  <c r="F115" i="13"/>
  <c r="J99" i="13"/>
  <c r="I99" i="13"/>
  <c r="H99" i="13"/>
  <c r="G99" i="13"/>
  <c r="F99" i="13"/>
  <c r="J83" i="13"/>
  <c r="I83" i="13"/>
  <c r="H83" i="13"/>
  <c r="G83" i="13"/>
  <c r="F83" i="13"/>
  <c r="J67" i="13"/>
  <c r="I67" i="13"/>
  <c r="H67" i="13" l="1"/>
  <c r="G67" i="13"/>
  <c r="F67" i="13"/>
  <c r="J51" i="13"/>
  <c r="I51" i="13"/>
  <c r="H51" i="13"/>
  <c r="G51" i="13"/>
  <c r="F51" i="13"/>
  <c r="J35" i="13"/>
  <c r="I35" i="13"/>
  <c r="H35" i="13"/>
  <c r="G35" i="13"/>
  <c r="F35" i="13"/>
  <c r="J19" i="13"/>
  <c r="I19" i="13"/>
  <c r="H19" i="13"/>
  <c r="G19" i="13"/>
  <c r="F19" i="13"/>
  <c r="F3" i="13"/>
  <c r="AW3" i="13"/>
  <c r="AY428" i="18" s="1"/>
  <c r="AV3" i="13"/>
  <c r="AX428" i="18" s="1"/>
  <c r="AU3" i="13"/>
  <c r="AW428" i="18" s="1"/>
  <c r="AT3" i="13"/>
  <c r="AV428" i="18" s="1"/>
  <c r="AS3" i="13"/>
  <c r="AU428" i="18" s="1"/>
  <c r="AR3" i="13"/>
  <c r="AT428" i="18" s="1"/>
  <c r="AQ3" i="13"/>
  <c r="AS428" i="18" s="1"/>
  <c r="AP3" i="13"/>
  <c r="AR428" i="18" s="1"/>
  <c r="AO3" i="13"/>
  <c r="AQ428" i="18" s="1"/>
  <c r="AN3" i="13"/>
  <c r="AP428" i="18" s="1"/>
  <c r="AM3" i="13"/>
  <c r="AO428" i="18" s="1"/>
  <c r="AL3" i="13"/>
  <c r="AN428" i="18" s="1"/>
  <c r="AK3" i="13"/>
  <c r="AM428" i="18" s="1"/>
  <c r="AE3" i="13"/>
  <c r="AG428" i="18" s="1"/>
  <c r="AJ3" i="13"/>
  <c r="AL428" i="18" s="1"/>
  <c r="AI3" i="13"/>
  <c r="AK428" i="18" s="1"/>
  <c r="AH3" i="13"/>
  <c r="AJ428" i="18" s="1"/>
  <c r="AG3" i="13"/>
  <c r="AI428" i="18" s="1"/>
  <c r="AF3" i="13"/>
  <c r="AH428" i="18" s="1"/>
  <c r="AF428" i="18"/>
  <c r="AC3" i="13"/>
  <c r="AB3" i="13"/>
  <c r="AA3" i="13"/>
  <c r="Z3" i="13"/>
  <c r="Y3" i="13"/>
  <c r="X3" i="13"/>
  <c r="A9" i="17" l="1"/>
  <c r="A71" i="22" s="1"/>
  <c r="A373" i="18" s="1"/>
  <c r="A10" i="17"/>
  <c r="A72" i="22" s="1"/>
  <c r="A374" i="18" s="1"/>
  <c r="A11" i="17"/>
  <c r="A73" i="22" s="1"/>
  <c r="A375" i="18" s="1"/>
  <c r="A12" i="17"/>
  <c r="A74" i="22" s="1"/>
  <c r="A376" i="18" s="1"/>
  <c r="A13" i="17"/>
  <c r="A75" i="22" s="1"/>
  <c r="A377" i="18" s="1"/>
  <c r="A14" i="17"/>
  <c r="A76" i="22" s="1"/>
  <c r="A378" i="18" s="1"/>
  <c r="A15" i="17"/>
  <c r="A77" i="22" s="1"/>
  <c r="A379" i="18" s="1"/>
  <c r="A16" i="17"/>
  <c r="A78" i="22" s="1"/>
  <c r="A380" i="18" s="1"/>
  <c r="A17" i="17"/>
  <c r="A79" i="22" s="1"/>
  <c r="A381" i="18" s="1"/>
  <c r="A18" i="17"/>
  <c r="A80" i="22" s="1"/>
  <c r="A382" i="18" s="1"/>
  <c r="A19" i="17"/>
  <c r="A81" i="22" s="1"/>
  <c r="A383" i="18" s="1"/>
  <c r="A20" i="17"/>
  <c r="A82" i="22" s="1"/>
  <c r="A384" i="18" s="1"/>
  <c r="A21" i="17"/>
  <c r="A83" i="22" s="1"/>
  <c r="A385" i="18" s="1"/>
  <c r="A22" i="17"/>
  <c r="A84" i="22" s="1"/>
  <c r="A386" i="18" s="1"/>
  <c r="A23" i="17"/>
  <c r="A85" i="22" s="1"/>
  <c r="A387" i="18" s="1"/>
  <c r="A24" i="17"/>
  <c r="A86" i="22" s="1"/>
  <c r="A388" i="18" s="1"/>
  <c r="A25" i="17"/>
  <c r="A87" i="22" s="1"/>
  <c r="A389" i="18" s="1"/>
  <c r="A26" i="17"/>
  <c r="A88" i="22" s="1"/>
  <c r="A390" i="18" s="1"/>
  <c r="A27" i="17"/>
  <c r="A89" i="22" s="1"/>
  <c r="A391" i="18" s="1"/>
  <c r="A28" i="17"/>
  <c r="A90" i="22" s="1"/>
  <c r="A392" i="18" s="1"/>
  <c r="A39" i="21"/>
  <c r="A40" i="22" s="1"/>
  <c r="A313" i="18" s="1"/>
  <c r="A40" i="21"/>
  <c r="A41" i="22" s="1"/>
  <c r="A314" i="18" s="1"/>
  <c r="A41" i="21"/>
  <c r="A42" i="22" s="1"/>
  <c r="A315" i="18" s="1"/>
  <c r="A42" i="21"/>
  <c r="A43" i="22" s="1"/>
  <c r="A316" i="18" s="1"/>
  <c r="A43" i="21"/>
  <c r="A44" i="22" s="1"/>
  <c r="A317" i="18" s="1"/>
  <c r="A44" i="21"/>
  <c r="A45" i="22" s="1"/>
  <c r="A318" i="18" s="1"/>
  <c r="A45" i="21"/>
  <c r="A46" i="22" s="1"/>
  <c r="A319" i="18" s="1"/>
  <c r="A46" i="21"/>
  <c r="A47" i="22" s="1"/>
  <c r="A320" i="18" s="1"/>
  <c r="A47" i="21"/>
  <c r="A48" i="22" s="1"/>
  <c r="A321" i="18" s="1"/>
  <c r="A48" i="21"/>
  <c r="A49" i="22" s="1"/>
  <c r="A322" i="18" s="1"/>
  <c r="A49" i="21"/>
  <c r="A50" i="22" s="1"/>
  <c r="A323" i="18" s="1"/>
  <c r="A50" i="21"/>
  <c r="A51" i="22" s="1"/>
  <c r="A324" i="18" s="1"/>
  <c r="A51" i="21"/>
  <c r="A52" i="22" s="1"/>
  <c r="A325" i="18" s="1"/>
  <c r="A52" i="21"/>
  <c r="A53" i="22" s="1"/>
  <c r="A326" i="18" s="1"/>
  <c r="A53" i="21"/>
  <c r="A54" i="22" s="1"/>
  <c r="A327" i="18" s="1"/>
  <c r="A54" i="21"/>
  <c r="A55" i="22" s="1"/>
  <c r="A328" i="18" s="1"/>
  <c r="A55" i="21"/>
  <c r="A56" i="22" s="1"/>
  <c r="A329" i="18" s="1"/>
  <c r="A56" i="21"/>
  <c r="A57" i="22" s="1"/>
  <c r="A330" i="18" s="1"/>
  <c r="A57" i="21"/>
  <c r="A58" i="22" s="1"/>
  <c r="A331" i="18" s="1"/>
  <c r="A58" i="21"/>
  <c r="A59" i="22" s="1"/>
  <c r="A332" i="18" s="1"/>
  <c r="A9" i="21"/>
  <c r="A10" i="21"/>
  <c r="A11" i="21"/>
  <c r="A12" i="21"/>
  <c r="A13" i="21"/>
  <c r="A14" i="21"/>
  <c r="A15" i="21"/>
  <c r="A16" i="21"/>
  <c r="A17" i="21"/>
  <c r="A18" i="21"/>
  <c r="A19" i="21"/>
  <c r="A20" i="21"/>
  <c r="A21" i="21"/>
  <c r="A22" i="21"/>
  <c r="A23" i="21"/>
  <c r="A24" i="21"/>
  <c r="A25" i="21"/>
  <c r="A26" i="21"/>
  <c r="A27" i="21"/>
  <c r="A28" i="21"/>
  <c r="A4" i="16"/>
  <c r="A4" i="22" s="1"/>
  <c r="A248" i="18" s="1"/>
  <c r="A5" i="16"/>
  <c r="A5" i="22" s="1"/>
  <c r="A249" i="18" s="1"/>
  <c r="A6" i="16"/>
  <c r="A6" i="22" s="1"/>
  <c r="A250" i="18" s="1"/>
  <c r="A7" i="16"/>
  <c r="A7" i="22" s="1"/>
  <c r="A251" i="18" s="1"/>
  <c r="A8" i="16"/>
  <c r="A8" i="22" s="1"/>
  <c r="A252" i="18" s="1"/>
  <c r="A9" i="16"/>
  <c r="A9" i="22" s="1"/>
  <c r="A253" i="18" s="1"/>
  <c r="A10" i="16"/>
  <c r="A10" i="22" s="1"/>
  <c r="A254" i="18" s="1"/>
  <c r="A11" i="16"/>
  <c r="A11" i="22" s="1"/>
  <c r="A255" i="18" s="1"/>
  <c r="A12" i="16"/>
  <c r="A12" i="22" s="1"/>
  <c r="A256" i="18" s="1"/>
  <c r="A13" i="16"/>
  <c r="A13" i="22" s="1"/>
  <c r="A257" i="18" s="1"/>
  <c r="A14" i="16"/>
  <c r="A14" i="22" s="1"/>
  <c r="A258" i="18" s="1"/>
  <c r="A15" i="16"/>
  <c r="A15" i="22" s="1"/>
  <c r="A259" i="18" s="1"/>
  <c r="A16" i="16"/>
  <c r="A16" i="22" s="1"/>
  <c r="A260" i="18" s="1"/>
  <c r="A17" i="16"/>
  <c r="A17" i="22" s="1"/>
  <c r="A261" i="18" s="1"/>
  <c r="A18" i="16"/>
  <c r="A18" i="22" s="1"/>
  <c r="A262" i="18" s="1"/>
  <c r="A19" i="16"/>
  <c r="A19" i="22" s="1"/>
  <c r="A263" i="18" s="1"/>
  <c r="A20" i="16"/>
  <c r="A20" i="22" s="1"/>
  <c r="A264" i="18" s="1"/>
  <c r="A21" i="16"/>
  <c r="A21" i="22" s="1"/>
  <c r="A265" i="18" s="1"/>
  <c r="A22" i="16"/>
  <c r="A22" i="22" s="1"/>
  <c r="A266" i="18" s="1"/>
  <c r="A23" i="16"/>
  <c r="A23" i="22" s="1"/>
  <c r="A267" i="18" s="1"/>
  <c r="A24" i="16"/>
  <c r="A24" i="22" s="1"/>
  <c r="A268" i="18" s="1"/>
  <c r="A25" i="16"/>
  <c r="A25" i="22" s="1"/>
  <c r="A269" i="18" s="1"/>
  <c r="A26" i="16"/>
  <c r="A26" i="22" s="1"/>
  <c r="A270" i="18" s="1"/>
  <c r="A27" i="16"/>
  <c r="A27" i="22" s="1"/>
  <c r="A271" i="18" s="1"/>
  <c r="A28" i="16"/>
  <c r="A28" i="22" s="1"/>
  <c r="A272" i="18" s="1"/>
  <c r="Z173" i="28" l="1"/>
  <c r="Z172" i="28"/>
  <c r="Z171" i="28"/>
  <c r="Z170" i="28"/>
  <c r="Z169" i="28"/>
  <c r="Z168" i="28"/>
  <c r="Z167" i="28"/>
  <c r="Z166" i="28"/>
  <c r="Z165" i="28"/>
  <c r="Z164" i="28"/>
  <c r="Z163" i="28"/>
  <c r="Z162" i="28"/>
  <c r="Z161" i="28"/>
  <c r="Z160" i="28"/>
  <c r="Z159" i="28"/>
  <c r="Z158" i="28"/>
  <c r="Z157" i="28"/>
  <c r="Z156" i="28"/>
  <c r="Z155" i="28"/>
  <c r="Z154" i="28"/>
  <c r="Z174" i="28"/>
  <c r="Z153" i="28"/>
  <c r="Z152" i="28"/>
  <c r="Z151" i="28"/>
  <c r="Z150" i="28"/>
  <c r="Z149" i="28"/>
  <c r="U106" i="26"/>
  <c r="T106" i="26"/>
  <c r="Z148" i="28" s="1"/>
  <c r="Q104" i="26"/>
  <c r="AH105" i="26"/>
  <c r="AG105" i="26"/>
  <c r="AF105" i="26"/>
  <c r="AE105" i="26"/>
  <c r="AD105" i="26"/>
  <c r="AC105" i="26"/>
  <c r="AB105" i="26"/>
  <c r="AA105" i="26"/>
  <c r="Z105" i="26"/>
  <c r="Y105" i="26"/>
  <c r="X105" i="26"/>
  <c r="W105" i="26"/>
  <c r="AJ105" i="26" s="1"/>
  <c r="AK105" i="26" s="1"/>
  <c r="AL105" i="26" s="1"/>
  <c r="P155" i="28"/>
  <c r="P154" i="28"/>
  <c r="P153" i="28"/>
  <c r="P152" i="28"/>
  <c r="P151" i="28"/>
  <c r="P156" i="28"/>
  <c r="P150" i="28"/>
  <c r="P149" i="28"/>
  <c r="U94" i="26"/>
  <c r="T94" i="26"/>
  <c r="P148" i="28" s="1"/>
  <c r="Q92" i="26"/>
  <c r="AH93" i="26"/>
  <c r="AG93" i="26"/>
  <c r="AF93" i="26"/>
  <c r="AE93" i="26"/>
  <c r="AD93" i="26"/>
  <c r="AC93" i="26"/>
  <c r="AB93" i="26"/>
  <c r="AA93" i="26"/>
  <c r="Z93" i="26"/>
  <c r="Y93" i="26"/>
  <c r="X93" i="26"/>
  <c r="W93" i="26"/>
  <c r="AJ93" i="26" s="1"/>
  <c r="AK93" i="26" s="1"/>
  <c r="AL93" i="26" s="1"/>
  <c r="A150" i="28"/>
  <c r="A149" i="28"/>
  <c r="U85" i="26"/>
  <c r="T85" i="26"/>
  <c r="A148" i="28" s="1"/>
  <c r="Q83" i="26"/>
  <c r="AH84" i="26"/>
  <c r="AG84" i="26"/>
  <c r="AF84" i="26"/>
  <c r="AE84" i="26"/>
  <c r="AD84" i="26"/>
  <c r="AC84" i="26"/>
  <c r="AB84" i="26"/>
  <c r="AA84" i="26"/>
  <c r="Z84" i="26"/>
  <c r="Y84" i="26"/>
  <c r="X84" i="26"/>
  <c r="W84" i="26"/>
  <c r="F155" i="28"/>
  <c r="F154" i="28"/>
  <c r="F153" i="28"/>
  <c r="F156" i="28"/>
  <c r="F152" i="28"/>
  <c r="F151" i="28"/>
  <c r="F150" i="28"/>
  <c r="F149" i="28"/>
  <c r="U73" i="26"/>
  <c r="T73" i="26"/>
  <c r="F148" i="28" s="1"/>
  <c r="U72" i="26"/>
  <c r="Q71" i="26"/>
  <c r="AH72" i="26"/>
  <c r="AG72" i="26"/>
  <c r="AF72" i="26"/>
  <c r="AE72" i="26"/>
  <c r="AD72" i="26"/>
  <c r="AC72" i="26"/>
  <c r="AB72" i="26"/>
  <c r="AA72" i="26"/>
  <c r="Z72" i="26"/>
  <c r="Y72" i="26"/>
  <c r="X72" i="26"/>
  <c r="W72" i="26"/>
  <c r="U28" i="26"/>
  <c r="U40" i="26"/>
  <c r="U19" i="26"/>
  <c r="BG153" i="28"/>
  <c r="BG154" i="28"/>
  <c r="BG155" i="28"/>
  <c r="BP151" i="28"/>
  <c r="BP152" i="28"/>
  <c r="BP153" i="28"/>
  <c r="BP154" i="28"/>
  <c r="BP155" i="28"/>
  <c r="BZ173" i="28"/>
  <c r="BZ167" i="28"/>
  <c r="BZ168" i="28"/>
  <c r="BZ169" i="28"/>
  <c r="BZ170" i="28"/>
  <c r="BZ171" i="28"/>
  <c r="BZ172" i="28"/>
  <c r="BZ154" i="28"/>
  <c r="BZ155" i="28"/>
  <c r="BZ156" i="28"/>
  <c r="BZ157" i="28"/>
  <c r="BZ158" i="28"/>
  <c r="BZ159" i="28"/>
  <c r="BZ160" i="28"/>
  <c r="BZ161" i="28"/>
  <c r="BZ162" i="28"/>
  <c r="BZ163" i="28"/>
  <c r="BZ164" i="28"/>
  <c r="BZ165" i="28"/>
  <c r="BZ166" i="28"/>
  <c r="BZ149" i="28"/>
  <c r="BZ150" i="28"/>
  <c r="BZ151" i="28"/>
  <c r="BZ152" i="28"/>
  <c r="BZ153" i="28"/>
  <c r="BZ174" i="28"/>
  <c r="T40" i="26"/>
  <c r="BZ148" i="28" s="1"/>
  <c r="BP149" i="28"/>
  <c r="BP150" i="28"/>
  <c r="BP156" i="28"/>
  <c r="T28" i="26"/>
  <c r="BP148" i="28" s="1"/>
  <c r="BB149" i="28"/>
  <c r="BB150" i="28"/>
  <c r="T19" i="26"/>
  <c r="BB148" i="28" s="1"/>
  <c r="X39" i="26"/>
  <c r="Y39" i="26"/>
  <c r="Z39" i="26"/>
  <c r="AA39" i="26"/>
  <c r="AB39" i="26"/>
  <c r="AC39" i="26"/>
  <c r="AD39" i="26"/>
  <c r="AE39" i="26"/>
  <c r="AF39" i="26"/>
  <c r="AG39" i="26"/>
  <c r="AH39" i="26"/>
  <c r="Q38" i="26"/>
  <c r="W39" i="26"/>
  <c r="AJ39" i="26" s="1"/>
  <c r="AK39" i="26" s="1"/>
  <c r="AL39" i="26" s="1"/>
  <c r="W27" i="26"/>
  <c r="AJ27" i="26" s="1"/>
  <c r="AK27" i="26" s="1"/>
  <c r="AL27" i="26" s="1"/>
  <c r="X27" i="26"/>
  <c r="Y27" i="26"/>
  <c r="Z27" i="26"/>
  <c r="AA27" i="26"/>
  <c r="AB27" i="26"/>
  <c r="AC27" i="26"/>
  <c r="AD27" i="26"/>
  <c r="AE27" i="26"/>
  <c r="AF27" i="26"/>
  <c r="AG27" i="26"/>
  <c r="AH27" i="26"/>
  <c r="Q26" i="26"/>
  <c r="Q17" i="26"/>
  <c r="W18" i="26"/>
  <c r="Q5" i="26"/>
  <c r="U6" i="26"/>
  <c r="BG149" i="28"/>
  <c r="BG150" i="28"/>
  <c r="BG151" i="28"/>
  <c r="BG152" i="28"/>
  <c r="BG156" i="28"/>
  <c r="T7" i="26"/>
  <c r="BG148" i="28" s="1"/>
  <c r="AJ18" i="26" l="1"/>
  <c r="AK18" i="26" s="1"/>
  <c r="AL18" i="26" s="1"/>
  <c r="W22" i="26"/>
  <c r="AA22" i="26"/>
  <c r="AH22" i="26"/>
  <c r="AD22" i="26"/>
  <c r="Z22" i="26"/>
  <c r="AG22" i="26"/>
  <c r="AC22" i="26"/>
  <c r="Y22" i="26"/>
  <c r="Z88" i="26"/>
  <c r="AD88" i="26"/>
  <c r="AH88" i="26"/>
  <c r="AB22" i="26"/>
  <c r="X22" i="26"/>
  <c r="AJ84" i="26"/>
  <c r="AK84" i="26" s="1"/>
  <c r="AL84" i="26" s="1"/>
  <c r="W88" i="26"/>
  <c r="AA88" i="26"/>
  <c r="AE88" i="26"/>
  <c r="X88" i="26"/>
  <c r="AB88" i="26"/>
  <c r="AF88" i="26"/>
  <c r="AF22" i="26"/>
  <c r="AE22" i="26"/>
  <c r="Y88" i="26"/>
  <c r="AC88" i="26"/>
  <c r="AG88" i="26"/>
  <c r="W73" i="26"/>
  <c r="AJ72" i="26"/>
  <c r="AK72" i="26" s="1"/>
  <c r="AL72" i="26" s="1"/>
  <c r="W7" i="26"/>
  <c r="AA7" i="26"/>
  <c r="AA11" i="26"/>
  <c r="AA15" i="26"/>
  <c r="AA10" i="26"/>
  <c r="AA14" i="26"/>
  <c r="AA8" i="26"/>
  <c r="AA9" i="26"/>
  <c r="AA12" i="26"/>
  <c r="AA13" i="26"/>
  <c r="AF8" i="26"/>
  <c r="AF12" i="26"/>
  <c r="AF7" i="26"/>
  <c r="AF11" i="26"/>
  <c r="AF15" i="26"/>
  <c r="AF9" i="26"/>
  <c r="AF10" i="26"/>
  <c r="AF13" i="26"/>
  <c r="AF14" i="26"/>
  <c r="AB8" i="26"/>
  <c r="AB12" i="26"/>
  <c r="AB7" i="26"/>
  <c r="AB11" i="26"/>
  <c r="AB15" i="26"/>
  <c r="AB13" i="26"/>
  <c r="AB14" i="26"/>
  <c r="AB9" i="26"/>
  <c r="AB10" i="26"/>
  <c r="X8" i="26"/>
  <c r="X12" i="26"/>
  <c r="X7" i="26"/>
  <c r="X11" i="26"/>
  <c r="X15" i="26"/>
  <c r="X9" i="26"/>
  <c r="X13" i="26"/>
  <c r="X14" i="26"/>
  <c r="X10" i="26"/>
  <c r="AH21" i="26"/>
  <c r="AH19" i="26"/>
  <c r="AH20" i="26"/>
  <c r="AD21" i="26"/>
  <c r="AD19" i="26"/>
  <c r="AD20" i="26"/>
  <c r="Z21" i="26"/>
  <c r="Z20" i="26"/>
  <c r="Z19" i="26"/>
  <c r="AH28" i="26"/>
  <c r="AH32" i="26"/>
  <c r="AH31" i="26"/>
  <c r="AH34" i="26"/>
  <c r="AH33" i="26"/>
  <c r="AH29" i="26"/>
  <c r="AH36" i="26"/>
  <c r="AH35" i="26"/>
  <c r="AH30" i="26"/>
  <c r="AD28" i="26"/>
  <c r="AD32" i="26"/>
  <c r="AD31" i="26"/>
  <c r="AD29" i="26"/>
  <c r="AD34" i="26"/>
  <c r="AD33" i="26"/>
  <c r="AD36" i="26"/>
  <c r="AD30" i="26"/>
  <c r="AD35" i="26"/>
  <c r="Z28" i="26"/>
  <c r="Z32" i="26"/>
  <c r="Z31" i="26"/>
  <c r="Z33" i="26"/>
  <c r="Z34" i="26"/>
  <c r="Z29" i="26"/>
  <c r="Z36" i="26"/>
  <c r="Z30" i="26"/>
  <c r="Z35" i="26"/>
  <c r="AF41" i="26"/>
  <c r="AF45" i="26"/>
  <c r="AF49" i="26"/>
  <c r="AF53" i="26"/>
  <c r="AF57" i="26"/>
  <c r="AF61" i="26"/>
  <c r="AF65" i="26"/>
  <c r="AF40" i="26"/>
  <c r="AF44" i="26"/>
  <c r="AF48" i="26"/>
  <c r="AF52" i="26"/>
  <c r="AF56" i="26"/>
  <c r="AF60" i="26"/>
  <c r="AF64" i="26"/>
  <c r="AF46" i="26"/>
  <c r="AF54" i="26"/>
  <c r="AF62" i="26"/>
  <c r="AF50" i="26"/>
  <c r="AF66" i="26"/>
  <c r="AF47" i="26"/>
  <c r="AF55" i="26"/>
  <c r="AF63" i="26"/>
  <c r="AF42" i="26"/>
  <c r="AF58" i="26"/>
  <c r="AF59" i="26"/>
  <c r="AF51" i="26"/>
  <c r="AF43" i="26"/>
  <c r="AB41" i="26"/>
  <c r="AB45" i="26"/>
  <c r="AB49" i="26"/>
  <c r="AB53" i="26"/>
  <c r="AB57" i="26"/>
  <c r="AB61" i="26"/>
  <c r="AB65" i="26"/>
  <c r="AB40" i="26"/>
  <c r="AB44" i="26"/>
  <c r="AB48" i="26"/>
  <c r="AB52" i="26"/>
  <c r="AB56" i="26"/>
  <c r="AB60" i="26"/>
  <c r="AB64" i="26"/>
  <c r="AB42" i="26"/>
  <c r="AB50" i="26"/>
  <c r="AB58" i="26"/>
  <c r="AB66" i="26"/>
  <c r="AB46" i="26"/>
  <c r="AB62" i="26"/>
  <c r="AB43" i="26"/>
  <c r="AB51" i="26"/>
  <c r="AB59" i="26"/>
  <c r="AB54" i="26"/>
  <c r="AB47" i="26"/>
  <c r="AB63" i="26"/>
  <c r="AB55" i="26"/>
  <c r="X41" i="26"/>
  <c r="X45" i="26"/>
  <c r="X49" i="26"/>
  <c r="X53" i="26"/>
  <c r="X57" i="26"/>
  <c r="X61" i="26"/>
  <c r="X65" i="26"/>
  <c r="X40" i="26"/>
  <c r="X44" i="26"/>
  <c r="X48" i="26"/>
  <c r="X52" i="26"/>
  <c r="X56" i="26"/>
  <c r="X60" i="26"/>
  <c r="X64" i="26"/>
  <c r="X46" i="26"/>
  <c r="X54" i="26"/>
  <c r="X62" i="26"/>
  <c r="X42" i="26"/>
  <c r="X58" i="26"/>
  <c r="X47" i="26"/>
  <c r="X55" i="26"/>
  <c r="X63" i="26"/>
  <c r="X50" i="26"/>
  <c r="X66" i="26"/>
  <c r="X59" i="26"/>
  <c r="X51" i="26"/>
  <c r="X43" i="26"/>
  <c r="X76" i="26"/>
  <c r="X80" i="26"/>
  <c r="X75" i="26"/>
  <c r="X79" i="26"/>
  <c r="X73" i="26"/>
  <c r="X81" i="26"/>
  <c r="X74" i="26"/>
  <c r="X77" i="26"/>
  <c r="X78" i="26"/>
  <c r="AB76" i="26"/>
  <c r="AB80" i="26"/>
  <c r="AB75" i="26"/>
  <c r="AB79" i="26"/>
  <c r="AB77" i="26"/>
  <c r="AB73" i="26"/>
  <c r="AB78" i="26"/>
  <c r="AB81" i="26"/>
  <c r="AB74" i="26"/>
  <c r="AF76" i="26"/>
  <c r="AF80" i="26"/>
  <c r="AF75" i="26"/>
  <c r="AF79" i="26"/>
  <c r="AF73" i="26"/>
  <c r="AF81" i="26"/>
  <c r="AF77" i="26"/>
  <c r="AF74" i="26"/>
  <c r="AF78" i="26"/>
  <c r="X87" i="26"/>
  <c r="X86" i="26"/>
  <c r="X85" i="26"/>
  <c r="AB87" i="26"/>
  <c r="AB86" i="26"/>
  <c r="AB85" i="26"/>
  <c r="AF87" i="26"/>
  <c r="AF86" i="26"/>
  <c r="AF85" i="26"/>
  <c r="Y95" i="26"/>
  <c r="Y94" i="26"/>
  <c r="Y100" i="26"/>
  <c r="Y99" i="26"/>
  <c r="Y96" i="26"/>
  <c r="Y98" i="26"/>
  <c r="Y102" i="26"/>
  <c r="Y101" i="26"/>
  <c r="Y97" i="26"/>
  <c r="AC95" i="26"/>
  <c r="AC94" i="26"/>
  <c r="AC100" i="26"/>
  <c r="AC99" i="26"/>
  <c r="AC98" i="26"/>
  <c r="AC102" i="26"/>
  <c r="AC96" i="26"/>
  <c r="AC101" i="26"/>
  <c r="AC97" i="26"/>
  <c r="AG95" i="26"/>
  <c r="AG94" i="26"/>
  <c r="AG96" i="26"/>
  <c r="AG100" i="26"/>
  <c r="AG99" i="26"/>
  <c r="AG98" i="26"/>
  <c r="AG102" i="26"/>
  <c r="AG101" i="26"/>
  <c r="AG97" i="26"/>
  <c r="Z108" i="26"/>
  <c r="Z112" i="26"/>
  <c r="Z116" i="26"/>
  <c r="Z120" i="26"/>
  <c r="Z124" i="26"/>
  <c r="Z128" i="26"/>
  <c r="Z132" i="26"/>
  <c r="Z107" i="26"/>
  <c r="Z111" i="26"/>
  <c r="Z115" i="26"/>
  <c r="Z119" i="26"/>
  <c r="Z123" i="26"/>
  <c r="Z127" i="26"/>
  <c r="Z131" i="26"/>
  <c r="Z106" i="26"/>
  <c r="Z110" i="26"/>
  <c r="Z114" i="26"/>
  <c r="Z118" i="26"/>
  <c r="Z122" i="26"/>
  <c r="Z126" i="26"/>
  <c r="Z130" i="26"/>
  <c r="Z109" i="26"/>
  <c r="Z125" i="26"/>
  <c r="Z121" i="26"/>
  <c r="Z117" i="26"/>
  <c r="Z113" i="26"/>
  <c r="Z129" i="26"/>
  <c r="AD108" i="26"/>
  <c r="AD112" i="26"/>
  <c r="AD116" i="26"/>
  <c r="AD120" i="26"/>
  <c r="AD124" i="26"/>
  <c r="AD128" i="26"/>
  <c r="AD132" i="26"/>
  <c r="AD107" i="26"/>
  <c r="AD111" i="26"/>
  <c r="AD115" i="26"/>
  <c r="AD119" i="26"/>
  <c r="AD123" i="26"/>
  <c r="AD127" i="26"/>
  <c r="AD131" i="26"/>
  <c r="AD106" i="26"/>
  <c r="AD110" i="26"/>
  <c r="AD114" i="26"/>
  <c r="AD118" i="26"/>
  <c r="AD122" i="26"/>
  <c r="AD126" i="26"/>
  <c r="AD130" i="26"/>
  <c r="AD113" i="26"/>
  <c r="AD129" i="26"/>
  <c r="AD109" i="26"/>
  <c r="AD125" i="26"/>
  <c r="AD121" i="26"/>
  <c r="AD117" i="26"/>
  <c r="AH108" i="26"/>
  <c r="AH112" i="26"/>
  <c r="AH116" i="26"/>
  <c r="AH120" i="26"/>
  <c r="AH124" i="26"/>
  <c r="AH128" i="26"/>
  <c r="AH132" i="26"/>
  <c r="AH107" i="26"/>
  <c r="AH111" i="26"/>
  <c r="AH115" i="26"/>
  <c r="AH119" i="26"/>
  <c r="AH123" i="26"/>
  <c r="AH127" i="26"/>
  <c r="AH131" i="26"/>
  <c r="AH106" i="26"/>
  <c r="AH110" i="26"/>
  <c r="AH114" i="26"/>
  <c r="AH118" i="26"/>
  <c r="AH122" i="26"/>
  <c r="AH126" i="26"/>
  <c r="AH130" i="26"/>
  <c r="AH117" i="26"/>
  <c r="AH113" i="26"/>
  <c r="AH129" i="26"/>
  <c r="AH109" i="26"/>
  <c r="AH125" i="26"/>
  <c r="AH121" i="26"/>
  <c r="AG21" i="26"/>
  <c r="AG19" i="26"/>
  <c r="AG20" i="26"/>
  <c r="AC21" i="26"/>
  <c r="AC20" i="26"/>
  <c r="AC19" i="26"/>
  <c r="Y21" i="26"/>
  <c r="Y19" i="26"/>
  <c r="Y20" i="26"/>
  <c r="AG31" i="26"/>
  <c r="AG30" i="26"/>
  <c r="AG28" i="26"/>
  <c r="AG33" i="26"/>
  <c r="AG35" i="26"/>
  <c r="AG29" i="26"/>
  <c r="AG36" i="26"/>
  <c r="AG32" i="26"/>
  <c r="AG34" i="26"/>
  <c r="AC31" i="26"/>
  <c r="AC30" i="26"/>
  <c r="AC32" i="26"/>
  <c r="AC33" i="26"/>
  <c r="AC36" i="26"/>
  <c r="AC28" i="26"/>
  <c r="AC35" i="26"/>
  <c r="AC29" i="26"/>
  <c r="AC34" i="26"/>
  <c r="Y31" i="26"/>
  <c r="Y30" i="26"/>
  <c r="Y28" i="26"/>
  <c r="Y32" i="26"/>
  <c r="Y35" i="26"/>
  <c r="Y29" i="26"/>
  <c r="Y36" i="26"/>
  <c r="Y34" i="26"/>
  <c r="Y33" i="26"/>
  <c r="AE40" i="26"/>
  <c r="AE44" i="26"/>
  <c r="AE48" i="26"/>
  <c r="AE52" i="26"/>
  <c r="AE56" i="26"/>
  <c r="AE60" i="26"/>
  <c r="AE64" i="26"/>
  <c r="AE43" i="26"/>
  <c r="AE47" i="26"/>
  <c r="AE51" i="26"/>
  <c r="AE55" i="26"/>
  <c r="AE59" i="26"/>
  <c r="AE63" i="26"/>
  <c r="AE41" i="26"/>
  <c r="AE49" i="26"/>
  <c r="AE57" i="26"/>
  <c r="AE65" i="26"/>
  <c r="AE53" i="26"/>
  <c r="AE42" i="26"/>
  <c r="AE50" i="26"/>
  <c r="AE58" i="26"/>
  <c r="AE66" i="26"/>
  <c r="AE45" i="26"/>
  <c r="AE61" i="26"/>
  <c r="AE54" i="26"/>
  <c r="AE62" i="26"/>
  <c r="AE46" i="26"/>
  <c r="AA40" i="26"/>
  <c r="AA44" i="26"/>
  <c r="AA48" i="26"/>
  <c r="AA52" i="26"/>
  <c r="AA56" i="26"/>
  <c r="AA60" i="26"/>
  <c r="AA64" i="26"/>
  <c r="AA43" i="26"/>
  <c r="AA47" i="26"/>
  <c r="AA51" i="26"/>
  <c r="AA55" i="26"/>
  <c r="AA59" i="26"/>
  <c r="AA63" i="26"/>
  <c r="AA45" i="26"/>
  <c r="AA53" i="26"/>
  <c r="AA61" i="26"/>
  <c r="AA49" i="26"/>
  <c r="AA65" i="26"/>
  <c r="AA46" i="26"/>
  <c r="AA54" i="26"/>
  <c r="AA62" i="26"/>
  <c r="AA41" i="26"/>
  <c r="AA57" i="26"/>
  <c r="AA50" i="26"/>
  <c r="AA42" i="26"/>
  <c r="AA66" i="26"/>
  <c r="AA58" i="26"/>
  <c r="Y73" i="26"/>
  <c r="Y77" i="26"/>
  <c r="Y81" i="26"/>
  <c r="Y76" i="26"/>
  <c r="Y80" i="26"/>
  <c r="Y78" i="26"/>
  <c r="Y79" i="26"/>
  <c r="Y74" i="26"/>
  <c r="Y75" i="26"/>
  <c r="AC73" i="26"/>
  <c r="AC77" i="26"/>
  <c r="AC81" i="26"/>
  <c r="AC76" i="26"/>
  <c r="AC80" i="26"/>
  <c r="AC74" i="26"/>
  <c r="AC75" i="26"/>
  <c r="AC78" i="26"/>
  <c r="AC79" i="26"/>
  <c r="AG73" i="26"/>
  <c r="AG77" i="26"/>
  <c r="AG81" i="26"/>
  <c r="AG76" i="26"/>
  <c r="AG80" i="26"/>
  <c r="AG78" i="26"/>
  <c r="AG74" i="26"/>
  <c r="AG79" i="26"/>
  <c r="AG75" i="26"/>
  <c r="Y85" i="26"/>
  <c r="Y87" i="26"/>
  <c r="Y86" i="26"/>
  <c r="AC85" i="26"/>
  <c r="AC87" i="26"/>
  <c r="AC86" i="26"/>
  <c r="AG85" i="26"/>
  <c r="AG87" i="26"/>
  <c r="AG86" i="26"/>
  <c r="Z96" i="26"/>
  <c r="Z95" i="26"/>
  <c r="Z94" i="26"/>
  <c r="Z97" i="26"/>
  <c r="Z101" i="26"/>
  <c r="Z100" i="26"/>
  <c r="Z99" i="26"/>
  <c r="Z98" i="26"/>
  <c r="Z102" i="26"/>
  <c r="AD96" i="26"/>
  <c r="AD95" i="26"/>
  <c r="AD94" i="26"/>
  <c r="AD97" i="26"/>
  <c r="AD101" i="26"/>
  <c r="AD100" i="26"/>
  <c r="AD99" i="26"/>
  <c r="AD102" i="26"/>
  <c r="AD98" i="26"/>
  <c r="AH95" i="26"/>
  <c r="AH94" i="26"/>
  <c r="AH97" i="26"/>
  <c r="AH101" i="26"/>
  <c r="AH96" i="26"/>
  <c r="AH100" i="26"/>
  <c r="AH99" i="26"/>
  <c r="AH102" i="26"/>
  <c r="AH98" i="26"/>
  <c r="AA109" i="26"/>
  <c r="AA113" i="26"/>
  <c r="AA117" i="26"/>
  <c r="AA121" i="26"/>
  <c r="AA125" i="26"/>
  <c r="AA129" i="26"/>
  <c r="AA108" i="26"/>
  <c r="AA112" i="26"/>
  <c r="AA116" i="26"/>
  <c r="AA120" i="26"/>
  <c r="AA124" i="26"/>
  <c r="AA128" i="26"/>
  <c r="AA132" i="26"/>
  <c r="AA107" i="26"/>
  <c r="AA111" i="26"/>
  <c r="AA115" i="26"/>
  <c r="AA119" i="26"/>
  <c r="AA123" i="26"/>
  <c r="AA127" i="26"/>
  <c r="AA131" i="26"/>
  <c r="AA106" i="26"/>
  <c r="AA122" i="26"/>
  <c r="AA118" i="26"/>
  <c r="AA114" i="26"/>
  <c r="AA130" i="26"/>
  <c r="AA126" i="26"/>
  <c r="AA110" i="26"/>
  <c r="AE109" i="26"/>
  <c r="AE113" i="26"/>
  <c r="AE117" i="26"/>
  <c r="AE121" i="26"/>
  <c r="AE125" i="26"/>
  <c r="AE129" i="26"/>
  <c r="AE108" i="26"/>
  <c r="AE112" i="26"/>
  <c r="AE116" i="26"/>
  <c r="AE120" i="26"/>
  <c r="AE124" i="26"/>
  <c r="AE128" i="26"/>
  <c r="AE132" i="26"/>
  <c r="AE107" i="26"/>
  <c r="AE111" i="26"/>
  <c r="AE115" i="26"/>
  <c r="AE119" i="26"/>
  <c r="AE123" i="26"/>
  <c r="AE127" i="26"/>
  <c r="AE131" i="26"/>
  <c r="AE110" i="26"/>
  <c r="AE126" i="26"/>
  <c r="AE106" i="26"/>
  <c r="AE122" i="26"/>
  <c r="AE118" i="26"/>
  <c r="AE130" i="26"/>
  <c r="AE114" i="26"/>
  <c r="AE7" i="26"/>
  <c r="AE11" i="26"/>
  <c r="AE15" i="26"/>
  <c r="AE10" i="26"/>
  <c r="AE14" i="26"/>
  <c r="AE12" i="26"/>
  <c r="AE8" i="26"/>
  <c r="AE9" i="26"/>
  <c r="AE13" i="26"/>
  <c r="AH10" i="26"/>
  <c r="AH14" i="26"/>
  <c r="AH9" i="26"/>
  <c r="AH13" i="26"/>
  <c r="AH11" i="26"/>
  <c r="AH15" i="26"/>
  <c r="AH12" i="26"/>
  <c r="AH7" i="26"/>
  <c r="AH8" i="26"/>
  <c r="AD10" i="26"/>
  <c r="AD14" i="26"/>
  <c r="AD9" i="26"/>
  <c r="AD13" i="26"/>
  <c r="AD7" i="26"/>
  <c r="AD15" i="26"/>
  <c r="AD11" i="26"/>
  <c r="AD12" i="26"/>
  <c r="AD8" i="26"/>
  <c r="Z10" i="26"/>
  <c r="Z14" i="26"/>
  <c r="Z9" i="26"/>
  <c r="Z13" i="26"/>
  <c r="Z11" i="26"/>
  <c r="Z7" i="26"/>
  <c r="Z8" i="26"/>
  <c r="Z12" i="26"/>
  <c r="Z15" i="26"/>
  <c r="AF20" i="26"/>
  <c r="AF19" i="26"/>
  <c r="AF21" i="26"/>
  <c r="AB20" i="26"/>
  <c r="AB19" i="26"/>
  <c r="AB21" i="26"/>
  <c r="X20" i="26"/>
  <c r="X19" i="26"/>
  <c r="X21" i="26"/>
  <c r="AF30" i="26"/>
  <c r="AF29" i="26"/>
  <c r="AF31" i="26"/>
  <c r="AF36" i="26"/>
  <c r="AF32" i="26"/>
  <c r="AF35" i="26"/>
  <c r="AF34" i="26"/>
  <c r="AF28" i="26"/>
  <c r="AF33" i="26"/>
  <c r="AB30" i="26"/>
  <c r="AB29" i="26"/>
  <c r="AB33" i="26"/>
  <c r="AB36" i="26"/>
  <c r="AB34" i="26"/>
  <c r="AB28" i="26"/>
  <c r="AB35" i="26"/>
  <c r="AB31" i="26"/>
  <c r="AB32" i="26"/>
  <c r="X30" i="26"/>
  <c r="X29" i="26"/>
  <c r="X33" i="26"/>
  <c r="X31" i="26"/>
  <c r="X36" i="26"/>
  <c r="X32" i="26"/>
  <c r="X35" i="26"/>
  <c r="X34" i="26"/>
  <c r="X28" i="26"/>
  <c r="AH43" i="26"/>
  <c r="AH47" i="26"/>
  <c r="AH51" i="26"/>
  <c r="AH55" i="26"/>
  <c r="AH59" i="26"/>
  <c r="AH63" i="26"/>
  <c r="AH42" i="26"/>
  <c r="AH46" i="26"/>
  <c r="AH50" i="26"/>
  <c r="AH54" i="26"/>
  <c r="AH58" i="26"/>
  <c r="AH62" i="26"/>
  <c r="AH66" i="26"/>
  <c r="AH40" i="26"/>
  <c r="AH48" i="26"/>
  <c r="AH56" i="26"/>
  <c r="AH64" i="26"/>
  <c r="AH44" i="26"/>
  <c r="AH60" i="26"/>
  <c r="AH41" i="26"/>
  <c r="AH49" i="26"/>
  <c r="AH57" i="26"/>
  <c r="AH65" i="26"/>
  <c r="AH52" i="26"/>
  <c r="AH61" i="26"/>
  <c r="AH53" i="26"/>
  <c r="AH45" i="26"/>
  <c r="AD43" i="26"/>
  <c r="AD47" i="26"/>
  <c r="AD51" i="26"/>
  <c r="AD55" i="26"/>
  <c r="AD59" i="26"/>
  <c r="AD63" i="26"/>
  <c r="AD42" i="26"/>
  <c r="AD46" i="26"/>
  <c r="AD50" i="26"/>
  <c r="AD54" i="26"/>
  <c r="AD58" i="26"/>
  <c r="AD62" i="26"/>
  <c r="AD66" i="26"/>
  <c r="AD44" i="26"/>
  <c r="AD52" i="26"/>
  <c r="AD60" i="26"/>
  <c r="AD40" i="26"/>
  <c r="AD56" i="26"/>
  <c r="AD45" i="26"/>
  <c r="AD53" i="26"/>
  <c r="AD61" i="26"/>
  <c r="AD48" i="26"/>
  <c r="AD64" i="26"/>
  <c r="AD41" i="26"/>
  <c r="AD49" i="26"/>
  <c r="AD65" i="26"/>
  <c r="AD57" i="26"/>
  <c r="Z43" i="26"/>
  <c r="Z47" i="26"/>
  <c r="Z51" i="26"/>
  <c r="Z55" i="26"/>
  <c r="Z59" i="26"/>
  <c r="Z63" i="26"/>
  <c r="Z42" i="26"/>
  <c r="Z46" i="26"/>
  <c r="Z50" i="26"/>
  <c r="Z54" i="26"/>
  <c r="Z58" i="26"/>
  <c r="Z62" i="26"/>
  <c r="Z66" i="26"/>
  <c r="Z40" i="26"/>
  <c r="Z48" i="26"/>
  <c r="Z56" i="26"/>
  <c r="Z64" i="26"/>
  <c r="Z52" i="26"/>
  <c r="Z41" i="26"/>
  <c r="Z49" i="26"/>
  <c r="Z57" i="26"/>
  <c r="Z65" i="26"/>
  <c r="Z44" i="26"/>
  <c r="Z60" i="26"/>
  <c r="Z53" i="26"/>
  <c r="Z61" i="26"/>
  <c r="Z45" i="26"/>
  <c r="Z74" i="26"/>
  <c r="Z78" i="26"/>
  <c r="Z73" i="26"/>
  <c r="Z77" i="26"/>
  <c r="Z81" i="26"/>
  <c r="Z75" i="26"/>
  <c r="Z79" i="26"/>
  <c r="Z76" i="26"/>
  <c r="Z80" i="26"/>
  <c r="AD74" i="26"/>
  <c r="AD78" i="26"/>
  <c r="AD73" i="26"/>
  <c r="AD77" i="26"/>
  <c r="AD81" i="26"/>
  <c r="AD79" i="26"/>
  <c r="AD80" i="26"/>
  <c r="AD75" i="26"/>
  <c r="AD76" i="26"/>
  <c r="AH74" i="26"/>
  <c r="AH78" i="26"/>
  <c r="AH73" i="26"/>
  <c r="AH77" i="26"/>
  <c r="AH81" i="26"/>
  <c r="AH75" i="26"/>
  <c r="AH76" i="26"/>
  <c r="AH79" i="26"/>
  <c r="AH80" i="26"/>
  <c r="Z86" i="26"/>
  <c r="Z85" i="26"/>
  <c r="Z87" i="26"/>
  <c r="AD86" i="26"/>
  <c r="AD85" i="26"/>
  <c r="AD87" i="26"/>
  <c r="AH86" i="26"/>
  <c r="AH85" i="26"/>
  <c r="AH87" i="26"/>
  <c r="AA96" i="26"/>
  <c r="AA95" i="26"/>
  <c r="AA98" i="26"/>
  <c r="AA102" i="26"/>
  <c r="AA94" i="26"/>
  <c r="AA97" i="26"/>
  <c r="AA101" i="26"/>
  <c r="AA100" i="26"/>
  <c r="AA99" i="26"/>
  <c r="AE96" i="26"/>
  <c r="AE95" i="26"/>
  <c r="AE98" i="26"/>
  <c r="AE102" i="26"/>
  <c r="AE97" i="26"/>
  <c r="AE101" i="26"/>
  <c r="AE94" i="26"/>
  <c r="AE100" i="26"/>
  <c r="AE99" i="26"/>
  <c r="X106" i="26"/>
  <c r="X110" i="26"/>
  <c r="X114" i="26"/>
  <c r="X118" i="26"/>
  <c r="X122" i="26"/>
  <c r="X126" i="26"/>
  <c r="X130" i="26"/>
  <c r="X109" i="26"/>
  <c r="X113" i="26"/>
  <c r="X117" i="26"/>
  <c r="X121" i="26"/>
  <c r="X125" i="26"/>
  <c r="X129" i="26"/>
  <c r="X108" i="26"/>
  <c r="X112" i="26"/>
  <c r="X116" i="26"/>
  <c r="X120" i="26"/>
  <c r="X124" i="26"/>
  <c r="X128" i="26"/>
  <c r="X132" i="26"/>
  <c r="X115" i="26"/>
  <c r="X131" i="26"/>
  <c r="X111" i="26"/>
  <c r="X127" i="26"/>
  <c r="X107" i="26"/>
  <c r="X123" i="26"/>
  <c r="X119" i="26"/>
  <c r="AB106" i="26"/>
  <c r="AB110" i="26"/>
  <c r="AB114" i="26"/>
  <c r="AB118" i="26"/>
  <c r="AB122" i="26"/>
  <c r="AB126" i="26"/>
  <c r="AB130" i="26"/>
  <c r="AB109" i="26"/>
  <c r="AB113" i="26"/>
  <c r="AB117" i="26"/>
  <c r="AB121" i="26"/>
  <c r="AB125" i="26"/>
  <c r="AB129" i="26"/>
  <c r="AB108" i="26"/>
  <c r="AB112" i="26"/>
  <c r="AB116" i="26"/>
  <c r="AB120" i="26"/>
  <c r="AB124" i="26"/>
  <c r="AB128" i="26"/>
  <c r="AB132" i="26"/>
  <c r="AB119" i="26"/>
  <c r="AB115" i="26"/>
  <c r="AB131" i="26"/>
  <c r="AB111" i="26"/>
  <c r="AB127" i="26"/>
  <c r="AB107" i="26"/>
  <c r="AB123" i="26"/>
  <c r="AF106" i="26"/>
  <c r="AF110" i="26"/>
  <c r="AF114" i="26"/>
  <c r="AF118" i="26"/>
  <c r="AF122" i="26"/>
  <c r="AF126" i="26"/>
  <c r="AF130" i="26"/>
  <c r="AF109" i="26"/>
  <c r="AF113" i="26"/>
  <c r="AF117" i="26"/>
  <c r="AF121" i="26"/>
  <c r="AF125" i="26"/>
  <c r="AF129" i="26"/>
  <c r="AF108" i="26"/>
  <c r="AF112" i="26"/>
  <c r="AF116" i="26"/>
  <c r="AF120" i="26"/>
  <c r="AF124" i="26"/>
  <c r="AF128" i="26"/>
  <c r="AF132" i="26"/>
  <c r="AF107" i="26"/>
  <c r="AF123" i="26"/>
  <c r="AF119" i="26"/>
  <c r="AF115" i="26"/>
  <c r="AF131" i="26"/>
  <c r="AF127" i="26"/>
  <c r="AF111" i="26"/>
  <c r="AG9" i="26"/>
  <c r="AG13" i="26"/>
  <c r="AG8" i="26"/>
  <c r="AG12" i="26"/>
  <c r="AG14" i="26"/>
  <c r="AG7" i="26"/>
  <c r="AG15" i="26"/>
  <c r="AG10" i="26"/>
  <c r="AG11" i="26"/>
  <c r="AC9" i="26"/>
  <c r="AC13" i="26"/>
  <c r="AC8" i="26"/>
  <c r="AC12" i="26"/>
  <c r="AC10" i="26"/>
  <c r="AC14" i="26"/>
  <c r="AC15" i="26"/>
  <c r="AC11" i="26"/>
  <c r="AC7" i="26"/>
  <c r="Y9" i="26"/>
  <c r="Y13" i="26"/>
  <c r="Y8" i="26"/>
  <c r="Y12" i="26"/>
  <c r="Y14" i="26"/>
  <c r="Y10" i="26"/>
  <c r="Y11" i="26"/>
  <c r="Y7" i="26"/>
  <c r="Y15" i="26"/>
  <c r="AE19" i="26"/>
  <c r="AE20" i="26"/>
  <c r="AE21" i="26"/>
  <c r="AA19" i="26"/>
  <c r="AA20" i="26"/>
  <c r="AA21" i="26"/>
  <c r="AE29" i="26"/>
  <c r="AE33" i="26"/>
  <c r="AE28" i="26"/>
  <c r="AE32" i="26"/>
  <c r="AE35" i="26"/>
  <c r="AE30" i="26"/>
  <c r="AE34" i="26"/>
  <c r="AE31" i="26"/>
  <c r="AE36" i="26"/>
  <c r="AA29" i="26"/>
  <c r="AA33" i="26"/>
  <c r="AA28" i="26"/>
  <c r="AA32" i="26"/>
  <c r="AA30" i="26"/>
  <c r="AA35" i="26"/>
  <c r="AA31" i="26"/>
  <c r="AA34" i="26"/>
  <c r="AA36" i="26"/>
  <c r="AG42" i="26"/>
  <c r="AG46" i="26"/>
  <c r="AG50" i="26"/>
  <c r="AG54" i="26"/>
  <c r="AG58" i="26"/>
  <c r="AG62" i="26"/>
  <c r="AG66" i="26"/>
  <c r="AG41" i="26"/>
  <c r="AG45" i="26"/>
  <c r="AG49" i="26"/>
  <c r="AG53" i="26"/>
  <c r="AG57" i="26"/>
  <c r="AG61" i="26"/>
  <c r="AG65" i="26"/>
  <c r="AG43" i="26"/>
  <c r="AG51" i="26"/>
  <c r="AG59" i="26"/>
  <c r="AG47" i="26"/>
  <c r="AG63" i="26"/>
  <c r="AG44" i="26"/>
  <c r="AG52" i="26"/>
  <c r="AG60" i="26"/>
  <c r="AG55" i="26"/>
  <c r="AG64" i="26"/>
  <c r="AG40" i="26"/>
  <c r="AG56" i="26"/>
  <c r="AG48" i="26"/>
  <c r="AC42" i="26"/>
  <c r="AC46" i="26"/>
  <c r="AC50" i="26"/>
  <c r="AC54" i="26"/>
  <c r="AC58" i="26"/>
  <c r="AC62" i="26"/>
  <c r="AC66" i="26"/>
  <c r="AC41" i="26"/>
  <c r="AC45" i="26"/>
  <c r="AC49" i="26"/>
  <c r="AC53" i="26"/>
  <c r="AC57" i="26"/>
  <c r="AC61" i="26"/>
  <c r="AC65" i="26"/>
  <c r="AC47" i="26"/>
  <c r="AC55" i="26"/>
  <c r="AC63" i="26"/>
  <c r="AC43" i="26"/>
  <c r="AC59" i="26"/>
  <c r="AC40" i="26"/>
  <c r="AC48" i="26"/>
  <c r="AC56" i="26"/>
  <c r="AC64" i="26"/>
  <c r="AC51" i="26"/>
  <c r="AC44" i="26"/>
  <c r="AC60" i="26"/>
  <c r="AC52" i="26"/>
  <c r="Y42" i="26"/>
  <c r="Y46" i="26"/>
  <c r="Y50" i="26"/>
  <c r="Y54" i="26"/>
  <c r="Y58" i="26"/>
  <c r="Y62" i="26"/>
  <c r="Y66" i="26"/>
  <c r="Y41" i="26"/>
  <c r="Y45" i="26"/>
  <c r="Y49" i="26"/>
  <c r="Y53" i="26"/>
  <c r="Y57" i="26"/>
  <c r="Y61" i="26"/>
  <c r="Y65" i="26"/>
  <c r="Y43" i="26"/>
  <c r="Y51" i="26"/>
  <c r="Y59" i="26"/>
  <c r="Y55" i="26"/>
  <c r="Y44" i="26"/>
  <c r="Y52" i="26"/>
  <c r="Y60" i="26"/>
  <c r="Y47" i="26"/>
  <c r="Y63" i="26"/>
  <c r="Y56" i="26"/>
  <c r="Y48" i="26"/>
  <c r="Y40" i="26"/>
  <c r="Y64" i="26"/>
  <c r="AA75" i="26"/>
  <c r="AA79" i="26"/>
  <c r="AA74" i="26"/>
  <c r="AA78" i="26"/>
  <c r="AA80" i="26"/>
  <c r="AA76" i="26"/>
  <c r="AA73" i="26"/>
  <c r="AA81" i="26"/>
  <c r="AA77" i="26"/>
  <c r="AE75" i="26"/>
  <c r="AE79" i="26"/>
  <c r="AE74" i="26"/>
  <c r="AE78" i="26"/>
  <c r="AE76" i="26"/>
  <c r="AE80" i="26"/>
  <c r="AE77" i="26"/>
  <c r="AE81" i="26"/>
  <c r="AE73" i="26"/>
  <c r="AA87" i="26"/>
  <c r="AA86" i="26"/>
  <c r="AA85" i="26"/>
  <c r="AE87" i="26"/>
  <c r="AE86" i="26"/>
  <c r="AE85" i="26"/>
  <c r="X94" i="26"/>
  <c r="X96" i="26"/>
  <c r="X99" i="26"/>
  <c r="X98" i="26"/>
  <c r="X102" i="26"/>
  <c r="X97" i="26"/>
  <c r="X101" i="26"/>
  <c r="X100" i="26"/>
  <c r="X95" i="26"/>
  <c r="AB94" i="26"/>
  <c r="AB96" i="26"/>
  <c r="AB95" i="26"/>
  <c r="AB99" i="26"/>
  <c r="AB98" i="26"/>
  <c r="AB102" i="26"/>
  <c r="AB97" i="26"/>
  <c r="AB101" i="26"/>
  <c r="AB100" i="26"/>
  <c r="AF94" i="26"/>
  <c r="AF96" i="26"/>
  <c r="AF99" i="26"/>
  <c r="AF95" i="26"/>
  <c r="AF98" i="26"/>
  <c r="AF102" i="26"/>
  <c r="AF97" i="26"/>
  <c r="AF101" i="26"/>
  <c r="AF100" i="26"/>
  <c r="Y107" i="26"/>
  <c r="Y111" i="26"/>
  <c r="Y115" i="26"/>
  <c r="Y119" i="26"/>
  <c r="Y123" i="26"/>
  <c r="Y127" i="26"/>
  <c r="Y131" i="26"/>
  <c r="Y106" i="26"/>
  <c r="Y110" i="26"/>
  <c r="Y114" i="26"/>
  <c r="Y118" i="26"/>
  <c r="Y122" i="26"/>
  <c r="Y126" i="26"/>
  <c r="Y130" i="26"/>
  <c r="Y109" i="26"/>
  <c r="Y113" i="26"/>
  <c r="Y117" i="26"/>
  <c r="Y121" i="26"/>
  <c r="Y125" i="26"/>
  <c r="Y129" i="26"/>
  <c r="Y112" i="26"/>
  <c r="Y128" i="26"/>
  <c r="Y108" i="26"/>
  <c r="Y124" i="26"/>
  <c r="Y120" i="26"/>
  <c r="Y116" i="26"/>
  <c r="Y132" i="26"/>
  <c r="AC107" i="26"/>
  <c r="AC111" i="26"/>
  <c r="AC115" i="26"/>
  <c r="AC119" i="26"/>
  <c r="AC123" i="26"/>
  <c r="AC127" i="26"/>
  <c r="AC131" i="26"/>
  <c r="AC106" i="26"/>
  <c r="AC110" i="26"/>
  <c r="AC114" i="26"/>
  <c r="AC118" i="26"/>
  <c r="AC122" i="26"/>
  <c r="AC126" i="26"/>
  <c r="AC130" i="26"/>
  <c r="AC109" i="26"/>
  <c r="AC113" i="26"/>
  <c r="AC117" i="26"/>
  <c r="AC121" i="26"/>
  <c r="AC125" i="26"/>
  <c r="AC129" i="26"/>
  <c r="AC116" i="26"/>
  <c r="AC132" i="26"/>
  <c r="AC112" i="26"/>
  <c r="AC128" i="26"/>
  <c r="AC108" i="26"/>
  <c r="AC124" i="26"/>
  <c r="AC120" i="26"/>
  <c r="AG107" i="26"/>
  <c r="AG111" i="26"/>
  <c r="AG115" i="26"/>
  <c r="AG119" i="26"/>
  <c r="AG123" i="26"/>
  <c r="AG127" i="26"/>
  <c r="AG131" i="26"/>
  <c r="AG106" i="26"/>
  <c r="AG110" i="26"/>
  <c r="AG114" i="26"/>
  <c r="AG118" i="26"/>
  <c r="AG122" i="26"/>
  <c r="AG126" i="26"/>
  <c r="AG130" i="26"/>
  <c r="AG109" i="26"/>
  <c r="AG113" i="26"/>
  <c r="AG117" i="26"/>
  <c r="AG121" i="26"/>
  <c r="AG125" i="26"/>
  <c r="AG129" i="26"/>
  <c r="AG120" i="26"/>
  <c r="AG116" i="26"/>
  <c r="AG132" i="26"/>
  <c r="AG112" i="26"/>
  <c r="AG128" i="26"/>
  <c r="AG124" i="26"/>
  <c r="AG108" i="26"/>
  <c r="W42" i="26"/>
  <c r="W46" i="26"/>
  <c r="W50" i="26"/>
  <c r="W54" i="26"/>
  <c r="W58" i="26"/>
  <c r="W62" i="26"/>
  <c r="W66" i="26"/>
  <c r="W43" i="26"/>
  <c r="W47" i="26"/>
  <c r="W51" i="26"/>
  <c r="W55" i="26"/>
  <c r="W59" i="26"/>
  <c r="W63" i="26"/>
  <c r="W44" i="26"/>
  <c r="W52" i="26"/>
  <c r="W60" i="26"/>
  <c r="W45" i="26"/>
  <c r="W53" i="26"/>
  <c r="W61" i="26"/>
  <c r="W56" i="26"/>
  <c r="W49" i="26"/>
  <c r="W41" i="26"/>
  <c r="W57" i="26"/>
  <c r="W65" i="26"/>
  <c r="W48" i="26"/>
  <c r="W64" i="26"/>
  <c r="W8" i="26"/>
  <c r="W12" i="26"/>
  <c r="W9" i="26"/>
  <c r="W13" i="26"/>
  <c r="W14" i="26"/>
  <c r="W11" i="26"/>
  <c r="W15" i="26"/>
  <c r="W10" i="26"/>
  <c r="W109" i="26"/>
  <c r="W113" i="26"/>
  <c r="W117" i="26"/>
  <c r="W121" i="26"/>
  <c r="W125" i="26"/>
  <c r="W129" i="26"/>
  <c r="W110" i="26"/>
  <c r="W114" i="26"/>
  <c r="W118" i="26"/>
  <c r="W122" i="26"/>
  <c r="W126" i="26"/>
  <c r="W107" i="26"/>
  <c r="W111" i="26"/>
  <c r="W115" i="26"/>
  <c r="W119" i="26"/>
  <c r="W123" i="26"/>
  <c r="W127" i="26"/>
  <c r="W131" i="26"/>
  <c r="W108" i="26"/>
  <c r="W124" i="26"/>
  <c r="W112" i="26"/>
  <c r="W128" i="26"/>
  <c r="W130" i="26"/>
  <c r="W132" i="26"/>
  <c r="W120" i="26"/>
  <c r="W116" i="26"/>
  <c r="W20" i="26"/>
  <c r="W21" i="26"/>
  <c r="W98" i="26"/>
  <c r="W102" i="26"/>
  <c r="W95" i="26"/>
  <c r="W99" i="26"/>
  <c r="W96" i="26"/>
  <c r="W97" i="26"/>
  <c r="W101" i="26"/>
  <c r="W100" i="26"/>
  <c r="W29" i="26"/>
  <c r="W33" i="26"/>
  <c r="W30" i="26"/>
  <c r="W34" i="26"/>
  <c r="W31" i="26"/>
  <c r="W32" i="26"/>
  <c r="W35" i="26"/>
  <c r="W36" i="26"/>
  <c r="W77" i="26"/>
  <c r="W81" i="26"/>
  <c r="W74" i="26"/>
  <c r="W78" i="26"/>
  <c r="W79" i="26"/>
  <c r="W80" i="26"/>
  <c r="W75" i="26"/>
  <c r="W76" i="26"/>
  <c r="W86" i="26"/>
  <c r="W87" i="26"/>
  <c r="Q147" i="28"/>
  <c r="B147" i="28"/>
  <c r="W85" i="26"/>
  <c r="W106" i="26"/>
  <c r="W94" i="26"/>
  <c r="W40" i="26"/>
  <c r="CA147" i="28"/>
  <c r="CB147" i="28"/>
  <c r="W19" i="26"/>
  <c r="W28" i="26"/>
  <c r="BQ147" i="28"/>
  <c r="AJ6" i="26"/>
  <c r="G147" i="28"/>
  <c r="AA147" i="28"/>
  <c r="B179" i="22"/>
  <c r="A128" i="22"/>
  <c r="A620" i="18" s="1"/>
  <c r="B127" i="22"/>
  <c r="AL88" i="26" l="1"/>
  <c r="D151" i="28" s="1"/>
  <c r="AL47" i="26"/>
  <c r="CC155" i="28" s="1"/>
  <c r="AL50" i="26"/>
  <c r="CC158" i="28" s="1"/>
  <c r="AL51" i="26"/>
  <c r="CC159" i="28" s="1"/>
  <c r="AL64" i="26"/>
  <c r="CC172" i="28" s="1"/>
  <c r="AL53" i="26"/>
  <c r="CC161" i="28" s="1"/>
  <c r="AL66" i="26"/>
  <c r="CC174" i="28" s="1"/>
  <c r="AL12" i="26"/>
  <c r="BJ153" i="28" s="1"/>
  <c r="BC147" i="28"/>
  <c r="AL10" i="26"/>
  <c r="BJ151" i="28" s="1"/>
  <c r="AK88" i="26"/>
  <c r="C151" i="28" s="1"/>
  <c r="AJ88" i="26"/>
  <c r="B151" i="28" s="1"/>
  <c r="AL22" i="26"/>
  <c r="BE151" i="28" s="1"/>
  <c r="AJ21" i="26"/>
  <c r="BC150" i="28" s="1"/>
  <c r="AK21" i="26"/>
  <c r="BD150" i="28" s="1"/>
  <c r="AL40" i="26"/>
  <c r="CC148" i="28" s="1"/>
  <c r="AL20" i="26"/>
  <c r="BE149" i="28" s="1"/>
  <c r="AJ20" i="26"/>
  <c r="BC149" i="28" s="1"/>
  <c r="AK20" i="26"/>
  <c r="BD149" i="28" s="1"/>
  <c r="AL52" i="26"/>
  <c r="CC160" i="28" s="1"/>
  <c r="AL59" i="26"/>
  <c r="CC167" i="28" s="1"/>
  <c r="AL21" i="26"/>
  <c r="BE150" i="28" s="1"/>
  <c r="AK22" i="26"/>
  <c r="BD151" i="28" s="1"/>
  <c r="AJ22" i="26"/>
  <c r="BC151" i="28" s="1"/>
  <c r="AL120" i="26"/>
  <c r="AC162" i="28" s="1"/>
  <c r="AL125" i="26"/>
  <c r="AC167" i="28" s="1"/>
  <c r="AL109" i="26"/>
  <c r="AC151" i="28" s="1"/>
  <c r="AL118" i="26"/>
  <c r="AC160" i="28" s="1"/>
  <c r="AL131" i="26"/>
  <c r="AC173" i="28" s="1"/>
  <c r="AL115" i="26"/>
  <c r="AC157" i="28" s="1"/>
  <c r="AL100" i="26"/>
  <c r="S154" i="28" s="1"/>
  <c r="AL124" i="26"/>
  <c r="AC166" i="28" s="1"/>
  <c r="AL130" i="26"/>
  <c r="AC172" i="28" s="1"/>
  <c r="AL114" i="26"/>
  <c r="AC156" i="28" s="1"/>
  <c r="AL127" i="26"/>
  <c r="AC169" i="28" s="1"/>
  <c r="AL111" i="26"/>
  <c r="AC153" i="28" s="1"/>
  <c r="AL55" i="26"/>
  <c r="CC163" i="28" s="1"/>
  <c r="AL41" i="26"/>
  <c r="CC149" i="28" s="1"/>
  <c r="AL30" i="26"/>
  <c r="BS150" i="28" s="1"/>
  <c r="AL11" i="26"/>
  <c r="BJ152" i="28" s="1"/>
  <c r="AL15" i="26"/>
  <c r="BJ156" i="28" s="1"/>
  <c r="AL8" i="26"/>
  <c r="BJ149" i="28" s="1"/>
  <c r="BH147" i="28"/>
  <c r="AK6" i="26"/>
  <c r="AL6" i="26" s="1"/>
  <c r="AK75" i="26"/>
  <c r="H150" i="28" s="1"/>
  <c r="AJ75" i="26"/>
  <c r="G150" i="28" s="1"/>
  <c r="AJ101" i="26"/>
  <c r="Q155" i="28" s="1"/>
  <c r="AK101" i="26"/>
  <c r="R155" i="28" s="1"/>
  <c r="AJ130" i="26"/>
  <c r="AA172" i="28" s="1"/>
  <c r="AK130" i="26"/>
  <c r="AB172" i="28" s="1"/>
  <c r="AJ15" i="26"/>
  <c r="BH156" i="28" s="1"/>
  <c r="AK15" i="26"/>
  <c r="BI156" i="28" s="1"/>
  <c r="AK49" i="26"/>
  <c r="CB157" i="28" s="1"/>
  <c r="AJ49" i="26"/>
  <c r="CA157" i="28" s="1"/>
  <c r="AK58" i="26"/>
  <c r="CB166" i="28" s="1"/>
  <c r="AJ58" i="26"/>
  <c r="CA166" i="28" s="1"/>
  <c r="AL80" i="26"/>
  <c r="I155" i="28" s="1"/>
  <c r="AL28" i="26"/>
  <c r="BS148" i="28" s="1"/>
  <c r="AL96" i="26"/>
  <c r="S150" i="28" s="1"/>
  <c r="AJ81" i="26"/>
  <c r="G156" i="28" s="1"/>
  <c r="AK81" i="26"/>
  <c r="H156" i="28" s="1"/>
  <c r="AJ97" i="26"/>
  <c r="Q151" i="28" s="1"/>
  <c r="AK97" i="26"/>
  <c r="R151" i="28" s="1"/>
  <c r="AJ116" i="26"/>
  <c r="AA158" i="28" s="1"/>
  <c r="AK116" i="26"/>
  <c r="AB158" i="28" s="1"/>
  <c r="AK115" i="26"/>
  <c r="AB157" i="28" s="1"/>
  <c r="AJ115" i="26"/>
  <c r="AA157" i="28" s="1"/>
  <c r="AK11" i="26"/>
  <c r="BI152" i="28" s="1"/>
  <c r="AJ11" i="26"/>
  <c r="BH152" i="28" s="1"/>
  <c r="AK60" i="26"/>
  <c r="CB168" i="28" s="1"/>
  <c r="AJ60" i="26"/>
  <c r="CA168" i="28" s="1"/>
  <c r="AL60" i="26"/>
  <c r="CC168" i="28" s="1"/>
  <c r="AL65" i="26"/>
  <c r="CC173" i="28" s="1"/>
  <c r="AL46" i="26"/>
  <c r="CC154" i="28" s="1"/>
  <c r="AL86" i="26"/>
  <c r="D149" i="28" s="1"/>
  <c r="AL78" i="26"/>
  <c r="I153" i="28" s="1"/>
  <c r="AL76" i="26"/>
  <c r="I151" i="28" s="1"/>
  <c r="AL34" i="26"/>
  <c r="BS154" i="28" s="1"/>
  <c r="AL36" i="26"/>
  <c r="BS156" i="28" s="1"/>
  <c r="AL31" i="26"/>
  <c r="BS151" i="28" s="1"/>
  <c r="AL102" i="26"/>
  <c r="S156" i="28" s="1"/>
  <c r="AL94" i="26"/>
  <c r="S148" i="28" s="1"/>
  <c r="AK7" i="26"/>
  <c r="BI148" i="28" s="1"/>
  <c r="AJ7" i="26"/>
  <c r="BH148" i="28" s="1"/>
  <c r="AK19" i="26"/>
  <c r="BD148" i="28" s="1"/>
  <c r="AJ19" i="26"/>
  <c r="BC148" i="28" s="1"/>
  <c r="AK74" i="26"/>
  <c r="H149" i="28" s="1"/>
  <c r="AJ74" i="26"/>
  <c r="G149" i="28" s="1"/>
  <c r="AK30" i="26"/>
  <c r="BR150" i="28" s="1"/>
  <c r="AJ30" i="26"/>
  <c r="BQ150" i="28" s="1"/>
  <c r="AK108" i="26"/>
  <c r="AB150" i="28" s="1"/>
  <c r="AJ108" i="26"/>
  <c r="AA150" i="28" s="1"/>
  <c r="AJ126" i="26"/>
  <c r="AA168" i="28" s="1"/>
  <c r="AK126" i="26"/>
  <c r="AB168" i="28" s="1"/>
  <c r="AJ110" i="26"/>
  <c r="AA152" i="28" s="1"/>
  <c r="AK110" i="26"/>
  <c r="AB152" i="28" s="1"/>
  <c r="AJ9" i="26"/>
  <c r="BH150" i="28" s="1"/>
  <c r="AK9" i="26"/>
  <c r="BI150" i="28" s="1"/>
  <c r="AJ45" i="26"/>
  <c r="CA153" i="28" s="1"/>
  <c r="AK45" i="26"/>
  <c r="CB153" i="28" s="1"/>
  <c r="AJ47" i="26"/>
  <c r="CA155" i="28" s="1"/>
  <c r="AK47" i="26"/>
  <c r="CB155" i="28" s="1"/>
  <c r="AL79" i="26"/>
  <c r="I154" i="28" s="1"/>
  <c r="AL73" i="26"/>
  <c r="I148" i="28" s="1"/>
  <c r="AK106" i="26"/>
  <c r="AB148" i="28" s="1"/>
  <c r="AJ106" i="26"/>
  <c r="AA148" i="28" s="1"/>
  <c r="AJ87" i="26"/>
  <c r="B150" i="28" s="1"/>
  <c r="AK87" i="26"/>
  <c r="C150" i="28" s="1"/>
  <c r="AK80" i="26"/>
  <c r="H155" i="28" s="1"/>
  <c r="AJ80" i="26"/>
  <c r="G155" i="28" s="1"/>
  <c r="AK32" i="26"/>
  <c r="BR152" i="28" s="1"/>
  <c r="AJ32" i="26"/>
  <c r="BQ152" i="28" s="1"/>
  <c r="AJ33" i="26"/>
  <c r="BQ153" i="28" s="1"/>
  <c r="AK33" i="26"/>
  <c r="BR153" i="28" s="1"/>
  <c r="AJ102" i="26"/>
  <c r="Q156" i="28" s="1"/>
  <c r="AK102" i="26"/>
  <c r="R156" i="28" s="1"/>
  <c r="AK128" i="26"/>
  <c r="AB170" i="28" s="1"/>
  <c r="AJ128" i="26"/>
  <c r="AA170" i="28" s="1"/>
  <c r="AJ131" i="26"/>
  <c r="AA173" i="28" s="1"/>
  <c r="AK131" i="26"/>
  <c r="AB173" i="28" s="1"/>
  <c r="AJ122" i="26"/>
  <c r="AA164" i="28" s="1"/>
  <c r="AK122" i="26"/>
  <c r="AB164" i="28" s="1"/>
  <c r="AK129" i="26"/>
  <c r="AB171" i="28" s="1"/>
  <c r="AJ129" i="26"/>
  <c r="AA171" i="28" s="1"/>
  <c r="AK113" i="26"/>
  <c r="AB155" i="28" s="1"/>
  <c r="AJ113" i="26"/>
  <c r="AA155" i="28" s="1"/>
  <c r="AJ12" i="26"/>
  <c r="BH153" i="28" s="1"/>
  <c r="AK12" i="26"/>
  <c r="BI153" i="28" s="1"/>
  <c r="AK65" i="26"/>
  <c r="CB173" i="28" s="1"/>
  <c r="AJ65" i="26"/>
  <c r="CA173" i="28" s="1"/>
  <c r="AK56" i="26"/>
  <c r="CB164" i="28" s="1"/>
  <c r="AJ56" i="26"/>
  <c r="CA164" i="28" s="1"/>
  <c r="AK59" i="26"/>
  <c r="CB167" i="28" s="1"/>
  <c r="AJ59" i="26"/>
  <c r="CA167" i="28" s="1"/>
  <c r="AK43" i="26"/>
  <c r="CB151" i="28" s="1"/>
  <c r="AJ43" i="26"/>
  <c r="CA151" i="28" s="1"/>
  <c r="AJ54" i="26"/>
  <c r="CA162" i="28" s="1"/>
  <c r="AK54" i="26"/>
  <c r="CB162" i="28" s="1"/>
  <c r="AL132" i="26"/>
  <c r="AC174" i="28" s="1"/>
  <c r="AL121" i="26"/>
  <c r="AC163" i="28" s="1"/>
  <c r="AL56" i="26"/>
  <c r="CC164" i="28" s="1"/>
  <c r="AL43" i="26"/>
  <c r="CC151" i="28" s="1"/>
  <c r="AL49" i="26"/>
  <c r="CC157" i="28" s="1"/>
  <c r="AL62" i="26"/>
  <c r="CC170" i="28" s="1"/>
  <c r="AK28" i="26"/>
  <c r="BR148" i="28" s="1"/>
  <c r="AJ28" i="26"/>
  <c r="BQ148" i="28" s="1"/>
  <c r="AK85" i="26"/>
  <c r="C148" i="28" s="1"/>
  <c r="AJ85" i="26"/>
  <c r="B148" i="28" s="1"/>
  <c r="AJ86" i="26"/>
  <c r="B149" i="28" s="1"/>
  <c r="AK86" i="26"/>
  <c r="C149" i="28" s="1"/>
  <c r="AK79" i="26"/>
  <c r="H154" i="28" s="1"/>
  <c r="AJ79" i="26"/>
  <c r="G154" i="28" s="1"/>
  <c r="AK77" i="26"/>
  <c r="H152" i="28" s="1"/>
  <c r="AJ77" i="26"/>
  <c r="G152" i="28" s="1"/>
  <c r="AK31" i="26"/>
  <c r="BR151" i="28" s="1"/>
  <c r="AJ31" i="26"/>
  <c r="BQ151" i="28" s="1"/>
  <c r="AJ29" i="26"/>
  <c r="BQ149" i="28" s="1"/>
  <c r="AK29" i="26"/>
  <c r="BR149" i="28" s="1"/>
  <c r="AJ96" i="26"/>
  <c r="Q150" i="28" s="1"/>
  <c r="AK96" i="26"/>
  <c r="R150" i="28" s="1"/>
  <c r="AK98" i="26"/>
  <c r="R152" i="28" s="1"/>
  <c r="AJ98" i="26"/>
  <c r="Q152" i="28" s="1"/>
  <c r="AK120" i="26"/>
  <c r="AB162" i="28" s="1"/>
  <c r="AJ120" i="26"/>
  <c r="AA162" i="28" s="1"/>
  <c r="AK112" i="26"/>
  <c r="AB154" i="28" s="1"/>
  <c r="AJ112" i="26"/>
  <c r="AA154" i="28" s="1"/>
  <c r="AK127" i="26"/>
  <c r="AB169" i="28" s="1"/>
  <c r="AJ127" i="26"/>
  <c r="AA169" i="28" s="1"/>
  <c r="AK111" i="26"/>
  <c r="AB153" i="28" s="1"/>
  <c r="AJ111" i="26"/>
  <c r="AA153" i="28" s="1"/>
  <c r="AJ118" i="26"/>
  <c r="AA160" i="28" s="1"/>
  <c r="AK118" i="26"/>
  <c r="AB160" i="28" s="1"/>
  <c r="AK125" i="26"/>
  <c r="AB167" i="28" s="1"/>
  <c r="AJ125" i="26"/>
  <c r="AA167" i="28" s="1"/>
  <c r="AK109" i="26"/>
  <c r="AB151" i="28" s="1"/>
  <c r="AJ109" i="26"/>
  <c r="AA151" i="28" s="1"/>
  <c r="AK14" i="26"/>
  <c r="BI155" i="28" s="1"/>
  <c r="AJ14" i="26"/>
  <c r="BH155" i="28" s="1"/>
  <c r="AJ8" i="26"/>
  <c r="BH149" i="28" s="1"/>
  <c r="AK8" i="26"/>
  <c r="BI149" i="28" s="1"/>
  <c r="AK57" i="26"/>
  <c r="CB165" i="28" s="1"/>
  <c r="AJ57" i="26"/>
  <c r="CA165" i="28" s="1"/>
  <c r="AK61" i="26"/>
  <c r="CB169" i="28" s="1"/>
  <c r="AJ61" i="26"/>
  <c r="CA169" i="28" s="1"/>
  <c r="AK52" i="26"/>
  <c r="CB160" i="28" s="1"/>
  <c r="AJ52" i="26"/>
  <c r="CA160" i="28" s="1"/>
  <c r="AJ55" i="26"/>
  <c r="CA163" i="28" s="1"/>
  <c r="AK55" i="26"/>
  <c r="CB163" i="28" s="1"/>
  <c r="AJ66" i="26"/>
  <c r="CA174" i="28" s="1"/>
  <c r="AK66" i="26"/>
  <c r="CB174" i="28" s="1"/>
  <c r="AK50" i="26"/>
  <c r="CB158" i="28" s="1"/>
  <c r="AJ50" i="26"/>
  <c r="CA158" i="28" s="1"/>
  <c r="AL108" i="26"/>
  <c r="AC150" i="28" s="1"/>
  <c r="AL116" i="26"/>
  <c r="AC158" i="28" s="1"/>
  <c r="AL117" i="26"/>
  <c r="AC159" i="28" s="1"/>
  <c r="AL126" i="26"/>
  <c r="AC168" i="28" s="1"/>
  <c r="AL110" i="26"/>
  <c r="AC152" i="28" s="1"/>
  <c r="AL123" i="26"/>
  <c r="AC165" i="28" s="1"/>
  <c r="AL107" i="26"/>
  <c r="AC149" i="28" s="1"/>
  <c r="AL44" i="26"/>
  <c r="CC152" i="28" s="1"/>
  <c r="AL48" i="26"/>
  <c r="CC156" i="28" s="1"/>
  <c r="AL63" i="26"/>
  <c r="CC171" i="28" s="1"/>
  <c r="AL61" i="26"/>
  <c r="CC169" i="28" s="1"/>
  <c r="AL45" i="26"/>
  <c r="CC153" i="28" s="1"/>
  <c r="AL58" i="26"/>
  <c r="CC166" i="28" s="1"/>
  <c r="AL42" i="26"/>
  <c r="CC150" i="28" s="1"/>
  <c r="AL14" i="26"/>
  <c r="BJ155" i="28" s="1"/>
  <c r="AL13" i="26"/>
  <c r="BJ154" i="28" s="1"/>
  <c r="AL87" i="26"/>
  <c r="D150" i="28" s="1"/>
  <c r="AL75" i="26"/>
  <c r="I150" i="28" s="1"/>
  <c r="AL81" i="26"/>
  <c r="I156" i="28" s="1"/>
  <c r="AL29" i="26"/>
  <c r="BS149" i="28" s="1"/>
  <c r="AL33" i="26"/>
  <c r="BS153" i="28" s="1"/>
  <c r="AL19" i="26"/>
  <c r="BE148" i="28" s="1"/>
  <c r="AL97" i="26"/>
  <c r="S151" i="28" s="1"/>
  <c r="AL98" i="26"/>
  <c r="S152" i="28" s="1"/>
  <c r="AL95" i="26"/>
  <c r="S149" i="28" s="1"/>
  <c r="AK94" i="26"/>
  <c r="R148" i="28" s="1"/>
  <c r="AJ94" i="26"/>
  <c r="Q148" i="28" s="1"/>
  <c r="AK35" i="26"/>
  <c r="BR155" i="28" s="1"/>
  <c r="AJ35" i="26"/>
  <c r="BQ155" i="28" s="1"/>
  <c r="AK95" i="26"/>
  <c r="R149" i="28" s="1"/>
  <c r="AJ95" i="26"/>
  <c r="Q149" i="28" s="1"/>
  <c r="AK119" i="26"/>
  <c r="AB161" i="28" s="1"/>
  <c r="AJ119" i="26"/>
  <c r="AA161" i="28" s="1"/>
  <c r="AK117" i="26"/>
  <c r="AB159" i="28" s="1"/>
  <c r="AJ117" i="26"/>
  <c r="AA159" i="28" s="1"/>
  <c r="AK48" i="26"/>
  <c r="CB156" i="28" s="1"/>
  <c r="AJ48" i="26"/>
  <c r="CA156" i="28" s="1"/>
  <c r="AJ63" i="26"/>
  <c r="CA171" i="28" s="1"/>
  <c r="AK63" i="26"/>
  <c r="CB171" i="28" s="1"/>
  <c r="AJ42" i="26"/>
  <c r="CA150" i="28" s="1"/>
  <c r="AK42" i="26"/>
  <c r="CB150" i="28" s="1"/>
  <c r="AL112" i="26"/>
  <c r="AC154" i="28" s="1"/>
  <c r="AK40" i="26"/>
  <c r="CB148" i="28" s="1"/>
  <c r="AJ40" i="26"/>
  <c r="CA148" i="28" s="1"/>
  <c r="AK76" i="26"/>
  <c r="H151" i="28" s="1"/>
  <c r="AJ76" i="26"/>
  <c r="G151" i="28" s="1"/>
  <c r="AJ78" i="26"/>
  <c r="G153" i="28" s="1"/>
  <c r="AK78" i="26"/>
  <c r="H153" i="28" s="1"/>
  <c r="AK36" i="26"/>
  <c r="BR156" i="28" s="1"/>
  <c r="AJ36" i="26"/>
  <c r="BQ156" i="28" s="1"/>
  <c r="AK34" i="26"/>
  <c r="BR154" i="28" s="1"/>
  <c r="AJ34" i="26"/>
  <c r="BQ154" i="28" s="1"/>
  <c r="AK100" i="26"/>
  <c r="R154" i="28" s="1"/>
  <c r="AJ100" i="26"/>
  <c r="Q154" i="28" s="1"/>
  <c r="AK99" i="26"/>
  <c r="R153" i="28" s="1"/>
  <c r="AJ99" i="26"/>
  <c r="Q153" i="28" s="1"/>
  <c r="AK132" i="26"/>
  <c r="AB174" i="28" s="1"/>
  <c r="AJ132" i="26"/>
  <c r="AA174" i="28" s="1"/>
  <c r="AK124" i="26"/>
  <c r="AB166" i="28" s="1"/>
  <c r="AJ124" i="26"/>
  <c r="AA166" i="28" s="1"/>
  <c r="AK123" i="26"/>
  <c r="AB165" i="28" s="1"/>
  <c r="AJ123" i="26"/>
  <c r="AA165" i="28" s="1"/>
  <c r="AK107" i="26"/>
  <c r="AB149" i="28" s="1"/>
  <c r="AJ107" i="26"/>
  <c r="AA149" i="28" s="1"/>
  <c r="AJ114" i="26"/>
  <c r="AA156" i="28" s="1"/>
  <c r="AK114" i="26"/>
  <c r="AB156" i="28" s="1"/>
  <c r="AK121" i="26"/>
  <c r="AB163" i="28" s="1"/>
  <c r="AJ121" i="26"/>
  <c r="AA163" i="28" s="1"/>
  <c r="AK10" i="26"/>
  <c r="BI151" i="28" s="1"/>
  <c r="AJ10" i="26"/>
  <c r="BH151" i="28" s="1"/>
  <c r="AJ13" i="26"/>
  <c r="BH154" i="28" s="1"/>
  <c r="AK13" i="26"/>
  <c r="BI154" i="28" s="1"/>
  <c r="AJ64" i="26"/>
  <c r="CA172" i="28" s="1"/>
  <c r="AK64" i="26"/>
  <c r="CB172" i="28" s="1"/>
  <c r="AJ41" i="26"/>
  <c r="CA149" i="28" s="1"/>
  <c r="AK41" i="26"/>
  <c r="CB149" i="28" s="1"/>
  <c r="AK53" i="26"/>
  <c r="CB161" i="28" s="1"/>
  <c r="AJ53" i="26"/>
  <c r="CA161" i="28" s="1"/>
  <c r="AK44" i="26"/>
  <c r="CB152" i="28" s="1"/>
  <c r="AJ44" i="26"/>
  <c r="CA152" i="28" s="1"/>
  <c r="AK51" i="26"/>
  <c r="CB159" i="28" s="1"/>
  <c r="AJ51" i="26"/>
  <c r="CA159" i="28" s="1"/>
  <c r="AK62" i="26"/>
  <c r="CB170" i="28" s="1"/>
  <c r="AJ62" i="26"/>
  <c r="CA170" i="28" s="1"/>
  <c r="AJ46" i="26"/>
  <c r="CA154" i="28" s="1"/>
  <c r="AK46" i="26"/>
  <c r="CB154" i="28" s="1"/>
  <c r="AL128" i="26"/>
  <c r="AC170" i="28" s="1"/>
  <c r="AL129" i="26"/>
  <c r="AC171" i="28" s="1"/>
  <c r="AL113" i="26"/>
  <c r="AC155" i="28" s="1"/>
  <c r="AL122" i="26"/>
  <c r="AC164" i="28" s="1"/>
  <c r="AL106" i="26"/>
  <c r="AC148" i="28" s="1"/>
  <c r="AL119" i="26"/>
  <c r="AC161" i="28" s="1"/>
  <c r="AL57" i="26"/>
  <c r="CC165" i="28" s="1"/>
  <c r="AL54" i="26"/>
  <c r="CC162" i="28" s="1"/>
  <c r="AL7" i="26"/>
  <c r="BJ148" i="28" s="1"/>
  <c r="AL9" i="26"/>
  <c r="BJ150" i="28" s="1"/>
  <c r="AL85" i="26"/>
  <c r="D148" i="28" s="1"/>
  <c r="AL74" i="26"/>
  <c r="I149" i="28" s="1"/>
  <c r="AL77" i="26"/>
  <c r="I152" i="28" s="1"/>
  <c r="AL35" i="26"/>
  <c r="BS155" i="28" s="1"/>
  <c r="AL32" i="26"/>
  <c r="BS152" i="28" s="1"/>
  <c r="AL101" i="26"/>
  <c r="S155" i="28" s="1"/>
  <c r="AL99" i="26"/>
  <c r="S153" i="28" s="1"/>
  <c r="AK73" i="26"/>
  <c r="H148" i="28" s="1"/>
  <c r="AJ73" i="26"/>
  <c r="G148" i="28" s="1"/>
  <c r="I147" i="28"/>
  <c r="S147" i="28"/>
  <c r="H147" i="28"/>
  <c r="R147" i="28"/>
  <c r="J619" i="18"/>
  <c r="F619" i="18"/>
  <c r="M619" i="18"/>
  <c r="BD147" i="28"/>
  <c r="BR147" i="28"/>
  <c r="C147" i="28"/>
  <c r="AB147" i="28"/>
  <c r="I619" i="18"/>
  <c r="E619" i="18"/>
  <c r="L619" i="18"/>
  <c r="H619" i="18"/>
  <c r="D619" i="18"/>
  <c r="K619" i="18"/>
  <c r="G619" i="18"/>
  <c r="C619" i="18"/>
  <c r="B125" i="22"/>
  <c r="L131" i="22" l="1"/>
  <c r="L623" i="18" s="1"/>
  <c r="L135" i="22"/>
  <c r="L627" i="18" s="1"/>
  <c r="L139" i="22"/>
  <c r="L631" i="18" s="1"/>
  <c r="L143" i="22"/>
  <c r="L635" i="18" s="1"/>
  <c r="L147" i="22"/>
  <c r="L639" i="18" s="1"/>
  <c r="L151" i="22"/>
  <c r="L643" i="18" s="1"/>
  <c r="L132" i="22"/>
  <c r="L624" i="18" s="1"/>
  <c r="L136" i="22"/>
  <c r="L628" i="18" s="1"/>
  <c r="L140" i="22"/>
  <c r="L632" i="18" s="1"/>
  <c r="L144" i="22"/>
  <c r="L636" i="18" s="1"/>
  <c r="L148" i="22"/>
  <c r="L640" i="18" s="1"/>
  <c r="L152" i="22"/>
  <c r="L644" i="18" s="1"/>
  <c r="L129" i="22"/>
  <c r="L621" i="18" s="1"/>
  <c r="L133" i="22"/>
  <c r="L625" i="18" s="1"/>
  <c r="L137" i="22"/>
  <c r="L629" i="18" s="1"/>
  <c r="L141" i="22"/>
  <c r="L633" i="18" s="1"/>
  <c r="L145" i="22"/>
  <c r="L637" i="18" s="1"/>
  <c r="L149" i="22"/>
  <c r="L641" i="18" s="1"/>
  <c r="L153" i="22"/>
  <c r="L645" i="18" s="1"/>
  <c r="L134" i="22"/>
  <c r="L626" i="18" s="1"/>
  <c r="L150" i="22"/>
  <c r="L642" i="18" s="1"/>
  <c r="L138" i="22"/>
  <c r="L630" i="18" s="1"/>
  <c r="L154" i="22"/>
  <c r="L646" i="18" s="1"/>
  <c r="L142" i="22"/>
  <c r="L634" i="18" s="1"/>
  <c r="L130" i="22"/>
  <c r="L622" i="18" s="1"/>
  <c r="L146" i="22"/>
  <c r="L638" i="18" s="1"/>
  <c r="H131" i="22"/>
  <c r="H623" i="18" s="1"/>
  <c r="H135" i="22"/>
  <c r="H627" i="18" s="1"/>
  <c r="H139" i="22"/>
  <c r="H631" i="18" s="1"/>
  <c r="H143" i="22"/>
  <c r="H635" i="18" s="1"/>
  <c r="H147" i="22"/>
  <c r="H639" i="18" s="1"/>
  <c r="H151" i="22"/>
  <c r="H643" i="18" s="1"/>
  <c r="H132" i="22"/>
  <c r="H624" i="18" s="1"/>
  <c r="H136" i="22"/>
  <c r="H628" i="18" s="1"/>
  <c r="H140" i="22"/>
  <c r="H632" i="18" s="1"/>
  <c r="H144" i="22"/>
  <c r="H636" i="18" s="1"/>
  <c r="H148" i="22"/>
  <c r="H640" i="18" s="1"/>
  <c r="H152" i="22"/>
  <c r="H644" i="18" s="1"/>
  <c r="H133" i="22"/>
  <c r="H625" i="18" s="1"/>
  <c r="H137" i="22"/>
  <c r="H629" i="18" s="1"/>
  <c r="H141" i="22"/>
  <c r="H633" i="18" s="1"/>
  <c r="H145" i="22"/>
  <c r="H637" i="18" s="1"/>
  <c r="H149" i="22"/>
  <c r="H641" i="18" s="1"/>
  <c r="H153" i="22"/>
  <c r="H645" i="18" s="1"/>
  <c r="H129" i="22"/>
  <c r="H621" i="18" s="1"/>
  <c r="H134" i="22"/>
  <c r="H626" i="18" s="1"/>
  <c r="H150" i="22"/>
  <c r="H642" i="18" s="1"/>
  <c r="H130" i="22"/>
  <c r="H622" i="18" s="1"/>
  <c r="H138" i="22"/>
  <c r="H630" i="18" s="1"/>
  <c r="H154" i="22"/>
  <c r="H646" i="18" s="1"/>
  <c r="H142" i="22"/>
  <c r="H634" i="18" s="1"/>
  <c r="H146" i="22"/>
  <c r="H638" i="18" s="1"/>
  <c r="D131" i="22"/>
  <c r="D623" i="18" s="1"/>
  <c r="D135" i="22"/>
  <c r="D627" i="18" s="1"/>
  <c r="D139" i="22"/>
  <c r="D631" i="18" s="1"/>
  <c r="D143" i="22"/>
  <c r="D635" i="18" s="1"/>
  <c r="D147" i="22"/>
  <c r="D639" i="18" s="1"/>
  <c r="D151" i="22"/>
  <c r="D643" i="18" s="1"/>
  <c r="D129" i="22"/>
  <c r="D621" i="18" s="1"/>
  <c r="D141" i="22"/>
  <c r="D633" i="18" s="1"/>
  <c r="D149" i="22"/>
  <c r="D641" i="18" s="1"/>
  <c r="D132" i="22"/>
  <c r="D624" i="18" s="1"/>
  <c r="D136" i="22"/>
  <c r="D628" i="18" s="1"/>
  <c r="D140" i="22"/>
  <c r="D632" i="18" s="1"/>
  <c r="D144" i="22"/>
  <c r="D636" i="18" s="1"/>
  <c r="D148" i="22"/>
  <c r="D640" i="18" s="1"/>
  <c r="D152" i="22"/>
  <c r="D644" i="18" s="1"/>
  <c r="D133" i="22"/>
  <c r="D625" i="18" s="1"/>
  <c r="D145" i="22"/>
  <c r="D637" i="18" s="1"/>
  <c r="D153" i="22"/>
  <c r="D645" i="18" s="1"/>
  <c r="D137" i="22"/>
  <c r="D629" i="18" s="1"/>
  <c r="D142" i="22"/>
  <c r="D634" i="18" s="1"/>
  <c r="D154" i="22"/>
  <c r="D646" i="18" s="1"/>
  <c r="D130" i="22"/>
  <c r="D622" i="18" s="1"/>
  <c r="D146" i="22"/>
  <c r="D638" i="18" s="1"/>
  <c r="D134" i="22"/>
  <c r="D626" i="18" s="1"/>
  <c r="D150" i="22"/>
  <c r="D642" i="18" s="1"/>
  <c r="D138" i="22"/>
  <c r="D630" i="18" s="1"/>
  <c r="M129" i="22"/>
  <c r="M621" i="18" s="1"/>
  <c r="M133" i="22"/>
  <c r="M625" i="18" s="1"/>
  <c r="M137" i="22"/>
  <c r="M629" i="18" s="1"/>
  <c r="M141" i="22"/>
  <c r="M633" i="18" s="1"/>
  <c r="M145" i="22"/>
  <c r="M637" i="18" s="1"/>
  <c r="M149" i="22"/>
  <c r="M641" i="18" s="1"/>
  <c r="M153" i="22"/>
  <c r="M645" i="18" s="1"/>
  <c r="M130" i="22"/>
  <c r="M622" i="18" s="1"/>
  <c r="M134" i="22"/>
  <c r="M626" i="18" s="1"/>
  <c r="M138" i="22"/>
  <c r="M630" i="18" s="1"/>
  <c r="M142" i="22"/>
  <c r="M634" i="18" s="1"/>
  <c r="M146" i="22"/>
  <c r="M638" i="18" s="1"/>
  <c r="M150" i="22"/>
  <c r="M642" i="18" s="1"/>
  <c r="M154" i="22"/>
  <c r="M646" i="18" s="1"/>
  <c r="M131" i="22"/>
  <c r="M623" i="18" s="1"/>
  <c r="M135" i="22"/>
  <c r="M627" i="18" s="1"/>
  <c r="M139" i="22"/>
  <c r="M631" i="18" s="1"/>
  <c r="M143" i="22"/>
  <c r="M635" i="18" s="1"/>
  <c r="M147" i="22"/>
  <c r="M639" i="18" s="1"/>
  <c r="M151" i="22"/>
  <c r="M643" i="18" s="1"/>
  <c r="M144" i="22"/>
  <c r="M636" i="18" s="1"/>
  <c r="M132" i="22"/>
  <c r="M624" i="18" s="1"/>
  <c r="M148" i="22"/>
  <c r="M640" i="18" s="1"/>
  <c r="M136" i="22"/>
  <c r="M628" i="18" s="1"/>
  <c r="M152" i="22"/>
  <c r="M644" i="18" s="1"/>
  <c r="M140" i="22"/>
  <c r="M632" i="18" s="1"/>
  <c r="E129" i="22"/>
  <c r="E621" i="18" s="1"/>
  <c r="E133" i="22"/>
  <c r="E625" i="18" s="1"/>
  <c r="E137" i="22"/>
  <c r="E629" i="18" s="1"/>
  <c r="E141" i="22"/>
  <c r="E633" i="18" s="1"/>
  <c r="E145" i="22"/>
  <c r="E637" i="18" s="1"/>
  <c r="E149" i="22"/>
  <c r="E641" i="18" s="1"/>
  <c r="E153" i="22"/>
  <c r="E645" i="18" s="1"/>
  <c r="E147" i="22"/>
  <c r="E639" i="18" s="1"/>
  <c r="E130" i="22"/>
  <c r="E622" i="18" s="1"/>
  <c r="E134" i="22"/>
  <c r="E626" i="18" s="1"/>
  <c r="E138" i="22"/>
  <c r="E630" i="18" s="1"/>
  <c r="E142" i="22"/>
  <c r="E634" i="18" s="1"/>
  <c r="E146" i="22"/>
  <c r="E638" i="18" s="1"/>
  <c r="E150" i="22"/>
  <c r="E642" i="18" s="1"/>
  <c r="E154" i="22"/>
  <c r="E646" i="18" s="1"/>
  <c r="E131" i="22"/>
  <c r="E623" i="18" s="1"/>
  <c r="E139" i="22"/>
  <c r="E631" i="18" s="1"/>
  <c r="E143" i="22"/>
  <c r="E635" i="18" s="1"/>
  <c r="E151" i="22"/>
  <c r="E643" i="18" s="1"/>
  <c r="E135" i="22"/>
  <c r="E627" i="18" s="1"/>
  <c r="E136" i="22"/>
  <c r="E628" i="18" s="1"/>
  <c r="E152" i="22"/>
  <c r="E644" i="18" s="1"/>
  <c r="E148" i="22"/>
  <c r="E640" i="18" s="1"/>
  <c r="E140" i="22"/>
  <c r="E632" i="18" s="1"/>
  <c r="E144" i="22"/>
  <c r="E636" i="18" s="1"/>
  <c r="E132" i="22"/>
  <c r="E624" i="18" s="1"/>
  <c r="K129" i="22"/>
  <c r="K621" i="18" s="1"/>
  <c r="K133" i="22"/>
  <c r="K625" i="18" s="1"/>
  <c r="K130" i="22"/>
  <c r="K622" i="18" s="1"/>
  <c r="K134" i="22"/>
  <c r="K626" i="18" s="1"/>
  <c r="K131" i="22"/>
  <c r="K623" i="18" s="1"/>
  <c r="K135" i="22"/>
  <c r="K627" i="18" s="1"/>
  <c r="K139" i="22"/>
  <c r="K631" i="18" s="1"/>
  <c r="K143" i="22"/>
  <c r="K635" i="18" s="1"/>
  <c r="K147" i="22"/>
  <c r="K639" i="18" s="1"/>
  <c r="K151" i="22"/>
  <c r="K643" i="18" s="1"/>
  <c r="K137" i="22"/>
  <c r="K629" i="18" s="1"/>
  <c r="K142" i="22"/>
  <c r="K634" i="18" s="1"/>
  <c r="K148" i="22"/>
  <c r="K640" i="18" s="1"/>
  <c r="K153" i="22"/>
  <c r="K645" i="18" s="1"/>
  <c r="K138" i="22"/>
  <c r="K630" i="18" s="1"/>
  <c r="K144" i="22"/>
  <c r="K636" i="18" s="1"/>
  <c r="K149" i="22"/>
  <c r="K641" i="18" s="1"/>
  <c r="K154" i="22"/>
  <c r="K646" i="18" s="1"/>
  <c r="K132" i="22"/>
  <c r="K624" i="18" s="1"/>
  <c r="K140" i="22"/>
  <c r="K632" i="18" s="1"/>
  <c r="K145" i="22"/>
  <c r="K637" i="18" s="1"/>
  <c r="K150" i="22"/>
  <c r="K642" i="18" s="1"/>
  <c r="K146" i="22"/>
  <c r="K638" i="18" s="1"/>
  <c r="K152" i="22"/>
  <c r="K644" i="18" s="1"/>
  <c r="K136" i="22"/>
  <c r="K628" i="18" s="1"/>
  <c r="K141" i="22"/>
  <c r="K633" i="18" s="1"/>
  <c r="G129" i="22"/>
  <c r="G621" i="18" s="1"/>
  <c r="G133" i="22"/>
  <c r="G625" i="18" s="1"/>
  <c r="G137" i="22"/>
  <c r="G629" i="18" s="1"/>
  <c r="G141" i="22"/>
  <c r="G633" i="18" s="1"/>
  <c r="G145" i="22"/>
  <c r="G637" i="18" s="1"/>
  <c r="G149" i="22"/>
  <c r="G641" i="18" s="1"/>
  <c r="G153" i="22"/>
  <c r="G645" i="18" s="1"/>
  <c r="G130" i="22"/>
  <c r="G622" i="18" s="1"/>
  <c r="G134" i="22"/>
  <c r="G626" i="18" s="1"/>
  <c r="G138" i="22"/>
  <c r="G630" i="18" s="1"/>
  <c r="G142" i="22"/>
  <c r="G634" i="18" s="1"/>
  <c r="G146" i="22"/>
  <c r="G638" i="18" s="1"/>
  <c r="G150" i="22"/>
  <c r="G642" i="18" s="1"/>
  <c r="G154" i="22"/>
  <c r="G646" i="18" s="1"/>
  <c r="G131" i="22"/>
  <c r="G623" i="18" s="1"/>
  <c r="G135" i="22"/>
  <c r="G627" i="18" s="1"/>
  <c r="G139" i="22"/>
  <c r="G631" i="18" s="1"/>
  <c r="G143" i="22"/>
  <c r="G635" i="18" s="1"/>
  <c r="G147" i="22"/>
  <c r="G639" i="18" s="1"/>
  <c r="G151" i="22"/>
  <c r="G643" i="18" s="1"/>
  <c r="G140" i="22"/>
  <c r="G632" i="18" s="1"/>
  <c r="G152" i="22"/>
  <c r="G644" i="18" s="1"/>
  <c r="G144" i="22"/>
  <c r="G636" i="18" s="1"/>
  <c r="G132" i="22"/>
  <c r="G624" i="18" s="1"/>
  <c r="G148" i="22"/>
  <c r="G640" i="18" s="1"/>
  <c r="G136" i="22"/>
  <c r="G628" i="18" s="1"/>
  <c r="C129" i="22"/>
  <c r="C621" i="18" s="1"/>
  <c r="C133" i="22"/>
  <c r="C625" i="18" s="1"/>
  <c r="C137" i="22"/>
  <c r="C629" i="18" s="1"/>
  <c r="C141" i="22"/>
  <c r="C633" i="18" s="1"/>
  <c r="C145" i="22"/>
  <c r="C637" i="18" s="1"/>
  <c r="C149" i="22"/>
  <c r="C641" i="18" s="1"/>
  <c r="C153" i="22"/>
  <c r="C645" i="18" s="1"/>
  <c r="C131" i="22"/>
  <c r="C623" i="18" s="1"/>
  <c r="C139" i="22"/>
  <c r="C631" i="18" s="1"/>
  <c r="C151" i="22"/>
  <c r="C643" i="18" s="1"/>
  <c r="C130" i="22"/>
  <c r="C622" i="18" s="1"/>
  <c r="C134" i="22"/>
  <c r="C626" i="18" s="1"/>
  <c r="C138" i="22"/>
  <c r="C630" i="18" s="1"/>
  <c r="C142" i="22"/>
  <c r="C634" i="18" s="1"/>
  <c r="C146" i="22"/>
  <c r="C638" i="18" s="1"/>
  <c r="C150" i="22"/>
  <c r="C642" i="18" s="1"/>
  <c r="C154" i="22"/>
  <c r="C646" i="18" s="1"/>
  <c r="C135" i="22"/>
  <c r="C627" i="18" s="1"/>
  <c r="C143" i="22"/>
  <c r="C635" i="18" s="1"/>
  <c r="C147" i="22"/>
  <c r="C639" i="18" s="1"/>
  <c r="C132" i="22"/>
  <c r="C624" i="18" s="1"/>
  <c r="C148" i="22"/>
  <c r="C640" i="18" s="1"/>
  <c r="C136" i="22"/>
  <c r="C628" i="18" s="1"/>
  <c r="C152" i="22"/>
  <c r="C644" i="18" s="1"/>
  <c r="C140" i="22"/>
  <c r="C632" i="18" s="1"/>
  <c r="C144" i="22"/>
  <c r="C636" i="18" s="1"/>
  <c r="I129" i="22"/>
  <c r="I621" i="18" s="1"/>
  <c r="I133" i="22"/>
  <c r="I625" i="18" s="1"/>
  <c r="I137" i="22"/>
  <c r="I629" i="18" s="1"/>
  <c r="I141" i="22"/>
  <c r="I633" i="18" s="1"/>
  <c r="I145" i="22"/>
  <c r="I637" i="18" s="1"/>
  <c r="I149" i="22"/>
  <c r="I641" i="18" s="1"/>
  <c r="I153" i="22"/>
  <c r="I645" i="18" s="1"/>
  <c r="I130" i="22"/>
  <c r="I622" i="18" s="1"/>
  <c r="I134" i="22"/>
  <c r="I626" i="18" s="1"/>
  <c r="I138" i="22"/>
  <c r="I630" i="18" s="1"/>
  <c r="I142" i="22"/>
  <c r="I634" i="18" s="1"/>
  <c r="I146" i="22"/>
  <c r="I638" i="18" s="1"/>
  <c r="I150" i="22"/>
  <c r="I642" i="18" s="1"/>
  <c r="I154" i="22"/>
  <c r="I646" i="18" s="1"/>
  <c r="I131" i="22"/>
  <c r="I623" i="18" s="1"/>
  <c r="I135" i="22"/>
  <c r="I627" i="18" s="1"/>
  <c r="I139" i="22"/>
  <c r="I631" i="18" s="1"/>
  <c r="I143" i="22"/>
  <c r="I635" i="18" s="1"/>
  <c r="I147" i="22"/>
  <c r="I639" i="18" s="1"/>
  <c r="I151" i="22"/>
  <c r="I643" i="18" s="1"/>
  <c r="I144" i="22"/>
  <c r="I636" i="18" s="1"/>
  <c r="I132" i="22"/>
  <c r="I624" i="18" s="1"/>
  <c r="I148" i="22"/>
  <c r="I640" i="18" s="1"/>
  <c r="I136" i="22"/>
  <c r="I628" i="18" s="1"/>
  <c r="I152" i="22"/>
  <c r="I644" i="18" s="1"/>
  <c r="I140" i="22"/>
  <c r="I632" i="18" s="1"/>
  <c r="B131" i="22"/>
  <c r="B623" i="18" s="1"/>
  <c r="B135" i="22"/>
  <c r="B627" i="18" s="1"/>
  <c r="B139" i="22"/>
  <c r="B631" i="18" s="1"/>
  <c r="B143" i="22"/>
  <c r="B635" i="18" s="1"/>
  <c r="B147" i="22"/>
  <c r="B639" i="18" s="1"/>
  <c r="B151" i="22"/>
  <c r="B643" i="18" s="1"/>
  <c r="B133" i="22"/>
  <c r="B625" i="18" s="1"/>
  <c r="B141" i="22"/>
  <c r="B633" i="18" s="1"/>
  <c r="B149" i="22"/>
  <c r="B641" i="18" s="1"/>
  <c r="B132" i="22"/>
  <c r="B624" i="18" s="1"/>
  <c r="B136" i="22"/>
  <c r="B628" i="18" s="1"/>
  <c r="B140" i="22"/>
  <c r="B632" i="18" s="1"/>
  <c r="B144" i="22"/>
  <c r="B636" i="18" s="1"/>
  <c r="B148" i="22"/>
  <c r="B640" i="18" s="1"/>
  <c r="B152" i="22"/>
  <c r="B644" i="18" s="1"/>
  <c r="B129" i="22"/>
  <c r="B621" i="18" s="1"/>
  <c r="B137" i="22"/>
  <c r="B629" i="18" s="1"/>
  <c r="B145" i="22"/>
  <c r="B637" i="18" s="1"/>
  <c r="B153" i="22"/>
  <c r="B645" i="18" s="1"/>
  <c r="B138" i="22"/>
  <c r="B630" i="18" s="1"/>
  <c r="B154" i="22"/>
  <c r="B646" i="18" s="1"/>
  <c r="B150" i="22"/>
  <c r="B642" i="18" s="1"/>
  <c r="B142" i="22"/>
  <c r="B634" i="18" s="1"/>
  <c r="B130" i="22"/>
  <c r="B622" i="18" s="1"/>
  <c r="B146" i="22"/>
  <c r="B638" i="18" s="1"/>
  <c r="B134" i="22"/>
  <c r="B626" i="18" s="1"/>
  <c r="J131" i="22"/>
  <c r="J623" i="18" s="1"/>
  <c r="J135" i="22"/>
  <c r="J627" i="18" s="1"/>
  <c r="J139" i="22"/>
  <c r="J631" i="18" s="1"/>
  <c r="J143" i="22"/>
  <c r="J635" i="18" s="1"/>
  <c r="J147" i="22"/>
  <c r="J639" i="18" s="1"/>
  <c r="J151" i="22"/>
  <c r="J643" i="18" s="1"/>
  <c r="J132" i="22"/>
  <c r="J624" i="18" s="1"/>
  <c r="J136" i="22"/>
  <c r="J628" i="18" s="1"/>
  <c r="J140" i="22"/>
  <c r="J632" i="18" s="1"/>
  <c r="J144" i="22"/>
  <c r="J636" i="18" s="1"/>
  <c r="J148" i="22"/>
  <c r="J640" i="18" s="1"/>
  <c r="J152" i="22"/>
  <c r="J644" i="18" s="1"/>
  <c r="J129" i="22"/>
  <c r="J621" i="18" s="1"/>
  <c r="J133" i="22"/>
  <c r="J625" i="18" s="1"/>
  <c r="J137" i="22"/>
  <c r="J629" i="18" s="1"/>
  <c r="J141" i="22"/>
  <c r="J633" i="18" s="1"/>
  <c r="J145" i="22"/>
  <c r="J637" i="18" s="1"/>
  <c r="J149" i="22"/>
  <c r="J641" i="18" s="1"/>
  <c r="J153" i="22"/>
  <c r="J645" i="18" s="1"/>
  <c r="J138" i="22"/>
  <c r="J630" i="18" s="1"/>
  <c r="J154" i="22"/>
  <c r="J646" i="18" s="1"/>
  <c r="J134" i="22"/>
  <c r="J626" i="18" s="1"/>
  <c r="J142" i="22"/>
  <c r="J634" i="18" s="1"/>
  <c r="J130" i="22"/>
  <c r="J622" i="18" s="1"/>
  <c r="J146" i="22"/>
  <c r="J638" i="18" s="1"/>
  <c r="J150" i="22"/>
  <c r="J642" i="18" s="1"/>
  <c r="F131" i="22"/>
  <c r="F623" i="18" s="1"/>
  <c r="F135" i="22"/>
  <c r="F627" i="18" s="1"/>
  <c r="F139" i="22"/>
  <c r="F631" i="18" s="1"/>
  <c r="F143" i="22"/>
  <c r="F635" i="18" s="1"/>
  <c r="F147" i="22"/>
  <c r="F639" i="18" s="1"/>
  <c r="F151" i="22"/>
  <c r="F643" i="18" s="1"/>
  <c r="F149" i="22"/>
  <c r="F641" i="18" s="1"/>
  <c r="F132" i="22"/>
  <c r="F624" i="18" s="1"/>
  <c r="F136" i="22"/>
  <c r="F628" i="18" s="1"/>
  <c r="F140" i="22"/>
  <c r="F632" i="18" s="1"/>
  <c r="F144" i="22"/>
  <c r="F636" i="18" s="1"/>
  <c r="F148" i="22"/>
  <c r="F640" i="18" s="1"/>
  <c r="F152" i="22"/>
  <c r="F644" i="18" s="1"/>
  <c r="F133" i="22"/>
  <c r="F625" i="18" s="1"/>
  <c r="F137" i="22"/>
  <c r="F629" i="18" s="1"/>
  <c r="F141" i="22"/>
  <c r="F633" i="18" s="1"/>
  <c r="F145" i="22"/>
  <c r="F637" i="18" s="1"/>
  <c r="F153" i="22"/>
  <c r="F645" i="18" s="1"/>
  <c r="F129" i="22"/>
  <c r="F621" i="18" s="1"/>
  <c r="F130" i="22"/>
  <c r="F622" i="18" s="1"/>
  <c r="F146" i="22"/>
  <c r="F638" i="18" s="1"/>
  <c r="F134" i="22"/>
  <c r="F626" i="18" s="1"/>
  <c r="F150" i="22"/>
  <c r="F642" i="18" s="1"/>
  <c r="F138" i="22"/>
  <c r="F630" i="18" s="1"/>
  <c r="F154" i="22"/>
  <c r="F646" i="18" s="1"/>
  <c r="F142" i="22"/>
  <c r="F634" i="18" s="1"/>
  <c r="BI147" i="28"/>
  <c r="B128" i="22"/>
  <c r="B620" i="18" s="1"/>
  <c r="D147" i="28"/>
  <c r="AC147" i="28"/>
  <c r="BS147" i="28"/>
  <c r="BE147" i="28"/>
  <c r="CC147" i="28"/>
  <c r="BJ147" i="28"/>
  <c r="B165" i="22"/>
  <c r="C165" i="22" s="1"/>
  <c r="C591" i="18" s="1"/>
  <c r="B619" i="18"/>
  <c r="C171" i="22"/>
  <c r="C158" i="22"/>
  <c r="D158" i="22" s="1"/>
  <c r="M128" i="22"/>
  <c r="M620" i="18" s="1"/>
  <c r="G128" i="22"/>
  <c r="G620" i="18" s="1"/>
  <c r="K128" i="22"/>
  <c r="K620" i="18" s="1"/>
  <c r="D128" i="22"/>
  <c r="D620" i="18" s="1"/>
  <c r="H128" i="22"/>
  <c r="H620" i="18" s="1"/>
  <c r="J128" i="22"/>
  <c r="J620" i="18" s="1"/>
  <c r="F128" i="22"/>
  <c r="F620" i="18" s="1"/>
  <c r="L128" i="22"/>
  <c r="L620" i="18" s="1"/>
  <c r="C128" i="22"/>
  <c r="C620" i="18" s="1"/>
  <c r="E128" i="22"/>
  <c r="E620" i="18" s="1"/>
  <c r="I128" i="22"/>
  <c r="I620" i="18" s="1"/>
  <c r="B591" i="18" l="1"/>
  <c r="M175" i="22"/>
  <c r="B563" i="18"/>
  <c r="C563" i="18"/>
  <c r="L175" i="22"/>
  <c r="G175" i="22"/>
  <c r="J175" i="22"/>
  <c r="H175" i="22"/>
  <c r="F175" i="22"/>
  <c r="E175" i="22"/>
  <c r="D175" i="22"/>
  <c r="C175" i="22"/>
  <c r="K175" i="22"/>
  <c r="N175" i="22"/>
  <c r="I175" i="22"/>
  <c r="B673" i="18"/>
  <c r="D171" i="22"/>
  <c r="D178" i="22" s="1"/>
  <c r="C178" i="22"/>
  <c r="D165" i="22"/>
  <c r="AA71" i="28"/>
  <c r="AB71" i="28"/>
  <c r="AC71" i="28"/>
  <c r="AD71" i="28"/>
  <c r="AE71" i="28"/>
  <c r="Z71" i="28"/>
  <c r="Q71" i="28"/>
  <c r="R71" i="28"/>
  <c r="P71" i="28"/>
  <c r="G71" i="28"/>
  <c r="H71" i="28"/>
  <c r="I71" i="28"/>
  <c r="J71" i="28"/>
  <c r="F71" i="28"/>
  <c r="C71" i="28"/>
  <c r="B71" i="28"/>
  <c r="CB113" i="28"/>
  <c r="CC113" i="28"/>
  <c r="CD113" i="28"/>
  <c r="CE113" i="28"/>
  <c r="CF113" i="28"/>
  <c r="CA113" i="28"/>
  <c r="BR113" i="28"/>
  <c r="BS113" i="28"/>
  <c r="BQ113" i="28"/>
  <c r="BH113" i="28"/>
  <c r="BI113" i="28"/>
  <c r="BJ113" i="28"/>
  <c r="BK113" i="28"/>
  <c r="BG113" i="28"/>
  <c r="BD113" i="28"/>
  <c r="BC113" i="28"/>
  <c r="AA113" i="28"/>
  <c r="AB113" i="28"/>
  <c r="AC113" i="28"/>
  <c r="AD113" i="28"/>
  <c r="AE113" i="28"/>
  <c r="Z113" i="28"/>
  <c r="Q113" i="28"/>
  <c r="R113" i="28"/>
  <c r="P113" i="28"/>
  <c r="G113" i="28"/>
  <c r="H113" i="28"/>
  <c r="I113" i="28"/>
  <c r="J113" i="28"/>
  <c r="F113" i="28"/>
  <c r="C113" i="28"/>
  <c r="B113" i="28"/>
  <c r="AA37" i="28"/>
  <c r="AB37" i="28"/>
  <c r="AC37" i="28"/>
  <c r="AD37" i="28"/>
  <c r="AE37" i="28"/>
  <c r="Z37" i="28"/>
  <c r="Q37" i="28"/>
  <c r="R37" i="28"/>
  <c r="P37" i="28"/>
  <c r="G37" i="28"/>
  <c r="H37" i="28"/>
  <c r="I37" i="28"/>
  <c r="J37" i="28"/>
  <c r="F37" i="28"/>
  <c r="C37" i="28"/>
  <c r="B37" i="28"/>
  <c r="AA3" i="28"/>
  <c r="AB3" i="28"/>
  <c r="AC3" i="28"/>
  <c r="AD3" i="28"/>
  <c r="AE3" i="28"/>
  <c r="Z3" i="28"/>
  <c r="Q3" i="28"/>
  <c r="R3" i="28"/>
  <c r="P3" i="28"/>
  <c r="G3" i="28"/>
  <c r="H3" i="28"/>
  <c r="I3" i="28"/>
  <c r="J3" i="28"/>
  <c r="F3" i="28"/>
  <c r="C3" i="28"/>
  <c r="B3" i="28"/>
  <c r="M530" i="18"/>
  <c r="N530" i="18"/>
  <c r="O530" i="18"/>
  <c r="P530" i="18"/>
  <c r="Q530" i="18"/>
  <c r="L530" i="18"/>
  <c r="C530" i="18"/>
  <c r="D530" i="18"/>
  <c r="E530" i="18"/>
  <c r="F530" i="18"/>
  <c r="B530" i="18"/>
  <c r="Q496" i="18"/>
  <c r="O496" i="18"/>
  <c r="P496" i="18"/>
  <c r="M496" i="18"/>
  <c r="N496" i="18"/>
  <c r="L496" i="18"/>
  <c r="C496" i="18"/>
  <c r="D496" i="18"/>
  <c r="E496" i="18"/>
  <c r="F496" i="18"/>
  <c r="B496" i="18"/>
  <c r="Q462" i="18"/>
  <c r="M462" i="18"/>
  <c r="N462" i="18"/>
  <c r="O462" i="18"/>
  <c r="P462" i="18"/>
  <c r="L462" i="18"/>
  <c r="C462" i="18"/>
  <c r="D462" i="18"/>
  <c r="E462" i="18"/>
  <c r="F462" i="18"/>
  <c r="B462" i="18"/>
  <c r="AE428" i="18"/>
  <c r="AA428" i="18"/>
  <c r="AB428" i="18"/>
  <c r="AC428" i="18"/>
  <c r="AD428" i="18"/>
  <c r="Z428" i="18"/>
  <c r="Q428" i="18"/>
  <c r="R428" i="18"/>
  <c r="P428" i="18"/>
  <c r="G428" i="18"/>
  <c r="H428" i="18"/>
  <c r="I428" i="18"/>
  <c r="J428" i="18"/>
  <c r="F428" i="18"/>
  <c r="C428" i="18"/>
  <c r="B428" i="18"/>
  <c r="C673" i="18" l="1"/>
  <c r="E171" i="22"/>
  <c r="E165" i="22"/>
  <c r="D591" i="18"/>
  <c r="E158" i="22"/>
  <c r="D563" i="18"/>
  <c r="DC368" i="18"/>
  <c r="CS368" i="18"/>
  <c r="CT368" i="18"/>
  <c r="CU368" i="18"/>
  <c r="CV368" i="18"/>
  <c r="CW368" i="18"/>
  <c r="CX368" i="18"/>
  <c r="CY368" i="18"/>
  <c r="CZ368" i="18"/>
  <c r="DA368" i="18"/>
  <c r="DB368" i="18"/>
  <c r="CR368" i="18"/>
  <c r="DC367" i="18"/>
  <c r="CS367" i="18"/>
  <c r="CT367" i="18"/>
  <c r="CU367" i="18"/>
  <c r="CV367" i="18"/>
  <c r="CW367" i="18"/>
  <c r="CX367" i="18"/>
  <c r="CY367" i="18"/>
  <c r="CZ367" i="18"/>
  <c r="DA367" i="18"/>
  <c r="DB367" i="18"/>
  <c r="CR367" i="18"/>
  <c r="CC367" i="18"/>
  <c r="CN368" i="18"/>
  <c r="CD368" i="18"/>
  <c r="CE368" i="18"/>
  <c r="CF368" i="18"/>
  <c r="CG368" i="18"/>
  <c r="CH368" i="18"/>
  <c r="CI368" i="18"/>
  <c r="CJ368" i="18"/>
  <c r="CK368" i="18"/>
  <c r="CL368" i="18"/>
  <c r="CM368" i="18"/>
  <c r="CC368" i="18"/>
  <c r="CN367" i="18"/>
  <c r="CD367" i="18"/>
  <c r="CE367" i="18"/>
  <c r="CF367" i="18"/>
  <c r="CG367" i="18"/>
  <c r="CH367" i="18"/>
  <c r="CI367" i="18"/>
  <c r="CJ367" i="18"/>
  <c r="CK367" i="18"/>
  <c r="CL367" i="18"/>
  <c r="CM367" i="18"/>
  <c r="BN367" i="18"/>
  <c r="BY368" i="18"/>
  <c r="BO368" i="18"/>
  <c r="BP368" i="18"/>
  <c r="BQ368" i="18"/>
  <c r="BR368" i="18"/>
  <c r="BS368" i="18"/>
  <c r="BT368" i="18"/>
  <c r="BU368" i="18"/>
  <c r="BV368" i="18"/>
  <c r="BW368" i="18"/>
  <c r="BX368" i="18"/>
  <c r="BN368" i="18"/>
  <c r="BY367" i="18"/>
  <c r="BO367" i="18"/>
  <c r="BP367" i="18"/>
  <c r="BQ367" i="18"/>
  <c r="BR367" i="18"/>
  <c r="BS367" i="18"/>
  <c r="BT367" i="18"/>
  <c r="BU367" i="18"/>
  <c r="BV367" i="18"/>
  <c r="BW367" i="18"/>
  <c r="BX367" i="18"/>
  <c r="AY367" i="18"/>
  <c r="AY368" i="18"/>
  <c r="AZ368" i="18"/>
  <c r="BA368" i="18"/>
  <c r="BB368" i="18"/>
  <c r="BC368" i="18"/>
  <c r="BD368" i="18"/>
  <c r="BE368" i="18"/>
  <c r="BF368" i="18"/>
  <c r="BG368" i="18"/>
  <c r="BH368" i="18"/>
  <c r="BI368" i="18"/>
  <c r="BJ368" i="18"/>
  <c r="BJ367" i="18"/>
  <c r="AZ367" i="18"/>
  <c r="BA367" i="18"/>
  <c r="BB367" i="18"/>
  <c r="BC367" i="18"/>
  <c r="BD367" i="18"/>
  <c r="BE367" i="18"/>
  <c r="BF367" i="18"/>
  <c r="BG367" i="18"/>
  <c r="BH367" i="18"/>
  <c r="BI367" i="18"/>
  <c r="AI367" i="18"/>
  <c r="AT368" i="18"/>
  <c r="AJ368" i="18"/>
  <c r="AK368" i="18"/>
  <c r="AL368" i="18"/>
  <c r="AM368" i="18"/>
  <c r="AN368" i="18"/>
  <c r="AO368" i="18"/>
  <c r="AP368" i="18"/>
  <c r="AQ368" i="18"/>
  <c r="AR368" i="18"/>
  <c r="AS368" i="18"/>
  <c r="AI368" i="18"/>
  <c r="AT367" i="18"/>
  <c r="AJ367" i="18"/>
  <c r="AK367" i="18"/>
  <c r="AL367" i="18"/>
  <c r="AM367" i="18"/>
  <c r="AN367" i="18"/>
  <c r="AO367" i="18"/>
  <c r="AP367" i="18"/>
  <c r="AQ367" i="18"/>
  <c r="AR367" i="18"/>
  <c r="AS367" i="18"/>
  <c r="R367" i="18"/>
  <c r="AC368" i="18"/>
  <c r="S368" i="18"/>
  <c r="T368" i="18"/>
  <c r="U368" i="18"/>
  <c r="V368" i="18"/>
  <c r="W368" i="18"/>
  <c r="X368" i="18"/>
  <c r="Y368" i="18"/>
  <c r="Z368" i="18"/>
  <c r="AA368" i="18"/>
  <c r="AB368" i="18"/>
  <c r="R368" i="18"/>
  <c r="AC367" i="18"/>
  <c r="S367" i="18"/>
  <c r="T367" i="18"/>
  <c r="U367" i="18"/>
  <c r="V367" i="18"/>
  <c r="W367" i="18"/>
  <c r="X367" i="18"/>
  <c r="Y367" i="18"/>
  <c r="Z367" i="18"/>
  <c r="AA367" i="18"/>
  <c r="AB367" i="18"/>
  <c r="AI307" i="18"/>
  <c r="D673" i="18" l="1"/>
  <c r="E178" i="22"/>
  <c r="F171" i="22"/>
  <c r="F165" i="22"/>
  <c r="D172" i="22" s="1"/>
  <c r="E591" i="18"/>
  <c r="F158" i="22"/>
  <c r="E563" i="18"/>
  <c r="DC308" i="18"/>
  <c r="CS308" i="18"/>
  <c r="CT308" i="18"/>
  <c r="CU308" i="18"/>
  <c r="CV308" i="18"/>
  <c r="CW308" i="18"/>
  <c r="CX308" i="18"/>
  <c r="CY308" i="18"/>
  <c r="CZ308" i="18"/>
  <c r="DA308" i="18"/>
  <c r="DB308" i="18"/>
  <c r="CR308" i="18"/>
  <c r="CR307" i="18"/>
  <c r="DC307" i="18"/>
  <c r="CS307" i="18"/>
  <c r="CT307" i="18"/>
  <c r="CU307" i="18"/>
  <c r="CV307" i="18"/>
  <c r="CW307" i="18"/>
  <c r="CX307" i="18"/>
  <c r="CY307" i="18"/>
  <c r="CZ307" i="18"/>
  <c r="DA307" i="18"/>
  <c r="DB307" i="18"/>
  <c r="CC307" i="18"/>
  <c r="CN308" i="18"/>
  <c r="CD308" i="18"/>
  <c r="CE308" i="18"/>
  <c r="CF308" i="18"/>
  <c r="CG308" i="18"/>
  <c r="CH308" i="18"/>
  <c r="CI308" i="18"/>
  <c r="CJ308" i="18"/>
  <c r="CK308" i="18"/>
  <c r="CL308" i="18"/>
  <c r="CM308" i="18"/>
  <c r="CC308" i="18"/>
  <c r="CN307" i="18"/>
  <c r="CD307" i="18"/>
  <c r="CE307" i="18"/>
  <c r="CF307" i="18"/>
  <c r="CG307" i="18"/>
  <c r="CH307" i="18"/>
  <c r="CI307" i="18"/>
  <c r="CJ307" i="18"/>
  <c r="CK307" i="18"/>
  <c r="CL307" i="18"/>
  <c r="CM307" i="18"/>
  <c r="BN307" i="18"/>
  <c r="BY308" i="18"/>
  <c r="BO308" i="18"/>
  <c r="BP308" i="18"/>
  <c r="BQ308" i="18"/>
  <c r="BR308" i="18"/>
  <c r="BS308" i="18"/>
  <c r="BT308" i="18"/>
  <c r="BU308" i="18"/>
  <c r="BV308" i="18"/>
  <c r="BW308" i="18"/>
  <c r="BX308" i="18"/>
  <c r="BN308" i="18"/>
  <c r="BY307" i="18"/>
  <c r="BO307" i="18"/>
  <c r="BP307" i="18"/>
  <c r="BQ307" i="18"/>
  <c r="BR307" i="18"/>
  <c r="BS307" i="18"/>
  <c r="BT307" i="18"/>
  <c r="BU307" i="18"/>
  <c r="BV307" i="18"/>
  <c r="BW307" i="18"/>
  <c r="BX307" i="18"/>
  <c r="AY307" i="18"/>
  <c r="BJ308" i="18"/>
  <c r="AZ308" i="18"/>
  <c r="BA308" i="18"/>
  <c r="BB308" i="18"/>
  <c r="BC308" i="18"/>
  <c r="BD308" i="18"/>
  <c r="BE308" i="18"/>
  <c r="BF308" i="18"/>
  <c r="BG308" i="18"/>
  <c r="BH308" i="18"/>
  <c r="BI308" i="18"/>
  <c r="AY308" i="18"/>
  <c r="AZ307" i="18"/>
  <c r="BA307" i="18"/>
  <c r="BB307" i="18"/>
  <c r="BC307" i="18"/>
  <c r="BD307" i="18"/>
  <c r="BE307" i="18"/>
  <c r="BF307" i="18"/>
  <c r="BG307" i="18"/>
  <c r="BH307" i="18"/>
  <c r="BI307" i="18"/>
  <c r="BJ307" i="18"/>
  <c r="AT308" i="18"/>
  <c r="AJ308" i="18"/>
  <c r="AK308" i="18"/>
  <c r="AL308" i="18"/>
  <c r="AM308" i="18"/>
  <c r="AN308" i="18"/>
  <c r="AO308" i="18"/>
  <c r="AP308" i="18"/>
  <c r="AQ308" i="18"/>
  <c r="AR308" i="18"/>
  <c r="AS308" i="18"/>
  <c r="AI308" i="18"/>
  <c r="AT307" i="18"/>
  <c r="AJ307" i="18"/>
  <c r="AK307" i="18"/>
  <c r="AL307" i="18"/>
  <c r="AM307" i="18"/>
  <c r="AN307" i="18"/>
  <c r="AO307" i="18"/>
  <c r="AP307" i="18"/>
  <c r="AQ307" i="18"/>
  <c r="AR307" i="18"/>
  <c r="AS307" i="18"/>
  <c r="R307" i="18"/>
  <c r="R308" i="18"/>
  <c r="S308" i="18"/>
  <c r="T308" i="18"/>
  <c r="U308" i="18"/>
  <c r="V308" i="18"/>
  <c r="W308" i="18"/>
  <c r="X308" i="18"/>
  <c r="Y308" i="18"/>
  <c r="Z308" i="18"/>
  <c r="AA308" i="18"/>
  <c r="AB308" i="18"/>
  <c r="AC308" i="18"/>
  <c r="S307" i="18"/>
  <c r="T307" i="18"/>
  <c r="U307" i="18"/>
  <c r="V307" i="18"/>
  <c r="W307" i="18"/>
  <c r="X307" i="18"/>
  <c r="Y307" i="18"/>
  <c r="Z307" i="18"/>
  <c r="AA307" i="18"/>
  <c r="AB307" i="18"/>
  <c r="AC307" i="18"/>
  <c r="R247" i="18"/>
  <c r="DC248" i="18"/>
  <c r="CS248" i="18"/>
  <c r="CT248" i="18"/>
  <c r="CU248" i="18"/>
  <c r="CV248" i="18"/>
  <c r="CW248" i="18"/>
  <c r="CX248" i="18"/>
  <c r="CY248" i="18"/>
  <c r="CZ248" i="18"/>
  <c r="DA248" i="18"/>
  <c r="DB248" i="18"/>
  <c r="DC247" i="18"/>
  <c r="CS247" i="18"/>
  <c r="CT247" i="18"/>
  <c r="CU247" i="18"/>
  <c r="CV247" i="18"/>
  <c r="CW247" i="18"/>
  <c r="CX247" i="18"/>
  <c r="CY247" i="18"/>
  <c r="CZ247" i="18"/>
  <c r="DA247" i="18"/>
  <c r="DB247" i="18"/>
  <c r="CR247" i="18"/>
  <c r="CC247" i="18"/>
  <c r="CC248" i="18"/>
  <c r="CD248" i="18"/>
  <c r="CE248" i="18"/>
  <c r="CF248" i="18"/>
  <c r="CG248" i="18"/>
  <c r="CH248" i="18"/>
  <c r="CI248" i="18"/>
  <c r="CJ248" i="18"/>
  <c r="CK248" i="18"/>
  <c r="CL248" i="18"/>
  <c r="CM248" i="18"/>
  <c r="CN248" i="18"/>
  <c r="CD247" i="18"/>
  <c r="CE247" i="18"/>
  <c r="CF247" i="18"/>
  <c r="CG247" i="18"/>
  <c r="CH247" i="18"/>
  <c r="CI247" i="18"/>
  <c r="CJ247" i="18"/>
  <c r="CK247" i="18"/>
  <c r="CL247" i="18"/>
  <c r="CM247" i="18"/>
  <c r="CN247" i="18"/>
  <c r="BN247" i="18"/>
  <c r="BY248" i="18"/>
  <c r="BO248" i="18"/>
  <c r="BP248" i="18"/>
  <c r="BQ248" i="18"/>
  <c r="BR248" i="18"/>
  <c r="BS248" i="18"/>
  <c r="BT248" i="18"/>
  <c r="BU248" i="18"/>
  <c r="BV248" i="18"/>
  <c r="BW248" i="18"/>
  <c r="BX248" i="18"/>
  <c r="BN248" i="18"/>
  <c r="BO247" i="18"/>
  <c r="BP247" i="18"/>
  <c r="BQ247" i="18"/>
  <c r="BR247" i="18"/>
  <c r="BS247" i="18"/>
  <c r="BT247" i="18"/>
  <c r="BU247" i="18"/>
  <c r="BV247" i="18"/>
  <c r="BW247" i="18"/>
  <c r="BX247" i="18"/>
  <c r="BY247" i="18"/>
  <c r="AY247" i="18"/>
  <c r="BJ248" i="18"/>
  <c r="AZ248" i="18"/>
  <c r="BA248" i="18"/>
  <c r="BB248" i="18"/>
  <c r="BC248" i="18"/>
  <c r="BD248" i="18"/>
  <c r="BE248" i="18"/>
  <c r="BF248" i="18"/>
  <c r="BG248" i="18"/>
  <c r="BH248" i="18"/>
  <c r="BI248" i="18"/>
  <c r="AY248" i="18"/>
  <c r="BJ247" i="18"/>
  <c r="AZ247" i="18"/>
  <c r="BA247" i="18"/>
  <c r="BB247" i="18"/>
  <c r="BC247" i="18"/>
  <c r="BD247" i="18"/>
  <c r="BE247" i="18"/>
  <c r="BF247" i="18"/>
  <c r="BG247" i="18"/>
  <c r="BH247" i="18"/>
  <c r="BI247" i="18"/>
  <c r="AI247" i="18"/>
  <c r="AT248" i="18"/>
  <c r="AJ248" i="18"/>
  <c r="AK248" i="18"/>
  <c r="AL248" i="18"/>
  <c r="AM248" i="18"/>
  <c r="AN248" i="18"/>
  <c r="AO248" i="18"/>
  <c r="AP248" i="18"/>
  <c r="AQ248" i="18"/>
  <c r="AR248" i="18"/>
  <c r="AS248" i="18"/>
  <c r="AI248" i="18"/>
  <c r="AJ247" i="18"/>
  <c r="AK247" i="18"/>
  <c r="AL247" i="18"/>
  <c r="AM247" i="18"/>
  <c r="AN247" i="18"/>
  <c r="AO247" i="18"/>
  <c r="AP247" i="18"/>
  <c r="AQ247" i="18"/>
  <c r="AR247" i="18"/>
  <c r="AS247" i="18"/>
  <c r="AT247" i="18"/>
  <c r="R248" i="18"/>
  <c r="S248" i="18"/>
  <c r="T248" i="18"/>
  <c r="U248" i="18"/>
  <c r="V248" i="18"/>
  <c r="W248" i="18"/>
  <c r="X248" i="18"/>
  <c r="Y248" i="18"/>
  <c r="Z248" i="18"/>
  <c r="AA248" i="18"/>
  <c r="AB248" i="18"/>
  <c r="AC248" i="18"/>
  <c r="S247" i="18"/>
  <c r="T247" i="18"/>
  <c r="U247" i="18"/>
  <c r="V247" i="18"/>
  <c r="W247" i="18"/>
  <c r="X247" i="18"/>
  <c r="Y247" i="18"/>
  <c r="Z247" i="18"/>
  <c r="AA247" i="18"/>
  <c r="AB247" i="18"/>
  <c r="AC247" i="18"/>
  <c r="E673" i="18" l="1"/>
  <c r="F178" i="22"/>
  <c r="G171" i="22"/>
  <c r="G178" i="22" s="1"/>
  <c r="F563" i="18"/>
  <c r="F591" i="18"/>
  <c r="E65" i="22"/>
  <c r="E367" i="18" s="1"/>
  <c r="G172" i="22" l="1"/>
  <c r="F673" i="18"/>
  <c r="H171" i="22"/>
  <c r="FB315" i="5"/>
  <c r="FB316" i="5" s="1"/>
  <c r="FA315" i="5"/>
  <c r="FA312" i="5"/>
  <c r="FB312" i="5"/>
  <c r="FB313" i="5" s="1"/>
  <c r="AG314" i="5"/>
  <c r="AG316" i="5" s="1"/>
  <c r="AF314" i="5"/>
  <c r="AF315" i="5" s="1"/>
  <c r="AG311" i="5"/>
  <c r="AG312" i="5" s="1"/>
  <c r="AF311" i="5"/>
  <c r="AF312" i="5" s="1"/>
  <c r="C314" i="5"/>
  <c r="C316" i="5" s="1"/>
  <c r="C113" i="18" s="1"/>
  <c r="C311" i="5"/>
  <c r="FA267" i="5"/>
  <c r="FA264" i="5"/>
  <c r="AF267" i="5"/>
  <c r="AF269" i="5" s="1"/>
  <c r="AF264" i="5"/>
  <c r="B267" i="5"/>
  <c r="B269" i="5" s="1"/>
  <c r="B264" i="5"/>
  <c r="AG267" i="5"/>
  <c r="AG269" i="5" s="1"/>
  <c r="AH267" i="5"/>
  <c r="AH269" i="5" s="1"/>
  <c r="AI267" i="5"/>
  <c r="AI269" i="5" s="1"/>
  <c r="AJ267" i="5"/>
  <c r="AJ269" i="5" s="1"/>
  <c r="AK267" i="5"/>
  <c r="AK269" i="5" s="1"/>
  <c r="AL267" i="5"/>
  <c r="AL269" i="5" s="1"/>
  <c r="AM267" i="5"/>
  <c r="AM269" i="5" s="1"/>
  <c r="AN267" i="5"/>
  <c r="AN269" i="5" s="1"/>
  <c r="AO267" i="5"/>
  <c r="AO269" i="5" s="1"/>
  <c r="AP267" i="5"/>
  <c r="AP269" i="5" s="1"/>
  <c r="AQ267" i="5"/>
  <c r="AQ269" i="5" s="1"/>
  <c r="AR267" i="5"/>
  <c r="AR269" i="5" s="1"/>
  <c r="AS267" i="5"/>
  <c r="AS269" i="5" s="1"/>
  <c r="AT267" i="5"/>
  <c r="AT269" i="5" s="1"/>
  <c r="AU267" i="5"/>
  <c r="AU269" i="5" s="1"/>
  <c r="AV267" i="5"/>
  <c r="AV269" i="5" s="1"/>
  <c r="AW267" i="5"/>
  <c r="AW269" i="5" s="1"/>
  <c r="AX267" i="5"/>
  <c r="AX269" i="5" s="1"/>
  <c r="AY267" i="5"/>
  <c r="AY269" i="5" s="1"/>
  <c r="AZ267" i="5"/>
  <c r="AZ268" i="5" s="1"/>
  <c r="JR194" i="5"/>
  <c r="JS194" i="5"/>
  <c r="JT194" i="5"/>
  <c r="JU194" i="5"/>
  <c r="JV194" i="5"/>
  <c r="JW194" i="5"/>
  <c r="JX194" i="5"/>
  <c r="JY194" i="5"/>
  <c r="JZ194" i="5"/>
  <c r="KA194" i="5"/>
  <c r="KB194" i="5"/>
  <c r="KC194" i="5"/>
  <c r="KD194" i="5"/>
  <c r="KE194" i="5"/>
  <c r="KF194" i="5"/>
  <c r="KG194" i="5"/>
  <c r="KH194" i="5"/>
  <c r="KI194" i="5"/>
  <c r="KJ194" i="5"/>
  <c r="KK194" i="5"/>
  <c r="KL194" i="5"/>
  <c r="KM194" i="5"/>
  <c r="KN194" i="5"/>
  <c r="KO194" i="5"/>
  <c r="KP194" i="5"/>
  <c r="KQ194" i="5"/>
  <c r="JQ194" i="5"/>
  <c r="JR189" i="5"/>
  <c r="JR190" i="5" s="1"/>
  <c r="JS189" i="5"/>
  <c r="JS190" i="5" s="1"/>
  <c r="JT189" i="5"/>
  <c r="JT190" i="5" s="1"/>
  <c r="JU189" i="5"/>
  <c r="JU190" i="5" s="1"/>
  <c r="JV189" i="5"/>
  <c r="JV190" i="5" s="1"/>
  <c r="JW189" i="5"/>
  <c r="JW190" i="5" s="1"/>
  <c r="JX189" i="5"/>
  <c r="JX190" i="5" s="1"/>
  <c r="JY189" i="5"/>
  <c r="JY190" i="5" s="1"/>
  <c r="JZ189" i="5"/>
  <c r="JZ190" i="5" s="1"/>
  <c r="KA189" i="5"/>
  <c r="KA190" i="5" s="1"/>
  <c r="KB189" i="5"/>
  <c r="KB190" i="5" s="1"/>
  <c r="KC189" i="5"/>
  <c r="KC190" i="5" s="1"/>
  <c r="KD189" i="5"/>
  <c r="KD190" i="5" s="1"/>
  <c r="KE189" i="5"/>
  <c r="KE190" i="5" s="1"/>
  <c r="KF189" i="5"/>
  <c r="KF190" i="5" s="1"/>
  <c r="KG189" i="5"/>
  <c r="KG190" i="5" s="1"/>
  <c r="KH189" i="5"/>
  <c r="KH190" i="5" s="1"/>
  <c r="KI189" i="5"/>
  <c r="KI190" i="5" s="1"/>
  <c r="KJ189" i="5"/>
  <c r="KJ190" i="5" s="1"/>
  <c r="KK189" i="5"/>
  <c r="KK190" i="5" s="1"/>
  <c r="KL189" i="5"/>
  <c r="KL190" i="5" s="1"/>
  <c r="KM189" i="5"/>
  <c r="KM190" i="5" s="1"/>
  <c r="KN189" i="5"/>
  <c r="KN190" i="5" s="1"/>
  <c r="KO189" i="5"/>
  <c r="KO190" i="5" s="1"/>
  <c r="KP189" i="5"/>
  <c r="KP190" i="5" s="1"/>
  <c r="KQ189" i="5"/>
  <c r="KQ190" i="5" s="1"/>
  <c r="JQ189" i="5"/>
  <c r="JQ190" i="5" s="1"/>
  <c r="JR185" i="5"/>
  <c r="JR186" i="5" s="1"/>
  <c r="JS185" i="5"/>
  <c r="JS186" i="5" s="1"/>
  <c r="JT185" i="5"/>
  <c r="JT186" i="5" s="1"/>
  <c r="JU185" i="5"/>
  <c r="JU186" i="5" s="1"/>
  <c r="JV185" i="5"/>
  <c r="JV186" i="5" s="1"/>
  <c r="JW185" i="5"/>
  <c r="JW186" i="5" s="1"/>
  <c r="JX185" i="5"/>
  <c r="JX186" i="5" s="1"/>
  <c r="JY185" i="5"/>
  <c r="JY186" i="5" s="1"/>
  <c r="JZ185" i="5"/>
  <c r="JZ186" i="5" s="1"/>
  <c r="KA185" i="5"/>
  <c r="KA186" i="5" s="1"/>
  <c r="KB185" i="5"/>
  <c r="KB186" i="5" s="1"/>
  <c r="KC185" i="5"/>
  <c r="KC186" i="5" s="1"/>
  <c r="KD185" i="5"/>
  <c r="KD186" i="5" s="1"/>
  <c r="KE185" i="5"/>
  <c r="KE186" i="5" s="1"/>
  <c r="KF185" i="5"/>
  <c r="KF186" i="5" s="1"/>
  <c r="KG185" i="5"/>
  <c r="KG186" i="5" s="1"/>
  <c r="KH185" i="5"/>
  <c r="KH186" i="5" s="1"/>
  <c r="KI185" i="5"/>
  <c r="KI186" i="5" s="1"/>
  <c r="KJ185" i="5"/>
  <c r="KJ186" i="5" s="1"/>
  <c r="KK185" i="5"/>
  <c r="KK186" i="5" s="1"/>
  <c r="KL185" i="5"/>
  <c r="KL186" i="5" s="1"/>
  <c r="KM185" i="5"/>
  <c r="KM186" i="5" s="1"/>
  <c r="KN185" i="5"/>
  <c r="KN186" i="5" s="1"/>
  <c r="KO185" i="5"/>
  <c r="KO186" i="5" s="1"/>
  <c r="KP185" i="5"/>
  <c r="KP186" i="5" s="1"/>
  <c r="KQ185" i="5"/>
  <c r="KQ186" i="5" s="1"/>
  <c r="JQ185" i="5"/>
  <c r="HJ194" i="5"/>
  <c r="HK194" i="5"/>
  <c r="HL194" i="5"/>
  <c r="HM194" i="5"/>
  <c r="HN194" i="5"/>
  <c r="HO194" i="5"/>
  <c r="HP194" i="5"/>
  <c r="HQ194" i="5"/>
  <c r="HR194" i="5"/>
  <c r="HS194" i="5"/>
  <c r="HT194" i="5"/>
  <c r="HU194" i="5"/>
  <c r="HV194" i="5"/>
  <c r="HW194" i="5"/>
  <c r="HX194" i="5"/>
  <c r="HY194" i="5"/>
  <c r="HZ194" i="5"/>
  <c r="IA194" i="5"/>
  <c r="IB194" i="5"/>
  <c r="IC194" i="5"/>
  <c r="ID194" i="5"/>
  <c r="IE194" i="5"/>
  <c r="IF194" i="5"/>
  <c r="IG194" i="5"/>
  <c r="IH194" i="5"/>
  <c r="II194" i="5"/>
  <c r="HJ189" i="5"/>
  <c r="HJ190" i="5" s="1"/>
  <c r="HK189" i="5"/>
  <c r="HK190" i="5" s="1"/>
  <c r="HL189" i="5"/>
  <c r="HL190" i="5" s="1"/>
  <c r="HM189" i="5"/>
  <c r="HM190" i="5" s="1"/>
  <c r="HN189" i="5"/>
  <c r="HN190" i="5" s="1"/>
  <c r="HO189" i="5"/>
  <c r="HO190" i="5" s="1"/>
  <c r="HP189" i="5"/>
  <c r="HP190" i="5" s="1"/>
  <c r="HQ189" i="5"/>
  <c r="HQ190" i="5" s="1"/>
  <c r="HR189" i="5"/>
  <c r="HR190" i="5" s="1"/>
  <c r="HS189" i="5"/>
  <c r="HS190" i="5" s="1"/>
  <c r="HT189" i="5"/>
  <c r="HT190" i="5" s="1"/>
  <c r="HU189" i="5"/>
  <c r="HU190" i="5" s="1"/>
  <c r="HV189" i="5"/>
  <c r="HV190" i="5" s="1"/>
  <c r="HW189" i="5"/>
  <c r="HW190" i="5" s="1"/>
  <c r="HX189" i="5"/>
  <c r="HX190" i="5" s="1"/>
  <c r="HY189" i="5"/>
  <c r="HY190" i="5" s="1"/>
  <c r="HZ189" i="5"/>
  <c r="HZ190" i="5" s="1"/>
  <c r="IA189" i="5"/>
  <c r="IA190" i="5" s="1"/>
  <c r="IB189" i="5"/>
  <c r="IB190" i="5" s="1"/>
  <c r="IC189" i="5"/>
  <c r="IC190" i="5" s="1"/>
  <c r="ID189" i="5"/>
  <c r="ID190" i="5" s="1"/>
  <c r="IE189" i="5"/>
  <c r="IE190" i="5" s="1"/>
  <c r="IF189" i="5"/>
  <c r="IF190" i="5" s="1"/>
  <c r="IG189" i="5"/>
  <c r="IG190" i="5" s="1"/>
  <c r="IH189" i="5"/>
  <c r="IH190" i="5" s="1"/>
  <c r="II189" i="5"/>
  <c r="II190" i="5" s="1"/>
  <c r="HI189" i="5"/>
  <c r="HI190" i="5" s="1"/>
  <c r="HJ185" i="5"/>
  <c r="HJ186" i="5" s="1"/>
  <c r="HK185" i="5"/>
  <c r="HK186" i="5" s="1"/>
  <c r="HL185" i="5"/>
  <c r="HL186" i="5" s="1"/>
  <c r="HM185" i="5"/>
  <c r="HM186" i="5" s="1"/>
  <c r="HN185" i="5"/>
  <c r="HN186" i="5" s="1"/>
  <c r="HO185" i="5"/>
  <c r="HO186" i="5" s="1"/>
  <c r="HP185" i="5"/>
  <c r="HP186" i="5" s="1"/>
  <c r="HQ185" i="5"/>
  <c r="HQ186" i="5" s="1"/>
  <c r="HR185" i="5"/>
  <c r="HR186" i="5" s="1"/>
  <c r="HS185" i="5"/>
  <c r="HS186" i="5" s="1"/>
  <c r="HT185" i="5"/>
  <c r="HT186" i="5" s="1"/>
  <c r="HU185" i="5"/>
  <c r="HU186" i="5" s="1"/>
  <c r="HV185" i="5"/>
  <c r="HV186" i="5" s="1"/>
  <c r="HW185" i="5"/>
  <c r="HW186" i="5" s="1"/>
  <c r="HX185" i="5"/>
  <c r="HX186" i="5" s="1"/>
  <c r="HY185" i="5"/>
  <c r="HY186" i="5" s="1"/>
  <c r="HZ185" i="5"/>
  <c r="HZ186" i="5" s="1"/>
  <c r="IA185" i="5"/>
  <c r="IA186" i="5" s="1"/>
  <c r="IB185" i="5"/>
  <c r="IB186" i="5" s="1"/>
  <c r="IC185" i="5"/>
  <c r="IC186" i="5" s="1"/>
  <c r="ID185" i="5"/>
  <c r="ID186" i="5" s="1"/>
  <c r="IE185" i="5"/>
  <c r="IE186" i="5" s="1"/>
  <c r="IF185" i="5"/>
  <c r="IF186" i="5" s="1"/>
  <c r="IG185" i="5"/>
  <c r="IG186" i="5" s="1"/>
  <c r="IH185" i="5"/>
  <c r="IH186" i="5" s="1"/>
  <c r="II185" i="5"/>
  <c r="II186" i="5" s="1"/>
  <c r="HI185" i="5"/>
  <c r="IN194" i="5"/>
  <c r="IO194" i="5"/>
  <c r="IP194" i="5"/>
  <c r="IQ194" i="5"/>
  <c r="IR194" i="5"/>
  <c r="IS194" i="5"/>
  <c r="IT194" i="5"/>
  <c r="IU194" i="5"/>
  <c r="IV194" i="5"/>
  <c r="IW194" i="5"/>
  <c r="IX194" i="5"/>
  <c r="IY194" i="5"/>
  <c r="IZ194" i="5"/>
  <c r="JA194" i="5"/>
  <c r="JB194" i="5"/>
  <c r="JC194" i="5"/>
  <c r="JD194" i="5"/>
  <c r="JE194" i="5"/>
  <c r="JF194" i="5"/>
  <c r="JG194" i="5"/>
  <c r="JH194" i="5"/>
  <c r="JI194" i="5"/>
  <c r="JJ194" i="5"/>
  <c r="JK194" i="5"/>
  <c r="JL194" i="5"/>
  <c r="JM194" i="5"/>
  <c r="IM194" i="5"/>
  <c r="IN189" i="5"/>
  <c r="IN190" i="5" s="1"/>
  <c r="IO189" i="5"/>
  <c r="IO190" i="5" s="1"/>
  <c r="IP189" i="5"/>
  <c r="IP190" i="5" s="1"/>
  <c r="IQ189" i="5"/>
  <c r="IQ190" i="5" s="1"/>
  <c r="IR189" i="5"/>
  <c r="IR190" i="5" s="1"/>
  <c r="IS189" i="5"/>
  <c r="IS190" i="5" s="1"/>
  <c r="IT189" i="5"/>
  <c r="IT190" i="5" s="1"/>
  <c r="IU189" i="5"/>
  <c r="IU190" i="5" s="1"/>
  <c r="IV189" i="5"/>
  <c r="IV190" i="5" s="1"/>
  <c r="IW189" i="5"/>
  <c r="IW190" i="5" s="1"/>
  <c r="IX189" i="5"/>
  <c r="IX190" i="5" s="1"/>
  <c r="IY189" i="5"/>
  <c r="IY190" i="5" s="1"/>
  <c r="IZ189" i="5"/>
  <c r="IZ190" i="5" s="1"/>
  <c r="JA189" i="5"/>
  <c r="JA190" i="5" s="1"/>
  <c r="JB189" i="5"/>
  <c r="JB190" i="5" s="1"/>
  <c r="JC189" i="5"/>
  <c r="JC190" i="5" s="1"/>
  <c r="JD189" i="5"/>
  <c r="JD190" i="5" s="1"/>
  <c r="JE189" i="5"/>
  <c r="JE190" i="5" s="1"/>
  <c r="JF189" i="5"/>
  <c r="JF190" i="5" s="1"/>
  <c r="JG189" i="5"/>
  <c r="JG190" i="5" s="1"/>
  <c r="JH189" i="5"/>
  <c r="JH190" i="5" s="1"/>
  <c r="JI189" i="5"/>
  <c r="JI190" i="5" s="1"/>
  <c r="JJ189" i="5"/>
  <c r="JJ190" i="5" s="1"/>
  <c r="JK189" i="5"/>
  <c r="JK190" i="5" s="1"/>
  <c r="JL189" i="5"/>
  <c r="JL190" i="5" s="1"/>
  <c r="JM189" i="5"/>
  <c r="JM190" i="5" s="1"/>
  <c r="IM189" i="5"/>
  <c r="IM190" i="5" s="1"/>
  <c r="JI185" i="5"/>
  <c r="JI186" i="5" s="1"/>
  <c r="IN185" i="5"/>
  <c r="IN186" i="5" s="1"/>
  <c r="IO185" i="5"/>
  <c r="IO186" i="5" s="1"/>
  <c r="IP185" i="5"/>
  <c r="IP186" i="5" s="1"/>
  <c r="IQ185" i="5"/>
  <c r="IQ186" i="5" s="1"/>
  <c r="IR185" i="5"/>
  <c r="IR186" i="5" s="1"/>
  <c r="IS185" i="5"/>
  <c r="IS186" i="5" s="1"/>
  <c r="IT185" i="5"/>
  <c r="IT186" i="5" s="1"/>
  <c r="IU185" i="5"/>
  <c r="IU186" i="5" s="1"/>
  <c r="IV185" i="5"/>
  <c r="IV186" i="5" s="1"/>
  <c r="IW185" i="5"/>
  <c r="IW186" i="5" s="1"/>
  <c r="IX185" i="5"/>
  <c r="IX186" i="5" s="1"/>
  <c r="IY185" i="5"/>
  <c r="IY186" i="5" s="1"/>
  <c r="IZ185" i="5"/>
  <c r="IZ186" i="5" s="1"/>
  <c r="JA185" i="5"/>
  <c r="JB185" i="5"/>
  <c r="JB186" i="5" s="1"/>
  <c r="JC185" i="5"/>
  <c r="JC186" i="5" s="1"/>
  <c r="JD185" i="5"/>
  <c r="JD186" i="5" s="1"/>
  <c r="JE185" i="5"/>
  <c r="JE186" i="5" s="1"/>
  <c r="JF185" i="5"/>
  <c r="JF186" i="5" s="1"/>
  <c r="JG185" i="5"/>
  <c r="JG186" i="5" s="1"/>
  <c r="JH185" i="5"/>
  <c r="JH186" i="5" s="1"/>
  <c r="JJ185" i="5"/>
  <c r="JK185" i="5"/>
  <c r="JK186" i="5" s="1"/>
  <c r="JL185" i="5"/>
  <c r="JL186" i="5" s="1"/>
  <c r="JM185" i="5"/>
  <c r="JM186" i="5" s="1"/>
  <c r="IM185" i="5"/>
  <c r="JA186" i="5"/>
  <c r="JJ186" i="5"/>
  <c r="GF189" i="5"/>
  <c r="GF192" i="5" s="1"/>
  <c r="GG189" i="5"/>
  <c r="GG194" i="5" s="1"/>
  <c r="GH189" i="5"/>
  <c r="GH194" i="5" s="1"/>
  <c r="GI189" i="5"/>
  <c r="GI191" i="5" s="1"/>
  <c r="GJ189" i="5"/>
  <c r="GJ192" i="5" s="1"/>
  <c r="GK189" i="5"/>
  <c r="GL189" i="5"/>
  <c r="GM189" i="5"/>
  <c r="GM196" i="5" s="1"/>
  <c r="GN189" i="5"/>
  <c r="GN193" i="5" s="1"/>
  <c r="GO189" i="5"/>
  <c r="GO192" i="5" s="1"/>
  <c r="GP189" i="5"/>
  <c r="GQ189" i="5"/>
  <c r="GQ196" i="5" s="1"/>
  <c r="GR189" i="5"/>
  <c r="GR193" i="5" s="1"/>
  <c r="GS189" i="5"/>
  <c r="GS192" i="5" s="1"/>
  <c r="GT189" i="5"/>
  <c r="GU189" i="5"/>
  <c r="GU196" i="5" s="1"/>
  <c r="GV189" i="5"/>
  <c r="GV193" i="5" s="1"/>
  <c r="GW189" i="5"/>
  <c r="GW192" i="5" s="1"/>
  <c r="GX189" i="5"/>
  <c r="GX190" i="5" s="1"/>
  <c r="GY189" i="5"/>
  <c r="GY196" i="5" s="1"/>
  <c r="GZ189" i="5"/>
  <c r="GZ193" i="5" s="1"/>
  <c r="HA189" i="5"/>
  <c r="HA192" i="5" s="1"/>
  <c r="HB189" i="5"/>
  <c r="HC189" i="5"/>
  <c r="HC196" i="5" s="1"/>
  <c r="HD189" i="5"/>
  <c r="HD193" i="5" s="1"/>
  <c r="HE189" i="5"/>
  <c r="HE192" i="5" s="1"/>
  <c r="GE189" i="5"/>
  <c r="GE191" i="5" s="1"/>
  <c r="GF185" i="5"/>
  <c r="GF186" i="5" s="1"/>
  <c r="GG185" i="5"/>
  <c r="GG186" i="5" s="1"/>
  <c r="GH185" i="5"/>
  <c r="GH186" i="5" s="1"/>
  <c r="GI185" i="5"/>
  <c r="GI186" i="5" s="1"/>
  <c r="GJ185" i="5"/>
  <c r="GJ186" i="5" s="1"/>
  <c r="GK185" i="5"/>
  <c r="GK186" i="5" s="1"/>
  <c r="GL185" i="5"/>
  <c r="GL186" i="5" s="1"/>
  <c r="GM185" i="5"/>
  <c r="GM186" i="5" s="1"/>
  <c r="GN185" i="5"/>
  <c r="GN186" i="5" s="1"/>
  <c r="GO185" i="5"/>
  <c r="GO186" i="5" s="1"/>
  <c r="GP185" i="5"/>
  <c r="GP186" i="5" s="1"/>
  <c r="GQ185" i="5"/>
  <c r="GQ186" i="5" s="1"/>
  <c r="GR185" i="5"/>
  <c r="GR186" i="5" s="1"/>
  <c r="GS185" i="5"/>
  <c r="GS186" i="5" s="1"/>
  <c r="GT185" i="5"/>
  <c r="GT186" i="5" s="1"/>
  <c r="GU185" i="5"/>
  <c r="GU186" i="5" s="1"/>
  <c r="GV185" i="5"/>
  <c r="GV186" i="5" s="1"/>
  <c r="GW185" i="5"/>
  <c r="GW186" i="5" s="1"/>
  <c r="GX185" i="5"/>
  <c r="GX186" i="5" s="1"/>
  <c r="GY185" i="5"/>
  <c r="GY186" i="5" s="1"/>
  <c r="GZ185" i="5"/>
  <c r="GZ186" i="5" s="1"/>
  <c r="HA185" i="5"/>
  <c r="HA186" i="5" s="1"/>
  <c r="HB185" i="5"/>
  <c r="HB186" i="5" s="1"/>
  <c r="HC185" i="5"/>
  <c r="HC186" i="5" s="1"/>
  <c r="HD185" i="5"/>
  <c r="HD186" i="5" s="1"/>
  <c r="HE185" i="5"/>
  <c r="HE186" i="5" s="1"/>
  <c r="GE185" i="5"/>
  <c r="GE186" i="5" s="1"/>
  <c r="FA201" i="5"/>
  <c r="GA198" i="5"/>
  <c r="GA199" i="5" s="1"/>
  <c r="FB201" i="5"/>
  <c r="FB202" i="5" s="1"/>
  <c r="FC201" i="5"/>
  <c r="FC202" i="5" s="1"/>
  <c r="FD201" i="5"/>
  <c r="FD202" i="5" s="1"/>
  <c r="FE201" i="5"/>
  <c r="FE202" i="5" s="1"/>
  <c r="FF201" i="5"/>
  <c r="FF202" i="5" s="1"/>
  <c r="FG201" i="5"/>
  <c r="FG202" i="5" s="1"/>
  <c r="FH201" i="5"/>
  <c r="FH202" i="5" s="1"/>
  <c r="FI201" i="5"/>
  <c r="FI202" i="5" s="1"/>
  <c r="FJ201" i="5"/>
  <c r="FJ202" i="5" s="1"/>
  <c r="FK201" i="5"/>
  <c r="FK202" i="5" s="1"/>
  <c r="FL201" i="5"/>
  <c r="FL202" i="5" s="1"/>
  <c r="FM201" i="5"/>
  <c r="FM202" i="5" s="1"/>
  <c r="FN201" i="5"/>
  <c r="FN202" i="5" s="1"/>
  <c r="FO201" i="5"/>
  <c r="FO202" i="5" s="1"/>
  <c r="FP201" i="5"/>
  <c r="FP202" i="5" s="1"/>
  <c r="FQ201" i="5"/>
  <c r="FQ202" i="5" s="1"/>
  <c r="FR201" i="5"/>
  <c r="FR202" i="5" s="1"/>
  <c r="FS201" i="5"/>
  <c r="FS202" i="5" s="1"/>
  <c r="FT201" i="5"/>
  <c r="FT202" i="5" s="1"/>
  <c r="FU201" i="5"/>
  <c r="FU202" i="5" s="1"/>
  <c r="FV201" i="5"/>
  <c r="FV202" i="5" s="1"/>
  <c r="FW201" i="5"/>
  <c r="FW202" i="5" s="1"/>
  <c r="FX201" i="5"/>
  <c r="FX202" i="5" s="1"/>
  <c r="FY201" i="5"/>
  <c r="FY202" i="5" s="1"/>
  <c r="FZ201" i="5"/>
  <c r="FZ202" i="5" s="1"/>
  <c r="GA201" i="5"/>
  <c r="GA202" i="5" s="1"/>
  <c r="FB198" i="5"/>
  <c r="FB199" i="5" s="1"/>
  <c r="FC198" i="5"/>
  <c r="FC199" i="5" s="1"/>
  <c r="FD198" i="5"/>
  <c r="FD199" i="5" s="1"/>
  <c r="FE198" i="5"/>
  <c r="FE199" i="5" s="1"/>
  <c r="FF198" i="5"/>
  <c r="FF199" i="5" s="1"/>
  <c r="FG198" i="5"/>
  <c r="FG199" i="5" s="1"/>
  <c r="FH198" i="5"/>
  <c r="FH199" i="5" s="1"/>
  <c r="FI198" i="5"/>
  <c r="FI199" i="5" s="1"/>
  <c r="FJ198" i="5"/>
  <c r="FJ199" i="5" s="1"/>
  <c r="FK198" i="5"/>
  <c r="FK199" i="5" s="1"/>
  <c r="FL198" i="5"/>
  <c r="FL199" i="5" s="1"/>
  <c r="FM198" i="5"/>
  <c r="FM199" i="5" s="1"/>
  <c r="FN198" i="5"/>
  <c r="FN199" i="5" s="1"/>
  <c r="FO198" i="5"/>
  <c r="FO199" i="5" s="1"/>
  <c r="FP198" i="5"/>
  <c r="FP199" i="5" s="1"/>
  <c r="FQ198" i="5"/>
  <c r="FQ199" i="5" s="1"/>
  <c r="FR198" i="5"/>
  <c r="FR199" i="5" s="1"/>
  <c r="FS198" i="5"/>
  <c r="FS199" i="5" s="1"/>
  <c r="FT198" i="5"/>
  <c r="FT199" i="5" s="1"/>
  <c r="FU198" i="5"/>
  <c r="FU199" i="5" s="1"/>
  <c r="FV198" i="5"/>
  <c r="FV199" i="5" s="1"/>
  <c r="FW198" i="5"/>
  <c r="FW199" i="5" s="1"/>
  <c r="FX198" i="5"/>
  <c r="FX199" i="5" s="1"/>
  <c r="FY198" i="5"/>
  <c r="FY199" i="5" s="1"/>
  <c r="FZ198" i="5"/>
  <c r="FZ199" i="5" s="1"/>
  <c r="FA198" i="5"/>
  <c r="DY189" i="5"/>
  <c r="DY194" i="5" s="1"/>
  <c r="DY185" i="5"/>
  <c r="DY186" i="5" s="1"/>
  <c r="DE218" i="5"/>
  <c r="A215" i="18" s="1"/>
  <c r="CM218" i="5"/>
  <c r="A157" i="18" s="1"/>
  <c r="CM193" i="5"/>
  <c r="A132" i="18" s="1"/>
  <c r="CM194" i="5"/>
  <c r="A133" i="18" s="1"/>
  <c r="CM195" i="5"/>
  <c r="A134" i="18" s="1"/>
  <c r="CM196" i="5"/>
  <c r="A135" i="18" s="1"/>
  <c r="CM197" i="5"/>
  <c r="A136" i="18" s="1"/>
  <c r="CM198" i="5"/>
  <c r="A137" i="18" s="1"/>
  <c r="CM199" i="5"/>
  <c r="A138" i="18" s="1"/>
  <c r="CM200" i="5"/>
  <c r="A139" i="18" s="1"/>
  <c r="CM201" i="5"/>
  <c r="A140" i="18" s="1"/>
  <c r="CM202" i="5"/>
  <c r="A141" i="18" s="1"/>
  <c r="CM203" i="5"/>
  <c r="A142" i="18" s="1"/>
  <c r="CM204" i="5"/>
  <c r="A143" i="18" s="1"/>
  <c r="CM205" i="5"/>
  <c r="A144" i="18" s="1"/>
  <c r="CM206" i="5"/>
  <c r="A145" i="18" s="1"/>
  <c r="CM207" i="5"/>
  <c r="A146" i="18" s="1"/>
  <c r="CM208" i="5"/>
  <c r="A147" i="18" s="1"/>
  <c r="CM209" i="5"/>
  <c r="A148" i="18" s="1"/>
  <c r="CM210" i="5"/>
  <c r="A149" i="18" s="1"/>
  <c r="CM211" i="5"/>
  <c r="A150" i="18" s="1"/>
  <c r="CM212" i="5"/>
  <c r="A151" i="18" s="1"/>
  <c r="CM213" i="5"/>
  <c r="A152" i="18" s="1"/>
  <c r="CM214" i="5"/>
  <c r="A153" i="18" s="1"/>
  <c r="CM215" i="5"/>
  <c r="A154" i="18" s="1"/>
  <c r="CM216" i="5"/>
  <c r="A155" i="18" s="1"/>
  <c r="CM217" i="5"/>
  <c r="A156" i="18" s="1"/>
  <c r="CM192" i="5"/>
  <c r="DE193" i="5"/>
  <c r="A190" i="18" s="1"/>
  <c r="DE194" i="5"/>
  <c r="A191" i="18" s="1"/>
  <c r="DE195" i="5"/>
  <c r="A192" i="18" s="1"/>
  <c r="DE196" i="5"/>
  <c r="A193" i="18" s="1"/>
  <c r="DE197" i="5"/>
  <c r="A194" i="18" s="1"/>
  <c r="DE198" i="5"/>
  <c r="A195" i="18" s="1"/>
  <c r="DE199" i="5"/>
  <c r="A196" i="18" s="1"/>
  <c r="DE200" i="5"/>
  <c r="A197" i="18" s="1"/>
  <c r="DE201" i="5"/>
  <c r="A198" i="18" s="1"/>
  <c r="DE202" i="5"/>
  <c r="A199" i="18" s="1"/>
  <c r="DE203" i="5"/>
  <c r="A200" i="18" s="1"/>
  <c r="DE204" i="5"/>
  <c r="A201" i="18" s="1"/>
  <c r="DE205" i="5"/>
  <c r="A202" i="18" s="1"/>
  <c r="DE206" i="5"/>
  <c r="A203" i="18" s="1"/>
  <c r="DE207" i="5"/>
  <c r="A204" i="18" s="1"/>
  <c r="DE208" i="5"/>
  <c r="A205" i="18" s="1"/>
  <c r="DE209" i="5"/>
  <c r="A206" i="18" s="1"/>
  <c r="DE210" i="5"/>
  <c r="A207" i="18" s="1"/>
  <c r="DE211" i="5"/>
  <c r="A208" i="18" s="1"/>
  <c r="DE212" i="5"/>
  <c r="A209" i="18" s="1"/>
  <c r="DE213" i="5"/>
  <c r="A210" i="18" s="1"/>
  <c r="DE214" i="5"/>
  <c r="A211" i="18" s="1"/>
  <c r="DE215" i="5"/>
  <c r="A212" i="18" s="1"/>
  <c r="DE216" i="5"/>
  <c r="A213" i="18" s="1"/>
  <c r="DE217" i="5"/>
  <c r="A214" i="18" s="1"/>
  <c r="DE192" i="5"/>
  <c r="CN191" i="5"/>
  <c r="BJ184" i="5"/>
  <c r="BF201" i="5"/>
  <c r="BF202" i="5" s="1"/>
  <c r="AF201" i="5"/>
  <c r="AF203" i="5" s="1"/>
  <c r="AF198" i="5"/>
  <c r="AF199" i="5" s="1"/>
  <c r="B201" i="5"/>
  <c r="B203" i="5" s="1"/>
  <c r="B198" i="5"/>
  <c r="AN150" i="5"/>
  <c r="AN151" i="5" s="1"/>
  <c r="AN147" i="5"/>
  <c r="AN148" i="5" s="1"/>
  <c r="FA151" i="5"/>
  <c r="FA148" i="5"/>
  <c r="AG150" i="5"/>
  <c r="AG152" i="5" s="1"/>
  <c r="AH150" i="5"/>
  <c r="AH152" i="5" s="1"/>
  <c r="AI150" i="5"/>
  <c r="AI152" i="5" s="1"/>
  <c r="AJ150" i="5"/>
  <c r="AJ152" i="5" s="1"/>
  <c r="AK150" i="5"/>
  <c r="AK152" i="5" s="1"/>
  <c r="AL150" i="5"/>
  <c r="AL152" i="5" s="1"/>
  <c r="AM150" i="5"/>
  <c r="AM152" i="5" s="1"/>
  <c r="AF150" i="5"/>
  <c r="AF152" i="5" s="1"/>
  <c r="AF147" i="5"/>
  <c r="B150" i="5"/>
  <c r="B152" i="5" s="1"/>
  <c r="B147" i="5"/>
  <c r="B148" i="5" s="1"/>
  <c r="GE88" i="5"/>
  <c r="GE97" i="5" s="1"/>
  <c r="GE83" i="5"/>
  <c r="GE84" i="5" s="1"/>
  <c r="FA100" i="5"/>
  <c r="FA97" i="5"/>
  <c r="FA98" i="5" s="1"/>
  <c r="DY88" i="5"/>
  <c r="DY91" i="5" s="1"/>
  <c r="DY83" i="5"/>
  <c r="DY84" i="5" s="1"/>
  <c r="DE95" i="5"/>
  <c r="AH197" i="18" s="1"/>
  <c r="DE94" i="5"/>
  <c r="AH196" i="18" s="1"/>
  <c r="DE87" i="5"/>
  <c r="DF86" i="5"/>
  <c r="AN96" i="5"/>
  <c r="DE36" i="5"/>
  <c r="DE35" i="5"/>
  <c r="DE34" i="5"/>
  <c r="DF33" i="5"/>
  <c r="AN99" i="5"/>
  <c r="AN101" i="5" s="1"/>
  <c r="AG99" i="5"/>
  <c r="AH99" i="5"/>
  <c r="AI99" i="5"/>
  <c r="AJ99" i="5"/>
  <c r="AK99" i="5"/>
  <c r="AL99" i="5"/>
  <c r="AM99" i="5"/>
  <c r="AN100" i="5"/>
  <c r="AF99" i="5"/>
  <c r="AF101" i="5" s="1"/>
  <c r="AF96" i="5"/>
  <c r="B99" i="5"/>
  <c r="B101" i="5" s="1"/>
  <c r="G96" i="5"/>
  <c r="F96" i="5"/>
  <c r="E96" i="5"/>
  <c r="D96" i="5"/>
  <c r="C96" i="5"/>
  <c r="B96" i="5"/>
  <c r="GF40" i="5"/>
  <c r="GE40" i="5"/>
  <c r="GF34" i="5"/>
  <c r="GE34" i="5"/>
  <c r="FB50" i="5"/>
  <c r="FA50" i="5"/>
  <c r="FB47" i="5"/>
  <c r="FA47" i="5"/>
  <c r="DZ40" i="5"/>
  <c r="DZ47" i="5" s="1"/>
  <c r="DY40" i="5"/>
  <c r="DY34" i="5"/>
  <c r="DY35" i="5" s="1"/>
  <c r="B48" i="5"/>
  <c r="B50" i="5" s="1"/>
  <c r="B2" i="18" s="1"/>
  <c r="B45" i="5"/>
  <c r="AG45" i="5"/>
  <c r="AH48" i="5"/>
  <c r="AG201" i="5"/>
  <c r="AG202" i="5" s="1"/>
  <c r="AH201" i="5"/>
  <c r="AH202" i="5" s="1"/>
  <c r="AI201" i="5"/>
  <c r="AI202" i="5" s="1"/>
  <c r="AJ201" i="5"/>
  <c r="AJ202" i="5" s="1"/>
  <c r="AK201" i="5"/>
  <c r="AK202" i="5" s="1"/>
  <c r="AL201" i="5"/>
  <c r="AL202" i="5" s="1"/>
  <c r="AM201" i="5"/>
  <c r="AM202" i="5" s="1"/>
  <c r="AN201" i="5"/>
  <c r="AN202" i="5" s="1"/>
  <c r="AO201" i="5"/>
  <c r="AO202" i="5" s="1"/>
  <c r="AP201" i="5"/>
  <c r="AP202" i="5" s="1"/>
  <c r="AQ201" i="5"/>
  <c r="AQ202" i="5" s="1"/>
  <c r="AR201" i="5"/>
  <c r="AR202" i="5" s="1"/>
  <c r="AS201" i="5"/>
  <c r="AS202" i="5" s="1"/>
  <c r="AT201" i="5"/>
  <c r="AT202" i="5" s="1"/>
  <c r="AU201" i="5"/>
  <c r="AU202" i="5" s="1"/>
  <c r="AV201" i="5"/>
  <c r="AV202" i="5" s="1"/>
  <c r="AW201" i="5"/>
  <c r="AW202" i="5" s="1"/>
  <c r="AX201" i="5"/>
  <c r="AX202" i="5" s="1"/>
  <c r="AY201" i="5"/>
  <c r="AY202" i="5" s="1"/>
  <c r="AZ201" i="5"/>
  <c r="AZ202" i="5" s="1"/>
  <c r="BA201" i="5"/>
  <c r="BA202" i="5" s="1"/>
  <c r="BB201" i="5"/>
  <c r="BB202" i="5" s="1"/>
  <c r="BC201" i="5"/>
  <c r="BC203" i="5" s="1"/>
  <c r="BD201" i="5"/>
  <c r="BD203" i="5" s="1"/>
  <c r="BE201" i="5"/>
  <c r="BE202" i="5" s="1"/>
  <c r="BF198" i="5"/>
  <c r="BF199" i="5" s="1"/>
  <c r="AB198" i="5"/>
  <c r="AB199" i="5" s="1"/>
  <c r="AB201" i="5"/>
  <c r="AB203" i="5" s="1"/>
  <c r="AB66" i="18" s="1"/>
  <c r="GE89" i="5"/>
  <c r="FG97" i="5"/>
  <c r="FG98" i="5" s="1"/>
  <c r="AN97" i="5"/>
  <c r="J96" i="5"/>
  <c r="J97" i="5" s="1"/>
  <c r="CG184" i="5"/>
  <c r="CG185" i="5" s="1"/>
  <c r="CH184" i="5"/>
  <c r="CH185" i="5" s="1"/>
  <c r="CI184" i="5"/>
  <c r="CI185" i="5" s="1"/>
  <c r="CJ184" i="5"/>
  <c r="CJ185" i="5" s="1"/>
  <c r="DF37" i="5" l="1"/>
  <c r="R192" i="18" s="1"/>
  <c r="C115" i="18"/>
  <c r="C114" i="18"/>
  <c r="AB67" i="18"/>
  <c r="AB85" i="18"/>
  <c r="AB68" i="18"/>
  <c r="AB81" i="18"/>
  <c r="AB83" i="18"/>
  <c r="HD191" i="5"/>
  <c r="GE91" i="5"/>
  <c r="GV191" i="5"/>
  <c r="GE90" i="5"/>
  <c r="GN191" i="5"/>
  <c r="GE92" i="5"/>
  <c r="HA191" i="5"/>
  <c r="GS191" i="5"/>
  <c r="HD192" i="5"/>
  <c r="HD199" i="5" s="1"/>
  <c r="GV192" i="5"/>
  <c r="GN192" i="5"/>
  <c r="GU193" i="5"/>
  <c r="AN152" i="5"/>
  <c r="AB202" i="5"/>
  <c r="AB204" i="5" s="1"/>
  <c r="GZ191" i="5"/>
  <c r="GR191" i="5"/>
  <c r="HC192" i="5"/>
  <c r="HC199" i="5" s="1"/>
  <c r="GU192" i="5"/>
  <c r="GM192" i="5"/>
  <c r="GQ193" i="5"/>
  <c r="GW191" i="5"/>
  <c r="GO191" i="5"/>
  <c r="GZ192" i="5"/>
  <c r="GR192" i="5"/>
  <c r="HC193" i="5"/>
  <c r="HC200" i="5" s="1"/>
  <c r="GM193" i="5"/>
  <c r="GY192" i="5"/>
  <c r="GQ192" i="5"/>
  <c r="GY193" i="5"/>
  <c r="HE193" i="5"/>
  <c r="HB191" i="5"/>
  <c r="HB198" i="5" s="1"/>
  <c r="HB192" i="5"/>
  <c r="HB199" i="5" s="1"/>
  <c r="HB193" i="5"/>
  <c r="HB200" i="5" s="1"/>
  <c r="GT191" i="5"/>
  <c r="GT192" i="5"/>
  <c r="GT193" i="5"/>
  <c r="GP191" i="5"/>
  <c r="GP192" i="5"/>
  <c r="GP193" i="5"/>
  <c r="GL191" i="5"/>
  <c r="GL192" i="5"/>
  <c r="GL193" i="5"/>
  <c r="HB190" i="5"/>
  <c r="GP194" i="5"/>
  <c r="GT196" i="5"/>
  <c r="HB194" i="5"/>
  <c r="HB201" i="5" s="1"/>
  <c r="GL194" i="5"/>
  <c r="GP196" i="5"/>
  <c r="AZ269" i="5"/>
  <c r="GX191" i="5"/>
  <c r="GX192" i="5"/>
  <c r="GX193" i="5"/>
  <c r="GT190" i="5"/>
  <c r="GX194" i="5"/>
  <c r="HB196" i="5"/>
  <c r="GL196" i="5"/>
  <c r="GL190" i="5"/>
  <c r="GP190" i="5"/>
  <c r="GT194" i="5"/>
  <c r="GX196" i="5"/>
  <c r="HA190" i="5"/>
  <c r="HA197" i="5" s="1"/>
  <c r="GW190" i="5"/>
  <c r="GS190" i="5"/>
  <c r="GO190" i="5"/>
  <c r="HA194" i="5"/>
  <c r="HA201" i="5" s="1"/>
  <c r="GW194" i="5"/>
  <c r="GS194" i="5"/>
  <c r="GO194" i="5"/>
  <c r="HE196" i="5"/>
  <c r="HA196" i="5"/>
  <c r="GW196" i="5"/>
  <c r="GS196" i="5"/>
  <c r="GO196" i="5"/>
  <c r="HE190" i="5"/>
  <c r="HE197" i="5" s="1"/>
  <c r="HE194" i="5"/>
  <c r="HD190" i="5"/>
  <c r="HD197" i="5" s="1"/>
  <c r="GZ190" i="5"/>
  <c r="GZ197" i="5" s="1"/>
  <c r="GV190" i="5"/>
  <c r="GR190" i="5"/>
  <c r="GN190" i="5"/>
  <c r="HC191" i="5"/>
  <c r="HC198" i="5" s="1"/>
  <c r="GY191" i="5"/>
  <c r="GU191" i="5"/>
  <c r="GQ191" i="5"/>
  <c r="GM191" i="5"/>
  <c r="HA193" i="5"/>
  <c r="HA200" i="5" s="1"/>
  <c r="GW193" i="5"/>
  <c r="GS193" i="5"/>
  <c r="GO193" i="5"/>
  <c r="HD194" i="5"/>
  <c r="HD201" i="5" s="1"/>
  <c r="GZ194" i="5"/>
  <c r="GV194" i="5"/>
  <c r="GR194" i="5"/>
  <c r="GN194" i="5"/>
  <c r="HD196" i="5"/>
  <c r="GZ196" i="5"/>
  <c r="GV196" i="5"/>
  <c r="GR196" i="5"/>
  <c r="GN196" i="5"/>
  <c r="HE191" i="5"/>
  <c r="HE198" i="5" s="1"/>
  <c r="HC190" i="5"/>
  <c r="HC197" i="5" s="1"/>
  <c r="GY190" i="5"/>
  <c r="GU190" i="5"/>
  <c r="GQ190" i="5"/>
  <c r="GM190" i="5"/>
  <c r="HC194" i="5"/>
  <c r="HC201" i="5" s="1"/>
  <c r="GY194" i="5"/>
  <c r="GU194" i="5"/>
  <c r="GQ194" i="5"/>
  <c r="GM194" i="5"/>
  <c r="IV195" i="5"/>
  <c r="II195" i="5"/>
  <c r="JJ195" i="5"/>
  <c r="FA313" i="5"/>
  <c r="FA316" i="5"/>
  <c r="KN195" i="5"/>
  <c r="KJ195" i="5"/>
  <c r="KB195" i="5"/>
  <c r="JX195" i="5"/>
  <c r="KQ195" i="5"/>
  <c r="JV195" i="5"/>
  <c r="JR195" i="5"/>
  <c r="KF195" i="5"/>
  <c r="FA101" i="5"/>
  <c r="B50" i="18"/>
  <c r="FA152" i="5"/>
  <c r="FA202" i="5"/>
  <c r="B98" i="18"/>
  <c r="IM186" i="5"/>
  <c r="IM195" i="5" s="1"/>
  <c r="HI186" i="5"/>
  <c r="HI195" i="5" s="1"/>
  <c r="FA149" i="5"/>
  <c r="B66" i="18"/>
  <c r="B26" i="18"/>
  <c r="FA199" i="5"/>
  <c r="JQ186" i="5"/>
  <c r="JQ195" i="5" s="1"/>
  <c r="FA265" i="5"/>
  <c r="JF195" i="5"/>
  <c r="KM195" i="5"/>
  <c r="KI195" i="5"/>
  <c r="HO195" i="5"/>
  <c r="HK195" i="5"/>
  <c r="IF195" i="5"/>
  <c r="IB195" i="5"/>
  <c r="HX195" i="5"/>
  <c r="HT195" i="5"/>
  <c r="HP195" i="5"/>
  <c r="DY90" i="5"/>
  <c r="DF95" i="5"/>
  <c r="AI197" i="18" s="1"/>
  <c r="CN218" i="5"/>
  <c r="B157" i="18" s="1"/>
  <c r="AF202" i="5"/>
  <c r="JM195" i="5"/>
  <c r="IE195" i="5"/>
  <c r="IA195" i="5"/>
  <c r="HW195" i="5"/>
  <c r="HS195" i="5"/>
  <c r="JU195" i="5"/>
  <c r="GF196" i="5"/>
  <c r="KP195" i="5"/>
  <c r="KL195" i="5"/>
  <c r="KH195" i="5"/>
  <c r="KD195" i="5"/>
  <c r="JZ195" i="5"/>
  <c r="CN213" i="5"/>
  <c r="B152" i="18" s="1"/>
  <c r="GI192" i="5"/>
  <c r="IH195" i="5"/>
  <c r="ID195" i="5"/>
  <c r="HZ195" i="5"/>
  <c r="HV195" i="5"/>
  <c r="HR195" i="5"/>
  <c r="JT195" i="5"/>
  <c r="AF316" i="5"/>
  <c r="D117" i="18" s="1"/>
  <c r="CN202" i="5"/>
  <c r="B141" i="18" s="1"/>
  <c r="HL195" i="5"/>
  <c r="GE193" i="5"/>
  <c r="GE200" i="5" s="1"/>
  <c r="GH191" i="5"/>
  <c r="JW195" i="5"/>
  <c r="JS195" i="5"/>
  <c r="G673" i="18"/>
  <c r="H178" i="22"/>
  <c r="DY93" i="5"/>
  <c r="DY97" i="5"/>
  <c r="CN207" i="5"/>
  <c r="B146" i="18" s="1"/>
  <c r="GE194" i="5"/>
  <c r="GE201" i="5" s="1"/>
  <c r="GH192" i="5"/>
  <c r="GJ193" i="5"/>
  <c r="JK195" i="5"/>
  <c r="JB195" i="5"/>
  <c r="IX195" i="5"/>
  <c r="IT195" i="5"/>
  <c r="IG195" i="5"/>
  <c r="IC195" i="5"/>
  <c r="HY195" i="5"/>
  <c r="HU195" i="5"/>
  <c r="HQ195" i="5"/>
  <c r="DY89" i="5"/>
  <c r="DY92" i="5"/>
  <c r="HD200" i="5"/>
  <c r="GF193" i="5"/>
  <c r="KE195" i="5"/>
  <c r="KA195" i="5"/>
  <c r="CN198" i="5"/>
  <c r="B137" i="18" s="1"/>
  <c r="CN195" i="5"/>
  <c r="B134" i="18" s="1"/>
  <c r="GE190" i="5"/>
  <c r="GE197" i="5" s="1"/>
  <c r="GJ196" i="5"/>
  <c r="KO195" i="5"/>
  <c r="KK195" i="5"/>
  <c r="KG195" i="5"/>
  <c r="KC195" i="5"/>
  <c r="JY195" i="5"/>
  <c r="AF317" i="5"/>
  <c r="I171" i="22"/>
  <c r="DF94" i="5"/>
  <c r="AI196" i="18" s="1"/>
  <c r="GK196" i="5"/>
  <c r="GK193" i="5"/>
  <c r="GK192" i="5"/>
  <c r="GK191" i="5"/>
  <c r="GK194" i="5"/>
  <c r="GG196" i="5"/>
  <c r="GG193" i="5"/>
  <c r="GG192" i="5"/>
  <c r="GG191" i="5"/>
  <c r="GG190" i="5"/>
  <c r="GK190" i="5"/>
  <c r="CN217" i="5"/>
  <c r="B156" i="18" s="1"/>
  <c r="CN211" i="5"/>
  <c r="B150" i="18" s="1"/>
  <c r="CN206" i="5"/>
  <c r="B145" i="18" s="1"/>
  <c r="CN201" i="5"/>
  <c r="B140" i="18" s="1"/>
  <c r="CN194" i="5"/>
  <c r="B133" i="18" s="1"/>
  <c r="DY192" i="5"/>
  <c r="HN195" i="5"/>
  <c r="HJ195" i="5"/>
  <c r="AF151" i="5"/>
  <c r="CN215" i="5"/>
  <c r="B154" i="18" s="1"/>
  <c r="CN210" i="5"/>
  <c r="B149" i="18" s="1"/>
  <c r="CN205" i="5"/>
  <c r="B144" i="18" s="1"/>
  <c r="CN199" i="5"/>
  <c r="B138" i="18" s="1"/>
  <c r="CN193" i="5"/>
  <c r="B132" i="18" s="1"/>
  <c r="DY191" i="5"/>
  <c r="IR195" i="5"/>
  <c r="HM195" i="5"/>
  <c r="CN192" i="5"/>
  <c r="CN214" i="5"/>
  <c r="B153" i="18" s="1"/>
  <c r="CN209" i="5"/>
  <c r="B148" i="18" s="1"/>
  <c r="CN203" i="5"/>
  <c r="B142" i="18" s="1"/>
  <c r="CN197" i="5"/>
  <c r="B136" i="18" s="1"/>
  <c r="DY196" i="5"/>
  <c r="DY193" i="5"/>
  <c r="DY190" i="5"/>
  <c r="DY197" i="5" s="1"/>
  <c r="IQ195" i="5"/>
  <c r="GJ190" i="5"/>
  <c r="GF190" i="5"/>
  <c r="GI193" i="5"/>
  <c r="GJ194" i="5"/>
  <c r="GF194" i="5"/>
  <c r="GI196" i="5"/>
  <c r="JI195" i="5"/>
  <c r="JA195" i="5"/>
  <c r="IN195" i="5"/>
  <c r="IP195" i="5"/>
  <c r="JD195" i="5"/>
  <c r="IZ195" i="5"/>
  <c r="GE192" i="5"/>
  <c r="GE199" i="5" s="1"/>
  <c r="GI190" i="5"/>
  <c r="GJ191" i="5"/>
  <c r="GF191" i="5"/>
  <c r="GH193" i="5"/>
  <c r="GI194" i="5"/>
  <c r="GE196" i="5"/>
  <c r="GH196" i="5"/>
  <c r="IW195" i="5"/>
  <c r="IS195" i="5"/>
  <c r="IO195" i="5"/>
  <c r="JG195" i="5"/>
  <c r="JC195" i="5"/>
  <c r="IY195" i="5"/>
  <c r="IU195" i="5"/>
  <c r="AG315" i="5"/>
  <c r="AG317" i="5" s="1"/>
  <c r="GH190" i="5"/>
  <c r="JL195" i="5"/>
  <c r="JE195" i="5"/>
  <c r="JH195" i="5"/>
  <c r="GE198" i="5"/>
  <c r="HB197" i="5"/>
  <c r="HA198" i="5"/>
  <c r="HD198" i="5"/>
  <c r="HA199" i="5"/>
  <c r="HE199" i="5"/>
  <c r="HE200" i="5"/>
  <c r="HE201" i="5"/>
  <c r="AN153" i="5"/>
  <c r="CN196" i="5"/>
  <c r="B135" i="18" s="1"/>
  <c r="CN216" i="5"/>
  <c r="B155" i="18" s="1"/>
  <c r="CN208" i="5"/>
  <c r="B147" i="18" s="1"/>
  <c r="CN200" i="5"/>
  <c r="B139" i="18" s="1"/>
  <c r="CN212" i="5"/>
  <c r="B151" i="18" s="1"/>
  <c r="CN204" i="5"/>
  <c r="B143" i="18" s="1"/>
  <c r="BC202" i="5"/>
  <c r="BD202" i="5"/>
  <c r="BF203" i="5"/>
  <c r="BB203" i="5"/>
  <c r="BA203" i="5"/>
  <c r="BE203" i="5"/>
  <c r="BB198" i="5"/>
  <c r="BC198" i="5"/>
  <c r="BC199" i="5" s="1"/>
  <c r="BD198" i="5"/>
  <c r="BD199" i="5" s="1"/>
  <c r="BE198" i="5"/>
  <c r="BF204" i="5"/>
  <c r="BA198" i="5"/>
  <c r="Y201" i="5"/>
  <c r="Y203" i="5" s="1"/>
  <c r="Y66" i="18" s="1"/>
  <c r="Z201" i="5"/>
  <c r="Z203" i="5" s="1"/>
  <c r="Z66" i="18" s="1"/>
  <c r="AA201" i="5"/>
  <c r="AA203" i="5" s="1"/>
  <c r="AA66" i="18" s="1"/>
  <c r="Y198" i="5"/>
  <c r="Y199" i="5" s="1"/>
  <c r="Z198" i="5"/>
  <c r="Z199" i="5" s="1"/>
  <c r="AA198" i="5"/>
  <c r="AA199" i="5" s="1"/>
  <c r="K29" i="21"/>
  <c r="B29" i="21"/>
  <c r="T59" i="21"/>
  <c r="C59" i="21"/>
  <c r="OV307" i="18" s="1"/>
  <c r="D59" i="21"/>
  <c r="OW307" i="18" s="1"/>
  <c r="E59" i="21"/>
  <c r="OX307" i="18" s="1"/>
  <c r="F59" i="21"/>
  <c r="OY307" i="18" s="1"/>
  <c r="G59" i="21"/>
  <c r="OZ307" i="18" s="1"/>
  <c r="H59" i="21"/>
  <c r="PA307" i="18" s="1"/>
  <c r="I59" i="21"/>
  <c r="PB307" i="18" s="1"/>
  <c r="J59" i="21"/>
  <c r="PC307" i="18" s="1"/>
  <c r="K59" i="21"/>
  <c r="PD307" i="18" s="1"/>
  <c r="L59" i="21"/>
  <c r="PE307" i="18" s="1"/>
  <c r="M59" i="21"/>
  <c r="PF307" i="18" s="1"/>
  <c r="N59" i="21"/>
  <c r="O59" i="21"/>
  <c r="P59" i="21"/>
  <c r="Q59" i="21"/>
  <c r="R59" i="21"/>
  <c r="S59" i="21"/>
  <c r="U59" i="21"/>
  <c r="V59" i="21"/>
  <c r="W59" i="21"/>
  <c r="X59" i="21"/>
  <c r="Y59" i="21"/>
  <c r="B59" i="21"/>
  <c r="OU307" i="18" s="1"/>
  <c r="C29" i="17"/>
  <c r="OV367" i="18" s="1"/>
  <c r="D29" i="17"/>
  <c r="OW367" i="18" s="1"/>
  <c r="E29" i="17"/>
  <c r="OX367" i="18" s="1"/>
  <c r="F29" i="17"/>
  <c r="OY367" i="18" s="1"/>
  <c r="G29" i="17"/>
  <c r="OZ367" i="18" s="1"/>
  <c r="H29" i="17"/>
  <c r="PA367" i="18" s="1"/>
  <c r="I29" i="17"/>
  <c r="PB367" i="18" s="1"/>
  <c r="J29" i="17"/>
  <c r="PC367" i="18" s="1"/>
  <c r="K29" i="17"/>
  <c r="PD367" i="18" s="1"/>
  <c r="L29" i="17"/>
  <c r="PE367" i="18" s="1"/>
  <c r="M29" i="17"/>
  <c r="PF367" i="18" s="1"/>
  <c r="N29" i="17"/>
  <c r="O29" i="17"/>
  <c r="P29" i="17"/>
  <c r="Q29" i="17"/>
  <c r="R29" i="17"/>
  <c r="S29" i="17"/>
  <c r="T29" i="17"/>
  <c r="U29" i="17"/>
  <c r="V29" i="17"/>
  <c r="W29" i="17"/>
  <c r="X29" i="17"/>
  <c r="Y29" i="17"/>
  <c r="B29" i="17"/>
  <c r="OU367" i="18" s="1"/>
  <c r="B29" i="16"/>
  <c r="OU247" i="18" s="1"/>
  <c r="Y29" i="16"/>
  <c r="C29" i="16"/>
  <c r="OV247" i="18" s="1"/>
  <c r="D29" i="16"/>
  <c r="OW247" i="18" s="1"/>
  <c r="E29" i="16"/>
  <c r="OX247" i="18" s="1"/>
  <c r="F29" i="16"/>
  <c r="OY247" i="18" s="1"/>
  <c r="G29" i="16"/>
  <c r="OZ247" i="18" s="1"/>
  <c r="H29" i="16"/>
  <c r="PA247" i="18" s="1"/>
  <c r="I29" i="16"/>
  <c r="PB247" i="18" s="1"/>
  <c r="J29" i="16"/>
  <c r="PC247" i="18" s="1"/>
  <c r="K29" i="16"/>
  <c r="PD247" i="18" s="1"/>
  <c r="L29" i="16"/>
  <c r="PE247" i="18" s="1"/>
  <c r="M29" i="16"/>
  <c r="PF247" i="18" s="1"/>
  <c r="N29" i="16"/>
  <c r="O29" i="16"/>
  <c r="P29" i="16"/>
  <c r="Q29" i="16"/>
  <c r="R29" i="16"/>
  <c r="S29" i="16"/>
  <c r="T29" i="16"/>
  <c r="U29" i="16"/>
  <c r="V29" i="16"/>
  <c r="W29" i="16"/>
  <c r="X29" i="16"/>
  <c r="PE248" i="18" l="1"/>
  <c r="L29" i="22"/>
  <c r="L273" i="18" s="1"/>
  <c r="PD248" i="18"/>
  <c r="K29" i="22"/>
  <c r="K273" i="18" s="1"/>
  <c r="PC248" i="18"/>
  <c r="J29" i="22"/>
  <c r="J273" i="18" s="1"/>
  <c r="PB248" i="18"/>
  <c r="I29" i="22"/>
  <c r="I273" i="18" s="1"/>
  <c r="PA248" i="18"/>
  <c r="H29" i="22"/>
  <c r="H273" i="18" s="1"/>
  <c r="OZ248" i="18"/>
  <c r="G29" i="22"/>
  <c r="G273" i="18" s="1"/>
  <c r="OY248" i="18"/>
  <c r="F29" i="22"/>
  <c r="F273" i="18" s="1"/>
  <c r="OX248" i="18"/>
  <c r="E29" i="22"/>
  <c r="E273" i="18" s="1"/>
  <c r="OW248" i="18"/>
  <c r="D29" i="22"/>
  <c r="D273" i="18" s="1"/>
  <c r="OV248" i="18"/>
  <c r="C29" i="22"/>
  <c r="C273" i="18" s="1"/>
  <c r="OU248" i="18"/>
  <c r="B29" i="22"/>
  <c r="B273" i="18" s="1"/>
  <c r="PF248" i="18"/>
  <c r="M29" i="22"/>
  <c r="M273" i="18" s="1"/>
  <c r="PF368" i="18"/>
  <c r="M91" i="22"/>
  <c r="M393" i="18" s="1"/>
  <c r="PE368" i="18"/>
  <c r="L91" i="22"/>
  <c r="L393" i="18" s="1"/>
  <c r="PD368" i="18"/>
  <c r="K91" i="22"/>
  <c r="K393" i="18" s="1"/>
  <c r="PC368" i="18"/>
  <c r="J91" i="22"/>
  <c r="J393" i="18" s="1"/>
  <c r="PB368" i="18"/>
  <c r="I91" i="22"/>
  <c r="I393" i="18" s="1"/>
  <c r="PA368" i="18"/>
  <c r="H91" i="22"/>
  <c r="H393" i="18" s="1"/>
  <c r="OZ368" i="18"/>
  <c r="G91" i="22"/>
  <c r="G393" i="18" s="1"/>
  <c r="OY368" i="18"/>
  <c r="F91" i="22"/>
  <c r="F393" i="18" s="1"/>
  <c r="OX368" i="18"/>
  <c r="E91" i="22"/>
  <c r="E393" i="18" s="1"/>
  <c r="OW368" i="18"/>
  <c r="D91" i="22"/>
  <c r="D393" i="18" s="1"/>
  <c r="OV368" i="18"/>
  <c r="C91" i="22"/>
  <c r="C393" i="18" s="1"/>
  <c r="OU368" i="18"/>
  <c r="B91" i="22"/>
  <c r="B393" i="18" s="1"/>
  <c r="PF308" i="18"/>
  <c r="PE308" i="18"/>
  <c r="PD308" i="18"/>
  <c r="PC308" i="18"/>
  <c r="PB308" i="18"/>
  <c r="OZ308" i="18"/>
  <c r="OY308" i="18"/>
  <c r="OX308" i="18"/>
  <c r="OW308" i="18"/>
  <c r="OV308" i="18"/>
  <c r="OU308" i="18"/>
  <c r="PA308" i="18"/>
  <c r="AA67" i="18"/>
  <c r="AA85" i="18"/>
  <c r="AA68" i="18"/>
  <c r="AA81" i="18"/>
  <c r="AA83" i="18"/>
  <c r="Z67" i="18"/>
  <c r="Z85" i="18"/>
  <c r="Z68" i="18"/>
  <c r="Z81" i="18"/>
  <c r="Z83" i="18"/>
  <c r="Y67" i="18"/>
  <c r="Y85" i="18"/>
  <c r="Y68" i="18"/>
  <c r="Y81" i="18"/>
  <c r="Y83" i="18"/>
  <c r="B83" i="18"/>
  <c r="Z86" i="18"/>
  <c r="AB84" i="18"/>
  <c r="C117" i="18"/>
  <c r="B27" i="18"/>
  <c r="B28" i="18"/>
  <c r="B52" i="18"/>
  <c r="B51" i="18"/>
  <c r="AA86" i="18"/>
  <c r="Z84" i="18"/>
  <c r="B86" i="18"/>
  <c r="B78" i="18"/>
  <c r="B74" i="18"/>
  <c r="B79" i="18"/>
  <c r="B67" i="18"/>
  <c r="B85" i="18"/>
  <c r="B81" i="18"/>
  <c r="B77" i="18"/>
  <c r="B84" i="18"/>
  <c r="B80" i="18"/>
  <c r="B68" i="18"/>
  <c r="B99" i="18"/>
  <c r="AB86" i="18"/>
  <c r="Y86" i="18"/>
  <c r="AA84" i="18"/>
  <c r="Y84" i="18"/>
  <c r="BB199" i="5"/>
  <c r="BB204" i="5" s="1"/>
  <c r="BE199" i="5"/>
  <c r="BE204" i="5" s="1"/>
  <c r="BA199" i="5"/>
  <c r="BA204" i="5" s="1"/>
  <c r="H673" i="18"/>
  <c r="I178" i="22"/>
  <c r="J171" i="22"/>
  <c r="BD204" i="5"/>
  <c r="BC204" i="5"/>
  <c r="AA202" i="5"/>
  <c r="AA204" i="5" s="1"/>
  <c r="Z202" i="5"/>
  <c r="Z204" i="5" s="1"/>
  <c r="Y202" i="5"/>
  <c r="Y204" i="5" s="1"/>
  <c r="C29" i="21"/>
  <c r="D29" i="21"/>
  <c r="E29" i="21"/>
  <c r="F29" i="21"/>
  <c r="G29" i="21"/>
  <c r="H29" i="21"/>
  <c r="I29" i="21"/>
  <c r="J29" i="21"/>
  <c r="L29" i="21"/>
  <c r="M29" i="21"/>
  <c r="N29" i="21"/>
  <c r="B60" i="22" s="1"/>
  <c r="B333" i="18" s="1"/>
  <c r="O29" i="21"/>
  <c r="C60" i="22" s="1"/>
  <c r="C333" i="18" s="1"/>
  <c r="P29" i="21"/>
  <c r="D60" i="22" s="1"/>
  <c r="D333" i="18" s="1"/>
  <c r="Q29" i="21"/>
  <c r="E60" i="22" s="1"/>
  <c r="E333" i="18" s="1"/>
  <c r="R29" i="21"/>
  <c r="F60" i="22" s="1"/>
  <c r="F333" i="18" s="1"/>
  <c r="S29" i="21"/>
  <c r="G60" i="22" s="1"/>
  <c r="G333" i="18" s="1"/>
  <c r="T29" i="21"/>
  <c r="H60" i="22" s="1"/>
  <c r="H333" i="18" s="1"/>
  <c r="U29" i="21"/>
  <c r="I60" i="22" s="1"/>
  <c r="I333" i="18" s="1"/>
  <c r="V29" i="21"/>
  <c r="J60" i="22" s="1"/>
  <c r="J333" i="18" s="1"/>
  <c r="W29" i="21"/>
  <c r="K60" i="22" s="1"/>
  <c r="K333" i="18" s="1"/>
  <c r="X29" i="21"/>
  <c r="L60" i="22" s="1"/>
  <c r="L333" i="18" s="1"/>
  <c r="Y29" i="21"/>
  <c r="M60" i="22" s="1"/>
  <c r="M333" i="18" s="1"/>
  <c r="I673" i="18" l="1"/>
  <c r="J178" i="22"/>
  <c r="J172" i="22"/>
  <c r="K171" i="22"/>
  <c r="B132" i="13"/>
  <c r="B133" i="13" s="1"/>
  <c r="B116" i="13"/>
  <c r="B117" i="13" s="1"/>
  <c r="B100" i="13"/>
  <c r="B101" i="13" s="1"/>
  <c r="B84" i="13"/>
  <c r="B85" i="13" s="1"/>
  <c r="B68" i="13"/>
  <c r="B69" i="13" s="1"/>
  <c r="B52" i="13"/>
  <c r="B53" i="13" s="1"/>
  <c r="B36" i="13"/>
  <c r="B37" i="13" s="1"/>
  <c r="B20" i="13"/>
  <c r="B21" i="13" s="1"/>
  <c r="B22" i="13" s="1"/>
  <c r="A531" i="18" l="1"/>
  <c r="BB114" i="28"/>
  <c r="A4" i="28"/>
  <c r="A72" i="28"/>
  <c r="A463" i="18"/>
  <c r="A38" i="28"/>
  <c r="A497" i="18"/>
  <c r="A114" i="28"/>
  <c r="J673" i="18"/>
  <c r="K178" i="22"/>
  <c r="L171" i="22"/>
  <c r="N2" i="17"/>
  <c r="M2" i="17" s="1"/>
  <c r="N32" i="21"/>
  <c r="M32" i="21" s="1"/>
  <c r="L32" i="21" s="1"/>
  <c r="K32" i="21" s="1"/>
  <c r="J32" i="21" s="1"/>
  <c r="I32" i="21" s="1"/>
  <c r="H32" i="21" s="1"/>
  <c r="G32" i="21" s="1"/>
  <c r="F32" i="21" s="1"/>
  <c r="E32" i="21" s="1"/>
  <c r="D32" i="21" s="1"/>
  <c r="C32" i="21" s="1"/>
  <c r="B32" i="21" s="1"/>
  <c r="N2" i="21"/>
  <c r="M2" i="21" s="1"/>
  <c r="N2" i="16"/>
  <c r="L2" i="17" l="1"/>
  <c r="PF366" i="18"/>
  <c r="OQ366" i="18"/>
  <c r="OB366" i="18"/>
  <c r="NM366" i="18"/>
  <c r="MX366" i="18"/>
  <c r="MI366" i="18"/>
  <c r="LT366" i="18"/>
  <c r="LE366" i="18"/>
  <c r="KP366" i="18"/>
  <c r="KA366" i="18"/>
  <c r="IW366" i="18"/>
  <c r="IH366" i="18"/>
  <c r="HS366" i="18"/>
  <c r="HD366" i="18"/>
  <c r="GO366" i="18"/>
  <c r="FZ366" i="18"/>
  <c r="DC366" i="18"/>
  <c r="BY366" i="18"/>
  <c r="BJ366" i="18"/>
  <c r="AT366" i="18"/>
  <c r="AC366" i="18"/>
  <c r="FK366" i="18"/>
  <c r="DR366" i="18"/>
  <c r="EG366" i="18"/>
  <c r="JL366" i="18"/>
  <c r="EV366" i="18"/>
  <c r="CN366" i="18"/>
  <c r="L2" i="21"/>
  <c r="PF306" i="18"/>
  <c r="OB306" i="18"/>
  <c r="MX306" i="18"/>
  <c r="LT306" i="18"/>
  <c r="KP306" i="18"/>
  <c r="JL306" i="18"/>
  <c r="IH306" i="18"/>
  <c r="HD306" i="18"/>
  <c r="FZ306" i="18"/>
  <c r="EV306" i="18"/>
  <c r="DR306" i="18"/>
  <c r="AT306" i="18"/>
  <c r="AC306" i="18"/>
  <c r="NM306" i="18"/>
  <c r="IW306" i="18"/>
  <c r="CN306" i="18"/>
  <c r="OQ306" i="18"/>
  <c r="MI306" i="18"/>
  <c r="LE306" i="18"/>
  <c r="KA306" i="18"/>
  <c r="HS306" i="18"/>
  <c r="GO306" i="18"/>
  <c r="FK306" i="18"/>
  <c r="EG306" i="18"/>
  <c r="DC306" i="18"/>
  <c r="BJ306" i="18"/>
  <c r="BY306" i="18"/>
  <c r="NP307" i="18"/>
  <c r="ML307" i="18"/>
  <c r="LH307" i="18"/>
  <c r="KD307" i="18"/>
  <c r="IZ307" i="18"/>
  <c r="HV307" i="18"/>
  <c r="GR307" i="18"/>
  <c r="FN307" i="18"/>
  <c r="EJ307" i="18"/>
  <c r="DF307" i="18"/>
  <c r="OT308" i="18"/>
  <c r="OE308" i="18"/>
  <c r="NA308" i="18"/>
  <c r="LW308" i="18"/>
  <c r="KS308" i="18"/>
  <c r="JO308" i="18"/>
  <c r="IK308" i="18"/>
  <c r="HG308" i="18"/>
  <c r="GC308" i="18"/>
  <c r="EY308" i="18"/>
  <c r="DU308" i="18"/>
  <c r="OT307" i="18"/>
  <c r="OE307" i="18"/>
  <c r="NA307" i="18"/>
  <c r="LW307" i="18"/>
  <c r="KS307" i="18"/>
  <c r="JO307" i="18"/>
  <c r="IK307" i="18"/>
  <c r="HG307" i="18"/>
  <c r="GC307" i="18"/>
  <c r="EY307" i="18"/>
  <c r="DU307" i="18"/>
  <c r="NP308" i="18"/>
  <c r="ML308" i="18"/>
  <c r="LH308" i="18"/>
  <c r="KD308" i="18"/>
  <c r="IZ308" i="18"/>
  <c r="HV308" i="18"/>
  <c r="GR308" i="18"/>
  <c r="FN308" i="18"/>
  <c r="EJ308" i="18"/>
  <c r="DF308" i="18"/>
  <c r="B102" i="13"/>
  <c r="A116" i="28" s="1"/>
  <c r="A115" i="28"/>
  <c r="B118" i="13"/>
  <c r="BB116" i="28" s="1"/>
  <c r="BB115" i="28"/>
  <c r="M2" i="16"/>
  <c r="B2" i="22"/>
  <c r="B86" i="13"/>
  <c r="A40" i="28" s="1"/>
  <c r="A39" i="28"/>
  <c r="B134" i="13"/>
  <c r="A74" i="28" s="1"/>
  <c r="A73" i="28"/>
  <c r="Q307" i="18"/>
  <c r="CQ307" i="18"/>
  <c r="AX308" i="18"/>
  <c r="AH307" i="18"/>
  <c r="BM308" i="18"/>
  <c r="AX307" i="18"/>
  <c r="CB308" i="18"/>
  <c r="BM307" i="18"/>
  <c r="Q308" i="18"/>
  <c r="CQ308" i="18"/>
  <c r="CB307" i="18"/>
  <c r="AH308" i="18"/>
  <c r="B38" i="13"/>
  <c r="A499" i="18" s="1"/>
  <c r="A498" i="18"/>
  <c r="A465" i="18"/>
  <c r="A464" i="18"/>
  <c r="B70" i="13"/>
  <c r="A6" i="28" s="1"/>
  <c r="A5" i="28"/>
  <c r="B54" i="13"/>
  <c r="A533" i="18" s="1"/>
  <c r="A532" i="18"/>
  <c r="K673" i="18"/>
  <c r="L178" i="22"/>
  <c r="M171" i="22"/>
  <c r="O32" i="21"/>
  <c r="P32" i="21" s="1"/>
  <c r="Q32" i="21" s="1"/>
  <c r="R32" i="21" s="1"/>
  <c r="S32" i="21" s="1"/>
  <c r="T32" i="21" s="1"/>
  <c r="U32" i="21" s="1"/>
  <c r="V32" i="21" s="1"/>
  <c r="W32" i="21" s="1"/>
  <c r="X32" i="21" s="1"/>
  <c r="Y32" i="21" s="1"/>
  <c r="O2" i="16"/>
  <c r="C2" i="22" s="1"/>
  <c r="O2" i="17"/>
  <c r="PF246" i="18" l="1"/>
  <c r="OQ246" i="18"/>
  <c r="OB246" i="18"/>
  <c r="NM246" i="18"/>
  <c r="MX246" i="18"/>
  <c r="MI246" i="18"/>
  <c r="LT246" i="18"/>
  <c r="LE246" i="18"/>
  <c r="KP246" i="18"/>
  <c r="KA246" i="18"/>
  <c r="JL246" i="18"/>
  <c r="IW246" i="18"/>
  <c r="IH246" i="18"/>
  <c r="HS246" i="18"/>
  <c r="HD246" i="18"/>
  <c r="GO246" i="18"/>
  <c r="FZ246" i="18"/>
  <c r="FK246" i="18"/>
  <c r="EV246" i="18"/>
  <c r="EG246" i="18"/>
  <c r="DR246" i="18"/>
  <c r="DC246" i="18"/>
  <c r="CN246" i="18"/>
  <c r="BY246" i="18"/>
  <c r="BJ246" i="18"/>
  <c r="AT246" i="18"/>
  <c r="K2" i="21"/>
  <c r="PE306" i="18"/>
  <c r="OP306" i="18"/>
  <c r="OA306" i="18"/>
  <c r="NL306" i="18"/>
  <c r="MW306" i="18"/>
  <c r="MH306" i="18"/>
  <c r="LS306" i="18"/>
  <c r="LD306" i="18"/>
  <c r="KO306" i="18"/>
  <c r="JZ306" i="18"/>
  <c r="JK306" i="18"/>
  <c r="IV306" i="18"/>
  <c r="IG306" i="18"/>
  <c r="HR306" i="18"/>
  <c r="HC306" i="18"/>
  <c r="GN306" i="18"/>
  <c r="FY306" i="18"/>
  <c r="FJ306" i="18"/>
  <c r="EU306" i="18"/>
  <c r="EF306" i="18"/>
  <c r="DQ306" i="18"/>
  <c r="CM306" i="18"/>
  <c r="DB306" i="18"/>
  <c r="BX306" i="18"/>
  <c r="BI306" i="18"/>
  <c r="AS306" i="18"/>
  <c r="AB306" i="18"/>
  <c r="K2" i="17"/>
  <c r="PE366" i="18"/>
  <c r="OP366" i="18"/>
  <c r="OA366" i="18"/>
  <c r="NL366" i="18"/>
  <c r="MW366" i="18"/>
  <c r="MH366" i="18"/>
  <c r="LS366" i="18"/>
  <c r="LD366" i="18"/>
  <c r="KO366" i="18"/>
  <c r="JZ366" i="18"/>
  <c r="IV366" i="18"/>
  <c r="IG366" i="18"/>
  <c r="HR366" i="18"/>
  <c r="HC366" i="18"/>
  <c r="GN366" i="18"/>
  <c r="FY366" i="18"/>
  <c r="DB366" i="18"/>
  <c r="BX366" i="18"/>
  <c r="BI366" i="18"/>
  <c r="AS366" i="18"/>
  <c r="AB366" i="18"/>
  <c r="JK366" i="18"/>
  <c r="FJ366" i="18"/>
  <c r="EU366" i="18"/>
  <c r="EF366" i="18"/>
  <c r="DQ366" i="18"/>
  <c r="CM366" i="18"/>
  <c r="L2" i="16"/>
  <c r="AC246" i="18"/>
  <c r="P2" i="17"/>
  <c r="Q2" i="17" s="1"/>
  <c r="R2" i="17" s="1"/>
  <c r="S2" i="17" s="1"/>
  <c r="T2" i="17" s="1"/>
  <c r="U2" i="17" s="1"/>
  <c r="V2" i="17" s="1"/>
  <c r="W2" i="17" s="1"/>
  <c r="X2" i="17" s="1"/>
  <c r="Y2" i="17" s="1"/>
  <c r="L673" i="18"/>
  <c r="M178" i="22"/>
  <c r="M172" i="22"/>
  <c r="N171" i="22"/>
  <c r="B2" i="24"/>
  <c r="B2" i="30"/>
  <c r="B4" i="13"/>
  <c r="B5" i="13" s="1"/>
  <c r="B6" i="13" s="1"/>
  <c r="A4" i="17"/>
  <c r="A66" i="22" s="1"/>
  <c r="A368" i="18" s="1"/>
  <c r="A5" i="17"/>
  <c r="A67" i="22" s="1"/>
  <c r="A369" i="18" s="1"/>
  <c r="A6" i="17"/>
  <c r="A68" i="22" s="1"/>
  <c r="A370" i="18" s="1"/>
  <c r="A7" i="17"/>
  <c r="A69" i="22" s="1"/>
  <c r="A371" i="18" s="1"/>
  <c r="A8" i="17"/>
  <c r="A70" i="22" s="1"/>
  <c r="A372" i="18" s="1"/>
  <c r="A3" i="17"/>
  <c r="A34" i="21"/>
  <c r="A35" i="22" s="1"/>
  <c r="A308" i="18" s="1"/>
  <c r="A35" i="21"/>
  <c r="A36" i="22" s="1"/>
  <c r="A309" i="18" s="1"/>
  <c r="A36" i="21"/>
  <c r="A37" i="22" s="1"/>
  <c r="A310" i="18" s="1"/>
  <c r="A37" i="21"/>
  <c r="A38" i="22" s="1"/>
  <c r="A311" i="18" s="1"/>
  <c r="A38" i="21"/>
  <c r="A39" i="22" s="1"/>
  <c r="A312" i="18" s="1"/>
  <c r="A33" i="21"/>
  <c r="A4" i="21"/>
  <c r="A5" i="21"/>
  <c r="A6" i="21"/>
  <c r="A7" i="21"/>
  <c r="A8" i="21"/>
  <c r="A3" i="21"/>
  <c r="A3" i="16"/>
  <c r="O2" i="21"/>
  <c r="P2" i="21" s="1"/>
  <c r="Q2" i="21" s="1"/>
  <c r="R2" i="21" s="1"/>
  <c r="S2" i="21" s="1"/>
  <c r="T2" i="21" s="1"/>
  <c r="U2" i="21" s="1"/>
  <c r="V2" i="21" s="1"/>
  <c r="W2" i="21" s="1"/>
  <c r="X2" i="21" s="1"/>
  <c r="Y2" i="21" s="1"/>
  <c r="OA246" i="18" l="1"/>
  <c r="LS246" i="18"/>
  <c r="LD246" i="18"/>
  <c r="BI246" i="18"/>
  <c r="MW246" i="18"/>
  <c r="NL246" i="18"/>
  <c r="IV246" i="18"/>
  <c r="HR246" i="18"/>
  <c r="FJ246" i="18"/>
  <c r="DB246" i="18"/>
  <c r="OP246" i="18"/>
  <c r="MH246" i="18"/>
  <c r="KO246" i="18"/>
  <c r="JK246" i="18"/>
  <c r="IG246" i="18"/>
  <c r="HC246" i="18"/>
  <c r="FY246" i="18"/>
  <c r="EU246" i="18"/>
  <c r="DQ246" i="18"/>
  <c r="CM246" i="18"/>
  <c r="PE246" i="18"/>
  <c r="JZ246" i="18"/>
  <c r="GN246" i="18"/>
  <c r="EF246" i="18"/>
  <c r="BX246" i="18"/>
  <c r="AS246" i="18"/>
  <c r="J2" i="17"/>
  <c r="PD366" i="18"/>
  <c r="OO366" i="18"/>
  <c r="NZ366" i="18"/>
  <c r="NK366" i="18"/>
  <c r="MV366" i="18"/>
  <c r="MG366" i="18"/>
  <c r="LR366" i="18"/>
  <c r="LC366" i="18"/>
  <c r="KN366" i="18"/>
  <c r="JY366" i="18"/>
  <c r="IU366" i="18"/>
  <c r="IF366" i="18"/>
  <c r="HQ366" i="18"/>
  <c r="HB366" i="18"/>
  <c r="GM366" i="18"/>
  <c r="FX366" i="18"/>
  <c r="DA366" i="18"/>
  <c r="BW366" i="18"/>
  <c r="BH366" i="18"/>
  <c r="AR366" i="18"/>
  <c r="AA366" i="18"/>
  <c r="JJ366" i="18"/>
  <c r="FI366" i="18"/>
  <c r="ET366" i="18"/>
  <c r="EE366" i="18"/>
  <c r="DP366" i="18"/>
  <c r="CL366" i="18"/>
  <c r="J2" i="21"/>
  <c r="PD306" i="18"/>
  <c r="OO306" i="18"/>
  <c r="NZ306" i="18"/>
  <c r="NK306" i="18"/>
  <c r="MV306" i="18"/>
  <c r="MG306" i="18"/>
  <c r="LR306" i="18"/>
  <c r="LC306" i="18"/>
  <c r="KN306" i="18"/>
  <c r="JY306" i="18"/>
  <c r="JJ306" i="18"/>
  <c r="IU306" i="18"/>
  <c r="IF306" i="18"/>
  <c r="HQ306" i="18"/>
  <c r="HB306" i="18"/>
  <c r="GM306" i="18"/>
  <c r="FX306" i="18"/>
  <c r="FI306" i="18"/>
  <c r="ET306" i="18"/>
  <c r="EE306" i="18"/>
  <c r="DP306" i="18"/>
  <c r="BW306" i="18"/>
  <c r="DA306" i="18"/>
  <c r="CL306" i="18"/>
  <c r="AR306" i="18"/>
  <c r="BH306" i="18"/>
  <c r="AA306" i="18"/>
  <c r="C2" i="24"/>
  <c r="D2" i="24" s="1"/>
  <c r="E2" i="24" s="1"/>
  <c r="F2" i="24" s="1"/>
  <c r="B159" i="22"/>
  <c r="K2" i="16"/>
  <c r="AB246" i="18"/>
  <c r="A430" i="18"/>
  <c r="A429" i="18"/>
  <c r="M673" i="18"/>
  <c r="N178" i="22"/>
  <c r="B1" i="29"/>
  <c r="B2" i="27"/>
  <c r="B3" i="27" s="1"/>
  <c r="C33" i="22"/>
  <c r="B33" i="22"/>
  <c r="B306" i="18" s="1"/>
  <c r="I2" i="21" l="1"/>
  <c r="CZ306" i="18"/>
  <c r="CK306" i="18"/>
  <c r="PC306" i="18"/>
  <c r="BG306" i="18"/>
  <c r="ON306" i="18"/>
  <c r="NJ306" i="18"/>
  <c r="MF306" i="18"/>
  <c r="LB306" i="18"/>
  <c r="JX306" i="18"/>
  <c r="IT306" i="18"/>
  <c r="HP306" i="18"/>
  <c r="GL306" i="18"/>
  <c r="FH306" i="18"/>
  <c r="ED306" i="18"/>
  <c r="BV306" i="18"/>
  <c r="AQ306" i="18"/>
  <c r="Z306" i="18"/>
  <c r="LQ306" i="18"/>
  <c r="HA306" i="18"/>
  <c r="NY306" i="18"/>
  <c r="JI306" i="18"/>
  <c r="FW306" i="18"/>
  <c r="MU306" i="18"/>
  <c r="IE306" i="18"/>
  <c r="DO306" i="18"/>
  <c r="ES306" i="18"/>
  <c r="KM306" i="18"/>
  <c r="I2" i="17"/>
  <c r="JI366" i="18"/>
  <c r="FH366" i="18"/>
  <c r="ES366" i="18"/>
  <c r="ED366" i="18"/>
  <c r="DO366" i="18"/>
  <c r="CK366" i="18"/>
  <c r="PC366" i="18"/>
  <c r="ON366" i="18"/>
  <c r="NY366" i="18"/>
  <c r="NJ366" i="18"/>
  <c r="MU366" i="18"/>
  <c r="KM366" i="18"/>
  <c r="IE366" i="18"/>
  <c r="FW366" i="18"/>
  <c r="BG366" i="18"/>
  <c r="LB366" i="18"/>
  <c r="IT366" i="18"/>
  <c r="GL366" i="18"/>
  <c r="BV366" i="18"/>
  <c r="Z366" i="18"/>
  <c r="HA366" i="18"/>
  <c r="MF366" i="18"/>
  <c r="HP366" i="18"/>
  <c r="CZ366" i="18"/>
  <c r="LQ366" i="18"/>
  <c r="AQ366" i="18"/>
  <c r="JX366" i="18"/>
  <c r="E160" i="22"/>
  <c r="PD246" i="18"/>
  <c r="NZ246" i="18"/>
  <c r="MV246" i="18"/>
  <c r="LR246" i="18"/>
  <c r="LC246" i="18"/>
  <c r="OO246" i="18"/>
  <c r="NK246" i="18"/>
  <c r="MG246" i="18"/>
  <c r="KN246" i="18"/>
  <c r="JJ246" i="18"/>
  <c r="IF246" i="18"/>
  <c r="HB246" i="18"/>
  <c r="FX246" i="18"/>
  <c r="ET246" i="18"/>
  <c r="DP246" i="18"/>
  <c r="CL246" i="18"/>
  <c r="BH246" i="18"/>
  <c r="IU246" i="18"/>
  <c r="FI246" i="18"/>
  <c r="DA246" i="18"/>
  <c r="AR246" i="18"/>
  <c r="JY246" i="18"/>
  <c r="HQ246" i="18"/>
  <c r="GM246" i="18"/>
  <c r="EE246" i="18"/>
  <c r="BW246" i="18"/>
  <c r="J2" i="16"/>
  <c r="AA246" i="18"/>
  <c r="D160" i="22"/>
  <c r="E166" i="22"/>
  <c r="C159" i="22"/>
  <c r="F160" i="22"/>
  <c r="E159" i="22"/>
  <c r="E161" i="22" s="1"/>
  <c r="E564" i="18" s="1"/>
  <c r="C166" i="22"/>
  <c r="F166" i="22"/>
  <c r="D166" i="22"/>
  <c r="C160" i="22"/>
  <c r="F159" i="22"/>
  <c r="D159" i="22"/>
  <c r="B160" i="22"/>
  <c r="B161" i="22" s="1"/>
  <c r="B564" i="18" s="1"/>
  <c r="B166" i="22"/>
  <c r="B167" i="22" s="1"/>
  <c r="B2" i="29"/>
  <c r="B3" i="29"/>
  <c r="B4" i="27"/>
  <c r="B4" i="29" s="1"/>
  <c r="A431" i="18"/>
  <c r="B64" i="22"/>
  <c r="B366" i="18" s="1"/>
  <c r="D33" i="22"/>
  <c r="P2" i="16"/>
  <c r="C65" i="22"/>
  <c r="C367" i="18" s="1"/>
  <c r="D65" i="22"/>
  <c r="D367" i="18" s="1"/>
  <c r="F65" i="22"/>
  <c r="F367" i="18" s="1"/>
  <c r="G65" i="22"/>
  <c r="G367" i="18" s="1"/>
  <c r="H65" i="22"/>
  <c r="H367" i="18" s="1"/>
  <c r="I65" i="22"/>
  <c r="I367" i="18" s="1"/>
  <c r="J65" i="22"/>
  <c r="J367" i="18" s="1"/>
  <c r="K65" i="22"/>
  <c r="K367" i="18" s="1"/>
  <c r="L65" i="22"/>
  <c r="L367" i="18" s="1"/>
  <c r="M65" i="22"/>
  <c r="M367" i="18" s="1"/>
  <c r="B65" i="22"/>
  <c r="B367" i="18" s="1"/>
  <c r="A65" i="22"/>
  <c r="A367" i="18" s="1"/>
  <c r="HI194" i="5"/>
  <c r="PC246" i="18" l="1"/>
  <c r="ON246" i="18"/>
  <c r="NY246" i="18"/>
  <c r="NJ246" i="18"/>
  <c r="MU246" i="18"/>
  <c r="MF246" i="18"/>
  <c r="LQ246" i="18"/>
  <c r="LB246" i="18"/>
  <c r="KM246" i="18"/>
  <c r="JX246" i="18"/>
  <c r="JI246" i="18"/>
  <c r="IT246" i="18"/>
  <c r="IE246" i="18"/>
  <c r="HP246" i="18"/>
  <c r="HA246" i="18"/>
  <c r="GL246" i="18"/>
  <c r="FW246" i="18"/>
  <c r="FH246" i="18"/>
  <c r="ES246" i="18"/>
  <c r="ED246" i="18"/>
  <c r="DO246" i="18"/>
  <c r="CZ246" i="18"/>
  <c r="CK246" i="18"/>
  <c r="BV246" i="18"/>
  <c r="BG246" i="18"/>
  <c r="AQ246" i="18"/>
  <c r="H2" i="17"/>
  <c r="PB366" i="18"/>
  <c r="OM366" i="18"/>
  <c r="NX366" i="18"/>
  <c r="NI366" i="18"/>
  <c r="MT366" i="18"/>
  <c r="ME366" i="18"/>
  <c r="LP366" i="18"/>
  <c r="LA366" i="18"/>
  <c r="KL366" i="18"/>
  <c r="JW366" i="18"/>
  <c r="IS366" i="18"/>
  <c r="ID366" i="18"/>
  <c r="HO366" i="18"/>
  <c r="GZ366" i="18"/>
  <c r="GK366" i="18"/>
  <c r="FV366" i="18"/>
  <c r="CY366" i="18"/>
  <c r="BU366" i="18"/>
  <c r="BF366" i="18"/>
  <c r="AP366" i="18"/>
  <c r="Y366" i="18"/>
  <c r="DN366" i="18"/>
  <c r="EC366" i="18"/>
  <c r="JH366" i="18"/>
  <c r="ER366" i="18"/>
  <c r="CJ366" i="18"/>
  <c r="FG366" i="18"/>
  <c r="H2" i="21"/>
  <c r="PB306" i="18"/>
  <c r="OM306" i="18"/>
  <c r="NI306" i="18"/>
  <c r="ME306" i="18"/>
  <c r="LA306" i="18"/>
  <c r="JW306" i="18"/>
  <c r="IS306" i="18"/>
  <c r="HO306" i="18"/>
  <c r="GK306" i="18"/>
  <c r="FG306" i="18"/>
  <c r="EC306" i="18"/>
  <c r="BU306" i="18"/>
  <c r="AP306" i="18"/>
  <c r="Y306" i="18"/>
  <c r="NX306" i="18"/>
  <c r="LP306" i="18"/>
  <c r="KL306" i="18"/>
  <c r="JH306" i="18"/>
  <c r="GZ306" i="18"/>
  <c r="FV306" i="18"/>
  <c r="ER306" i="18"/>
  <c r="DN306" i="18"/>
  <c r="CY306" i="18"/>
  <c r="MT306" i="18"/>
  <c r="ID306" i="18"/>
  <c r="CJ306" i="18"/>
  <c r="BF306" i="18"/>
  <c r="I2" i="16"/>
  <c r="Z246" i="18"/>
  <c r="D161" i="22"/>
  <c r="D564" i="18" s="1"/>
  <c r="Y82" i="18"/>
  <c r="AB82" i="18"/>
  <c r="Z82" i="18"/>
  <c r="AA82" i="18"/>
  <c r="B82" i="18"/>
  <c r="F161" i="22"/>
  <c r="F564" i="18" s="1"/>
  <c r="C161" i="22"/>
  <c r="C564" i="18" s="1"/>
  <c r="C167" i="22"/>
  <c r="D167" i="22"/>
  <c r="F167" i="22"/>
  <c r="N172" i="22" s="1"/>
  <c r="Q2" i="16"/>
  <c r="D2" i="22"/>
  <c r="F172" i="22"/>
  <c r="B592" i="18"/>
  <c r="C172" i="22"/>
  <c r="E167" i="22"/>
  <c r="K172" i="22" s="1"/>
  <c r="E33" i="22"/>
  <c r="C64" i="22"/>
  <c r="C366" i="18" s="1"/>
  <c r="PB246" i="18" l="1"/>
  <c r="OM246" i="18"/>
  <c r="NX246" i="18"/>
  <c r="NI246" i="18"/>
  <c r="MT246" i="18"/>
  <c r="ME246" i="18"/>
  <c r="LP246" i="18"/>
  <c r="LA246" i="18"/>
  <c r="KL246" i="18"/>
  <c r="JW246" i="18"/>
  <c r="JH246" i="18"/>
  <c r="IS246" i="18"/>
  <c r="ID246" i="18"/>
  <c r="HO246" i="18"/>
  <c r="GZ246" i="18"/>
  <c r="GK246" i="18"/>
  <c r="FV246" i="18"/>
  <c r="FG246" i="18"/>
  <c r="ER246" i="18"/>
  <c r="EC246" i="18"/>
  <c r="DN246" i="18"/>
  <c r="CY246" i="18"/>
  <c r="CJ246" i="18"/>
  <c r="BU246" i="18"/>
  <c r="BF246" i="18"/>
  <c r="AP246" i="18"/>
  <c r="G2" i="21"/>
  <c r="PA306" i="18"/>
  <c r="OL306" i="18"/>
  <c r="NW306" i="18"/>
  <c r="NH306" i="18"/>
  <c r="MS306" i="18"/>
  <c r="MD306" i="18"/>
  <c r="LO306" i="18"/>
  <c r="KZ306" i="18"/>
  <c r="KK306" i="18"/>
  <c r="JV306" i="18"/>
  <c r="JG306" i="18"/>
  <c r="IR306" i="18"/>
  <c r="IC306" i="18"/>
  <c r="HN306" i="18"/>
  <c r="GY306" i="18"/>
  <c r="GJ306" i="18"/>
  <c r="FU306" i="18"/>
  <c r="FF306" i="18"/>
  <c r="EQ306" i="18"/>
  <c r="EB306" i="18"/>
  <c r="DM306" i="18"/>
  <c r="BT306" i="18"/>
  <c r="CX306" i="18"/>
  <c r="BE306" i="18"/>
  <c r="CI306" i="18"/>
  <c r="X306" i="18"/>
  <c r="AO306" i="18"/>
  <c r="G2" i="17"/>
  <c r="PA366" i="18"/>
  <c r="OL366" i="18"/>
  <c r="NW366" i="18"/>
  <c r="NH366" i="18"/>
  <c r="MS366" i="18"/>
  <c r="MD366" i="18"/>
  <c r="LO366" i="18"/>
  <c r="KZ366" i="18"/>
  <c r="KK366" i="18"/>
  <c r="JV366" i="18"/>
  <c r="IR366" i="18"/>
  <c r="IC366" i="18"/>
  <c r="HN366" i="18"/>
  <c r="GY366" i="18"/>
  <c r="GJ366" i="18"/>
  <c r="FU366" i="18"/>
  <c r="CX366" i="18"/>
  <c r="BT366" i="18"/>
  <c r="BE366" i="18"/>
  <c r="AO366" i="18"/>
  <c r="X366" i="18"/>
  <c r="JG366" i="18"/>
  <c r="FF366" i="18"/>
  <c r="EQ366" i="18"/>
  <c r="EB366" i="18"/>
  <c r="DM366" i="18"/>
  <c r="CI366" i="18"/>
  <c r="H2" i="16"/>
  <c r="Y246" i="18"/>
  <c r="C592" i="18"/>
  <c r="E172" i="22"/>
  <c r="D592" i="18"/>
  <c r="H172" i="22"/>
  <c r="I172" i="22"/>
  <c r="E592" i="18"/>
  <c r="L172" i="22"/>
  <c r="R2" i="16"/>
  <c r="E2" i="22"/>
  <c r="F592" i="18"/>
  <c r="D64" i="22"/>
  <c r="D366" i="18" s="1"/>
  <c r="F33" i="22"/>
  <c r="OL246" i="18" l="1"/>
  <c r="MD246" i="18"/>
  <c r="BT246" i="18"/>
  <c r="LO246" i="18"/>
  <c r="JG246" i="18"/>
  <c r="FU246" i="18"/>
  <c r="DM246" i="18"/>
  <c r="BE246" i="18"/>
  <c r="PA246" i="18"/>
  <c r="MS246" i="18"/>
  <c r="JV246" i="18"/>
  <c r="IR246" i="18"/>
  <c r="HN246" i="18"/>
  <c r="GJ246" i="18"/>
  <c r="FF246" i="18"/>
  <c r="EB246" i="18"/>
  <c r="CX246" i="18"/>
  <c r="AO246" i="18"/>
  <c r="NH246" i="18"/>
  <c r="NW246" i="18"/>
  <c r="KZ246" i="18"/>
  <c r="KK246" i="18"/>
  <c r="IC246" i="18"/>
  <c r="GY246" i="18"/>
  <c r="EQ246" i="18"/>
  <c r="CI246" i="18"/>
  <c r="F2" i="17"/>
  <c r="OZ366" i="18"/>
  <c r="OK366" i="18"/>
  <c r="NV366" i="18"/>
  <c r="NG366" i="18"/>
  <c r="MR366" i="18"/>
  <c r="MC366" i="18"/>
  <c r="LN366" i="18"/>
  <c r="KY366" i="18"/>
  <c r="KJ366" i="18"/>
  <c r="JU366" i="18"/>
  <c r="IQ366" i="18"/>
  <c r="IB366" i="18"/>
  <c r="HM366" i="18"/>
  <c r="GX366" i="18"/>
  <c r="GI366" i="18"/>
  <c r="FT366" i="18"/>
  <c r="CW366" i="18"/>
  <c r="BS366" i="18"/>
  <c r="BD366" i="18"/>
  <c r="AN366" i="18"/>
  <c r="W366" i="18"/>
  <c r="JF366" i="18"/>
  <c r="FE366" i="18"/>
  <c r="EP366" i="18"/>
  <c r="EA366" i="18"/>
  <c r="DL366" i="18"/>
  <c r="CH366" i="18"/>
  <c r="F2" i="21"/>
  <c r="OZ306" i="18"/>
  <c r="OK306" i="18"/>
  <c r="NV306" i="18"/>
  <c r="NG306" i="18"/>
  <c r="MR306" i="18"/>
  <c r="MC306" i="18"/>
  <c r="LN306" i="18"/>
  <c r="KY306" i="18"/>
  <c r="KJ306" i="18"/>
  <c r="JU306" i="18"/>
  <c r="JF306" i="18"/>
  <c r="IQ306" i="18"/>
  <c r="IB306" i="18"/>
  <c r="HM306" i="18"/>
  <c r="GX306" i="18"/>
  <c r="GI306" i="18"/>
  <c r="FT306" i="18"/>
  <c r="FE306" i="18"/>
  <c r="EP306" i="18"/>
  <c r="EA306" i="18"/>
  <c r="DL306" i="18"/>
  <c r="BS306" i="18"/>
  <c r="CW306" i="18"/>
  <c r="CH306" i="18"/>
  <c r="W306" i="18"/>
  <c r="BD306" i="18"/>
  <c r="AN306" i="18"/>
  <c r="G2" i="16"/>
  <c r="X246" i="18"/>
  <c r="S2" i="16"/>
  <c r="F2" i="22"/>
  <c r="G33" i="22"/>
  <c r="E64" i="22"/>
  <c r="E366" i="18" s="1"/>
  <c r="EU189" i="5"/>
  <c r="EV189" i="5"/>
  <c r="EU185" i="5"/>
  <c r="EU186" i="5" s="1"/>
  <c r="EV185" i="5"/>
  <c r="EV186" i="5" s="1"/>
  <c r="GM88" i="5"/>
  <c r="GL88" i="5"/>
  <c r="GK88" i="5"/>
  <c r="GJ88" i="5"/>
  <c r="GI88" i="5"/>
  <c r="GH88" i="5"/>
  <c r="GG88" i="5"/>
  <c r="GF88" i="5"/>
  <c r="GM83" i="5"/>
  <c r="GM84" i="5" s="1"/>
  <c r="GL83" i="5"/>
  <c r="GL84" i="5" s="1"/>
  <c r="GK83" i="5"/>
  <c r="GK84" i="5" s="1"/>
  <c r="GJ83" i="5"/>
  <c r="GJ84" i="5" s="1"/>
  <c r="GI83" i="5"/>
  <c r="GI84" i="5" s="1"/>
  <c r="GH83" i="5"/>
  <c r="GH84" i="5" s="1"/>
  <c r="GG83" i="5"/>
  <c r="GG84" i="5" s="1"/>
  <c r="GF83" i="5"/>
  <c r="GF84" i="5" s="1"/>
  <c r="GF41" i="5"/>
  <c r="GE43" i="5"/>
  <c r="GF35" i="5"/>
  <c r="GE35" i="5"/>
  <c r="B3" i="22"/>
  <c r="DE88" i="5"/>
  <c r="DE89" i="5"/>
  <c r="AH191" i="18" s="1"/>
  <c r="DE90" i="5"/>
  <c r="AH192" i="18" s="1"/>
  <c r="DE91" i="5"/>
  <c r="AH193" i="18" s="1"/>
  <c r="DE92" i="5"/>
  <c r="AH194" i="18" s="1"/>
  <c r="DE93" i="5"/>
  <c r="AH195" i="18" s="1"/>
  <c r="AH189" i="18"/>
  <c r="DG86" i="5"/>
  <c r="DH86" i="5"/>
  <c r="DI86" i="5"/>
  <c r="DJ86" i="5"/>
  <c r="DK86" i="5"/>
  <c r="DL86" i="5"/>
  <c r="DM86" i="5"/>
  <c r="DN86" i="5"/>
  <c r="DO86" i="5"/>
  <c r="DP86" i="5"/>
  <c r="DQ86" i="5"/>
  <c r="Q190" i="18"/>
  <c r="Q189" i="18"/>
  <c r="DG33" i="5"/>
  <c r="DH33" i="5"/>
  <c r="DI33" i="5"/>
  <c r="DJ33" i="5"/>
  <c r="DK33" i="5"/>
  <c r="DL33" i="5"/>
  <c r="DM33" i="5"/>
  <c r="DN33" i="5"/>
  <c r="DO33" i="5"/>
  <c r="DP33" i="5"/>
  <c r="DQ33" i="5"/>
  <c r="OK246" i="18" l="1"/>
  <c r="NG246" i="18"/>
  <c r="MC246" i="18"/>
  <c r="OZ246" i="18"/>
  <c r="NV246" i="18"/>
  <c r="MR246" i="18"/>
  <c r="LN246" i="18"/>
  <c r="JU246" i="18"/>
  <c r="IQ246" i="18"/>
  <c r="HM246" i="18"/>
  <c r="GI246" i="18"/>
  <c r="FE246" i="18"/>
  <c r="EA246" i="18"/>
  <c r="CW246" i="18"/>
  <c r="BS246" i="18"/>
  <c r="AN246" i="18"/>
  <c r="KY246" i="18"/>
  <c r="JF246" i="18"/>
  <c r="GX246" i="18"/>
  <c r="FT246" i="18"/>
  <c r="DL246" i="18"/>
  <c r="BD246" i="18"/>
  <c r="KJ246" i="18"/>
  <c r="IB246" i="18"/>
  <c r="EP246" i="18"/>
  <c r="CH246" i="18"/>
  <c r="E2" i="17"/>
  <c r="JE366" i="18"/>
  <c r="FD366" i="18"/>
  <c r="EO366" i="18"/>
  <c r="DZ366" i="18"/>
  <c r="DK366" i="18"/>
  <c r="CG366" i="18"/>
  <c r="OY366" i="18"/>
  <c r="OJ366" i="18"/>
  <c r="NU366" i="18"/>
  <c r="NF366" i="18"/>
  <c r="MQ366" i="18"/>
  <c r="KX366" i="18"/>
  <c r="IP366" i="18"/>
  <c r="GH366" i="18"/>
  <c r="BR366" i="18"/>
  <c r="LM366" i="18"/>
  <c r="GW366" i="18"/>
  <c r="V366" i="18"/>
  <c r="MB366" i="18"/>
  <c r="HL366" i="18"/>
  <c r="CV366" i="18"/>
  <c r="JT366" i="18"/>
  <c r="AM366" i="18"/>
  <c r="KI366" i="18"/>
  <c r="FS366" i="18"/>
  <c r="BC366" i="18"/>
  <c r="IA366" i="18"/>
  <c r="E2" i="21"/>
  <c r="OY306" i="18"/>
  <c r="CV306" i="18"/>
  <c r="CG306" i="18"/>
  <c r="BC306" i="18"/>
  <c r="NU306" i="18"/>
  <c r="MQ306" i="18"/>
  <c r="LM306" i="18"/>
  <c r="KI306" i="18"/>
  <c r="JE306" i="18"/>
  <c r="IA306" i="18"/>
  <c r="GW306" i="18"/>
  <c r="FS306" i="18"/>
  <c r="EO306" i="18"/>
  <c r="DK306" i="18"/>
  <c r="AM306" i="18"/>
  <c r="V306" i="18"/>
  <c r="OJ306" i="18"/>
  <c r="JT306" i="18"/>
  <c r="FD306" i="18"/>
  <c r="IP306" i="18"/>
  <c r="KX306" i="18"/>
  <c r="GH306" i="18"/>
  <c r="BR306" i="18"/>
  <c r="MB306" i="18"/>
  <c r="HL306" i="18"/>
  <c r="NF306" i="18"/>
  <c r="DZ306" i="18"/>
  <c r="F2" i="16"/>
  <c r="W246" i="18"/>
  <c r="DP37" i="5"/>
  <c r="AB192" i="18" s="1"/>
  <c r="DH37" i="5"/>
  <c r="T192" i="18" s="1"/>
  <c r="DG37" i="5"/>
  <c r="S192" i="18" s="1"/>
  <c r="DK37" i="5"/>
  <c r="W192" i="18" s="1"/>
  <c r="DN37" i="5"/>
  <c r="Z192" i="18" s="1"/>
  <c r="DJ37" i="5"/>
  <c r="V192" i="18" s="1"/>
  <c r="DL37" i="5"/>
  <c r="X192" i="18" s="1"/>
  <c r="DO37" i="5"/>
  <c r="AA192" i="18" s="1"/>
  <c r="DQ37" i="5"/>
  <c r="AC192" i="18" s="1"/>
  <c r="DM37" i="5"/>
  <c r="Y192" i="18" s="1"/>
  <c r="DI37" i="5"/>
  <c r="U192" i="18" s="1"/>
  <c r="GL91" i="5"/>
  <c r="GL100" i="5" s="1"/>
  <c r="GL90" i="5"/>
  <c r="GL99" i="5" s="1"/>
  <c r="GL89" i="5"/>
  <c r="GL98" i="5" s="1"/>
  <c r="GL92" i="5"/>
  <c r="GL101" i="5" s="1"/>
  <c r="EV196" i="5"/>
  <c r="EV193" i="5"/>
  <c r="EV191" i="5"/>
  <c r="EV198" i="5" s="1"/>
  <c r="EV194" i="5"/>
  <c r="EV201" i="5" s="1"/>
  <c r="EV192" i="5"/>
  <c r="EV199" i="5" s="1"/>
  <c r="EV190" i="5"/>
  <c r="EV197" i="5" s="1"/>
  <c r="GM91" i="5"/>
  <c r="GM90" i="5"/>
  <c r="GM99" i="5" s="1"/>
  <c r="GM89" i="5"/>
  <c r="GM98" i="5" s="1"/>
  <c r="GM92" i="5"/>
  <c r="GM101" i="5" s="1"/>
  <c r="EU196" i="5"/>
  <c r="EU194" i="5"/>
  <c r="EU201" i="5" s="1"/>
  <c r="EU190" i="5"/>
  <c r="EU197" i="5" s="1"/>
  <c r="EU193" i="5"/>
  <c r="EU191" i="5"/>
  <c r="EU198" i="5" s="1"/>
  <c r="EU192" i="5"/>
  <c r="EU199" i="5" s="1"/>
  <c r="GK91" i="5"/>
  <c r="GK100" i="5" s="1"/>
  <c r="GK89" i="5"/>
  <c r="GK92" i="5"/>
  <c r="GK101" i="5" s="1"/>
  <c r="GK90" i="5"/>
  <c r="GK99" i="5" s="1"/>
  <c r="T2" i="16"/>
  <c r="G2" i="22"/>
  <c r="GH90" i="5"/>
  <c r="GH89" i="5"/>
  <c r="GH98" i="5" s="1"/>
  <c r="GH92" i="5"/>
  <c r="GH91" i="5"/>
  <c r="GH100" i="5" s="1"/>
  <c r="GF97" i="5"/>
  <c r="GF92" i="5"/>
  <c r="GF101" i="5" s="1"/>
  <c r="GF89" i="5"/>
  <c r="GF98" i="5" s="1"/>
  <c r="GF91" i="5"/>
  <c r="GF100" i="5" s="1"/>
  <c r="GF90" i="5"/>
  <c r="GJ97" i="5"/>
  <c r="GJ92" i="5"/>
  <c r="GJ101" i="5" s="1"/>
  <c r="GJ91" i="5"/>
  <c r="GJ100" i="5" s="1"/>
  <c r="GJ89" i="5"/>
  <c r="GJ90" i="5"/>
  <c r="GJ99" i="5" s="1"/>
  <c r="GI90" i="5"/>
  <c r="GI99" i="5" s="1"/>
  <c r="GI91" i="5"/>
  <c r="GI100" i="5" s="1"/>
  <c r="GI92" i="5"/>
  <c r="GI101" i="5" s="1"/>
  <c r="GI89" i="5"/>
  <c r="GI98" i="5" s="1"/>
  <c r="GG91" i="5"/>
  <c r="GG100" i="5" s="1"/>
  <c r="GG92" i="5"/>
  <c r="GG101" i="5" s="1"/>
  <c r="GG90" i="5"/>
  <c r="GG99" i="5" s="1"/>
  <c r="GG89" i="5"/>
  <c r="GG98" i="5" s="1"/>
  <c r="AH190" i="18"/>
  <c r="DH88" i="5"/>
  <c r="AK190" i="18" s="1"/>
  <c r="DI87" i="5"/>
  <c r="AL189" i="18" s="1"/>
  <c r="DF89" i="5"/>
  <c r="AI191" i="18" s="1"/>
  <c r="F64" i="22"/>
  <c r="F366" i="18" s="1"/>
  <c r="H33" i="22"/>
  <c r="DN95" i="5"/>
  <c r="AQ197" i="18" s="1"/>
  <c r="DQ87" i="5"/>
  <c r="AT189" i="18" s="1"/>
  <c r="DH91" i="5"/>
  <c r="AK193" i="18" s="1"/>
  <c r="DN87" i="5"/>
  <c r="AQ189" i="18" s="1"/>
  <c r="GE47" i="5"/>
  <c r="GE41" i="5"/>
  <c r="GE48" i="5" s="1"/>
  <c r="DL88" i="5"/>
  <c r="AO190" i="18" s="1"/>
  <c r="DL91" i="5"/>
  <c r="AO193" i="18" s="1"/>
  <c r="DP94" i="5"/>
  <c r="AS196" i="18" s="1"/>
  <c r="DI94" i="5"/>
  <c r="AL196" i="18" s="1"/>
  <c r="GG97" i="5"/>
  <c r="GI200" i="5"/>
  <c r="GM200" i="5"/>
  <c r="GM197" i="5"/>
  <c r="GM201" i="5"/>
  <c r="GQ199" i="5"/>
  <c r="GQ197" i="5"/>
  <c r="GQ198" i="5"/>
  <c r="GU199" i="5"/>
  <c r="GU200" i="5"/>
  <c r="GU198" i="5"/>
  <c r="GY199" i="5"/>
  <c r="GY197" i="5"/>
  <c r="GY198" i="5"/>
  <c r="DL92" i="5"/>
  <c r="AO194" i="18" s="1"/>
  <c r="GK97" i="5"/>
  <c r="GF200" i="5"/>
  <c r="GF197" i="5"/>
  <c r="GF198" i="5"/>
  <c r="GJ199" i="5"/>
  <c r="GJ197" i="5"/>
  <c r="GJ201" i="5"/>
  <c r="GJ198" i="5"/>
  <c r="GR199" i="5"/>
  <c r="GR200" i="5"/>
  <c r="GR197" i="5"/>
  <c r="GR201" i="5"/>
  <c r="GR198" i="5"/>
  <c r="GV199" i="5"/>
  <c r="GV200" i="5"/>
  <c r="GV197" i="5"/>
  <c r="GV201" i="5"/>
  <c r="GV198" i="5"/>
  <c r="GZ199" i="5"/>
  <c r="GZ200" i="5"/>
  <c r="GZ201" i="5"/>
  <c r="GZ198" i="5"/>
  <c r="DM87" i="5"/>
  <c r="AP189" i="18" s="1"/>
  <c r="DF93" i="5"/>
  <c r="AI195" i="18" s="1"/>
  <c r="DP90" i="5"/>
  <c r="AS192" i="18" s="1"/>
  <c r="DH92" i="5"/>
  <c r="AK194" i="18" s="1"/>
  <c r="DJ95" i="5"/>
  <c r="AM197" i="18" s="1"/>
  <c r="GH97" i="5"/>
  <c r="GL97" i="5"/>
  <c r="EV200" i="5"/>
  <c r="GG201" i="5"/>
  <c r="GG199" i="5"/>
  <c r="GG200" i="5"/>
  <c r="GG197" i="5"/>
  <c r="GK201" i="5"/>
  <c r="GK198" i="5"/>
  <c r="GK199" i="5"/>
  <c r="GK200" i="5"/>
  <c r="GK197" i="5"/>
  <c r="GO201" i="5"/>
  <c r="GO198" i="5"/>
  <c r="GO197" i="5"/>
  <c r="GS201" i="5"/>
  <c r="GS199" i="5"/>
  <c r="GS200" i="5"/>
  <c r="GS197" i="5"/>
  <c r="GW201" i="5"/>
  <c r="GW198" i="5"/>
  <c r="GW199" i="5"/>
  <c r="GW197" i="5"/>
  <c r="DH89" i="5"/>
  <c r="AK191" i="18" s="1"/>
  <c r="DG94" i="5"/>
  <c r="AJ196" i="18" s="1"/>
  <c r="DK95" i="5"/>
  <c r="AN197" i="18" s="1"/>
  <c r="GN199" i="5"/>
  <c r="GN197" i="5"/>
  <c r="GN201" i="5"/>
  <c r="DJ87" i="5"/>
  <c r="AM189" i="18" s="1"/>
  <c r="DP91" i="5"/>
  <c r="AS193" i="18" s="1"/>
  <c r="DH93" i="5"/>
  <c r="AK195" i="18" s="1"/>
  <c r="DO95" i="5"/>
  <c r="AR197" i="18" s="1"/>
  <c r="EU200" i="5"/>
  <c r="GH197" i="5"/>
  <c r="GH201" i="5"/>
  <c r="GH198" i="5"/>
  <c r="GH199" i="5"/>
  <c r="GL200" i="5"/>
  <c r="GL197" i="5"/>
  <c r="GL201" i="5"/>
  <c r="GL198" i="5"/>
  <c r="GL199" i="5"/>
  <c r="GP200" i="5"/>
  <c r="GP197" i="5"/>
  <c r="GP199" i="5"/>
  <c r="GT200" i="5"/>
  <c r="GT197" i="5"/>
  <c r="GT201" i="5"/>
  <c r="GT198" i="5"/>
  <c r="GT199" i="5"/>
  <c r="GX200" i="5"/>
  <c r="GX197" i="5"/>
  <c r="GX201" i="5"/>
  <c r="GX198" i="5"/>
  <c r="GX199" i="5"/>
  <c r="DP89" i="5"/>
  <c r="AS191" i="18" s="1"/>
  <c r="DL90" i="5"/>
  <c r="AO192" i="18" s="1"/>
  <c r="DP93" i="5"/>
  <c r="AS195" i="18" s="1"/>
  <c r="DL94" i="5"/>
  <c r="AO196" i="18" s="1"/>
  <c r="DF90" i="5"/>
  <c r="AI192" i="18" s="1"/>
  <c r="DF87" i="5"/>
  <c r="AI189" i="18" s="1"/>
  <c r="DF92" i="5"/>
  <c r="AI194" i="18" s="1"/>
  <c r="DF91" i="5"/>
  <c r="AI193" i="18" s="1"/>
  <c r="DF88" i="5"/>
  <c r="AI190" i="18" s="1"/>
  <c r="DP95" i="5"/>
  <c r="AS197" i="18" s="1"/>
  <c r="DP87" i="5"/>
  <c r="AS189" i="18" s="1"/>
  <c r="DL95" i="5"/>
  <c r="AO197" i="18" s="1"/>
  <c r="DL87" i="5"/>
  <c r="AO189" i="18" s="1"/>
  <c r="DH95" i="5"/>
  <c r="AK197" i="18" s="1"/>
  <c r="DH94" i="5"/>
  <c r="AK196" i="18" s="1"/>
  <c r="DH87" i="5"/>
  <c r="AK189" i="18" s="1"/>
  <c r="DP88" i="5"/>
  <c r="AS190" i="18" s="1"/>
  <c r="DL89" i="5"/>
  <c r="AO191" i="18" s="1"/>
  <c r="DH90" i="5"/>
  <c r="AK192" i="18" s="1"/>
  <c r="DP92" i="5"/>
  <c r="AS194" i="18" s="1"/>
  <c r="DL93" i="5"/>
  <c r="AO195" i="18" s="1"/>
  <c r="DO88" i="5"/>
  <c r="AR190" i="18" s="1"/>
  <c r="DG88" i="5"/>
  <c r="AJ190" i="18" s="1"/>
  <c r="DK89" i="5"/>
  <c r="AN191" i="18" s="1"/>
  <c r="DO90" i="5"/>
  <c r="AR192" i="18" s="1"/>
  <c r="DG90" i="5"/>
  <c r="AJ192" i="18" s="1"/>
  <c r="DK91" i="5"/>
  <c r="AN193" i="18" s="1"/>
  <c r="DO92" i="5"/>
  <c r="AR194" i="18" s="1"/>
  <c r="DG92" i="5"/>
  <c r="AJ194" i="18" s="1"/>
  <c r="DK93" i="5"/>
  <c r="AN195" i="18" s="1"/>
  <c r="DO94" i="5"/>
  <c r="AR196" i="18" s="1"/>
  <c r="DK94" i="5"/>
  <c r="AN196" i="18" s="1"/>
  <c r="DN88" i="5"/>
  <c r="AQ190" i="18" s="1"/>
  <c r="DJ88" i="5"/>
  <c r="AM190" i="18" s="1"/>
  <c r="DN89" i="5"/>
  <c r="AQ191" i="18" s="1"/>
  <c r="DJ89" i="5"/>
  <c r="AM191" i="18" s="1"/>
  <c r="DN90" i="5"/>
  <c r="AQ192" i="18" s="1"/>
  <c r="DJ90" i="5"/>
  <c r="AM192" i="18" s="1"/>
  <c r="DN91" i="5"/>
  <c r="AQ193" i="18" s="1"/>
  <c r="DJ91" i="5"/>
  <c r="AM193" i="18" s="1"/>
  <c r="DN92" i="5"/>
  <c r="AQ194" i="18" s="1"/>
  <c r="DJ92" i="5"/>
  <c r="AM194" i="18" s="1"/>
  <c r="DN93" i="5"/>
  <c r="AQ195" i="18" s="1"/>
  <c r="DJ93" i="5"/>
  <c r="AM195" i="18" s="1"/>
  <c r="DN94" i="5"/>
  <c r="AQ196" i="18" s="1"/>
  <c r="DJ94" i="5"/>
  <c r="AM196" i="18" s="1"/>
  <c r="DQ95" i="5"/>
  <c r="AT197" i="18" s="1"/>
  <c r="DM95" i="5"/>
  <c r="AP197" i="18" s="1"/>
  <c r="DI95" i="5"/>
  <c r="AL197" i="18" s="1"/>
  <c r="DG95" i="5"/>
  <c r="AJ197" i="18" s="1"/>
  <c r="DH36" i="5"/>
  <c r="T191" i="18" s="1"/>
  <c r="DK88" i="5"/>
  <c r="AN190" i="18" s="1"/>
  <c r="DO89" i="5"/>
  <c r="AR191" i="18" s="1"/>
  <c r="DG89" i="5"/>
  <c r="AJ191" i="18" s="1"/>
  <c r="DK90" i="5"/>
  <c r="AN192" i="18" s="1"/>
  <c r="DO91" i="5"/>
  <c r="AR193" i="18" s="1"/>
  <c r="DG91" i="5"/>
  <c r="AJ193" i="18" s="1"/>
  <c r="DK92" i="5"/>
  <c r="AN194" i="18" s="1"/>
  <c r="DO93" i="5"/>
  <c r="AR195" i="18" s="1"/>
  <c r="DG93" i="5"/>
  <c r="AJ195" i="18" s="1"/>
  <c r="DO87" i="5"/>
  <c r="AR189" i="18" s="1"/>
  <c r="DK87" i="5"/>
  <c r="AN189" i="18" s="1"/>
  <c r="DG87" i="5"/>
  <c r="AJ189" i="18" s="1"/>
  <c r="DQ88" i="5"/>
  <c r="AT190" i="18" s="1"/>
  <c r="DM88" i="5"/>
  <c r="AP190" i="18" s="1"/>
  <c r="DI88" i="5"/>
  <c r="AL190" i="18" s="1"/>
  <c r="DQ89" i="5"/>
  <c r="AT191" i="18" s="1"/>
  <c r="DM89" i="5"/>
  <c r="AP191" i="18" s="1"/>
  <c r="DI89" i="5"/>
  <c r="AL191" i="18" s="1"/>
  <c r="DQ90" i="5"/>
  <c r="AT192" i="18" s="1"/>
  <c r="DM90" i="5"/>
  <c r="AP192" i="18" s="1"/>
  <c r="DI90" i="5"/>
  <c r="AL192" i="18" s="1"/>
  <c r="DQ91" i="5"/>
  <c r="AT193" i="18" s="1"/>
  <c r="DM91" i="5"/>
  <c r="AP193" i="18" s="1"/>
  <c r="DI91" i="5"/>
  <c r="AL193" i="18" s="1"/>
  <c r="DQ92" i="5"/>
  <c r="AT194" i="18" s="1"/>
  <c r="DM92" i="5"/>
  <c r="AP194" i="18" s="1"/>
  <c r="DI92" i="5"/>
  <c r="AL194" i="18" s="1"/>
  <c r="DQ93" i="5"/>
  <c r="AT195" i="18" s="1"/>
  <c r="DM93" i="5"/>
  <c r="AP195" i="18" s="1"/>
  <c r="DI93" i="5"/>
  <c r="AL195" i="18" s="1"/>
  <c r="DQ94" i="5"/>
  <c r="AT196" i="18" s="1"/>
  <c r="DM94" i="5"/>
  <c r="AP196" i="18" s="1"/>
  <c r="Q191" i="18"/>
  <c r="GF44" i="5"/>
  <c r="GF51" i="5" s="1"/>
  <c r="GE98" i="5"/>
  <c r="B38" i="18" s="1"/>
  <c r="GE42" i="5"/>
  <c r="GE49" i="5" s="1"/>
  <c r="GE99" i="5"/>
  <c r="B37" i="18" s="1"/>
  <c r="GF43" i="5"/>
  <c r="GF50" i="5" s="1"/>
  <c r="GE100" i="5"/>
  <c r="B36" i="18" s="1"/>
  <c r="GE44" i="5"/>
  <c r="GE51" i="5" s="1"/>
  <c r="GF42" i="5"/>
  <c r="GF49" i="5" s="1"/>
  <c r="GJ98" i="5"/>
  <c r="GF99" i="5"/>
  <c r="GF201" i="5"/>
  <c r="GY200" i="5"/>
  <c r="GO200" i="5"/>
  <c r="GW200" i="5"/>
  <c r="GQ201" i="5"/>
  <c r="GU201" i="5"/>
  <c r="GI197" i="5"/>
  <c r="GJ200" i="5"/>
  <c r="GN198" i="5"/>
  <c r="GN200" i="5"/>
  <c r="GU197" i="5"/>
  <c r="GG198" i="5"/>
  <c r="GQ200" i="5"/>
  <c r="GP201" i="5"/>
  <c r="GO199" i="5"/>
  <c r="GM198" i="5"/>
  <c r="GS198" i="5"/>
  <c r="GI199" i="5"/>
  <c r="GI201" i="5"/>
  <c r="GM199" i="5"/>
  <c r="GY201" i="5"/>
  <c r="GP198" i="5"/>
  <c r="GH200" i="5"/>
  <c r="GI198" i="5"/>
  <c r="GF199" i="5"/>
  <c r="GE50" i="5"/>
  <c r="GF48" i="5"/>
  <c r="GE101" i="5"/>
  <c r="B39" i="18" s="1"/>
  <c r="GM100" i="5"/>
  <c r="GH99" i="5"/>
  <c r="GH101" i="5"/>
  <c r="GI97" i="5"/>
  <c r="GM97" i="5"/>
  <c r="GK98" i="5"/>
  <c r="GF47" i="5"/>
  <c r="DP34" i="5"/>
  <c r="AB189" i="18" s="1"/>
  <c r="DH34" i="5"/>
  <c r="T189" i="18" s="1"/>
  <c r="DQ34" i="5"/>
  <c r="AC189" i="18" s="1"/>
  <c r="DI34" i="5"/>
  <c r="U189" i="18" s="1"/>
  <c r="DI35" i="5"/>
  <c r="U190" i="18" s="1"/>
  <c r="DM34" i="5"/>
  <c r="Y189" i="18" s="1"/>
  <c r="DP36" i="5"/>
  <c r="AB191" i="18" s="1"/>
  <c r="DL34" i="5"/>
  <c r="X189" i="18" s="1"/>
  <c r="DL36" i="5"/>
  <c r="X191" i="18" s="1"/>
  <c r="DN35" i="5"/>
  <c r="Z190" i="18" s="1"/>
  <c r="DM35" i="5"/>
  <c r="Y190" i="18" s="1"/>
  <c r="DF34" i="5"/>
  <c r="R189" i="18" s="1"/>
  <c r="DF35" i="5"/>
  <c r="R190" i="18" s="1"/>
  <c r="DO34" i="5"/>
  <c r="AA189" i="18" s="1"/>
  <c r="DK34" i="5"/>
  <c r="W189" i="18" s="1"/>
  <c r="DG34" i="5"/>
  <c r="S189" i="18" s="1"/>
  <c r="DP35" i="5"/>
  <c r="AB190" i="18" s="1"/>
  <c r="DL35" i="5"/>
  <c r="X190" i="18" s="1"/>
  <c r="DH35" i="5"/>
  <c r="T190" i="18" s="1"/>
  <c r="DN36" i="5"/>
  <c r="Z191" i="18" s="1"/>
  <c r="DJ36" i="5"/>
  <c r="V191" i="18" s="1"/>
  <c r="DJ35" i="5"/>
  <c r="V190" i="18" s="1"/>
  <c r="DF36" i="5"/>
  <c r="R191" i="18" s="1"/>
  <c r="DQ35" i="5"/>
  <c r="AC190" i="18" s="1"/>
  <c r="DO36" i="5"/>
  <c r="AA191" i="18" s="1"/>
  <c r="DK36" i="5"/>
  <c r="W191" i="18" s="1"/>
  <c r="DG36" i="5"/>
  <c r="S191" i="18" s="1"/>
  <c r="DN34" i="5"/>
  <c r="Z189" i="18" s="1"/>
  <c r="DJ34" i="5"/>
  <c r="V189" i="18" s="1"/>
  <c r="DO35" i="5"/>
  <c r="AA190" i="18" s="1"/>
  <c r="DK35" i="5"/>
  <c r="W190" i="18" s="1"/>
  <c r="DG35" i="5"/>
  <c r="S190" i="18" s="1"/>
  <c r="DQ36" i="5"/>
  <c r="AC191" i="18" s="1"/>
  <c r="DM36" i="5"/>
  <c r="Y191" i="18" s="1"/>
  <c r="DI36" i="5"/>
  <c r="U191" i="18" s="1"/>
  <c r="OY246" i="18" l="1"/>
  <c r="OJ246" i="18"/>
  <c r="NU246" i="18"/>
  <c r="NF246" i="18"/>
  <c r="MQ246" i="18"/>
  <c r="MB246" i="18"/>
  <c r="LM246" i="18"/>
  <c r="KX246" i="18"/>
  <c r="KI246" i="18"/>
  <c r="JT246" i="18"/>
  <c r="JE246" i="18"/>
  <c r="IP246" i="18"/>
  <c r="IA246" i="18"/>
  <c r="HL246" i="18"/>
  <c r="GW246" i="18"/>
  <c r="GH246" i="18"/>
  <c r="FS246" i="18"/>
  <c r="FD246" i="18"/>
  <c r="EO246" i="18"/>
  <c r="DZ246" i="18"/>
  <c r="DK246" i="18"/>
  <c r="CV246" i="18"/>
  <c r="CG246" i="18"/>
  <c r="BR246" i="18"/>
  <c r="BC246" i="18"/>
  <c r="AM246" i="18"/>
  <c r="D2" i="21"/>
  <c r="OX306" i="18"/>
  <c r="OI306" i="18"/>
  <c r="NT306" i="18"/>
  <c r="MP306" i="18"/>
  <c r="LL306" i="18"/>
  <c r="KH306" i="18"/>
  <c r="JD306" i="18"/>
  <c r="HZ306" i="18"/>
  <c r="GV306" i="18"/>
  <c r="FR306" i="18"/>
  <c r="EN306" i="18"/>
  <c r="DJ306" i="18"/>
  <c r="AL306" i="18"/>
  <c r="U306" i="18"/>
  <c r="MA306" i="18"/>
  <c r="JS306" i="18"/>
  <c r="HK306" i="18"/>
  <c r="DY306" i="18"/>
  <c r="BQ306" i="18"/>
  <c r="CF306" i="18"/>
  <c r="NE306" i="18"/>
  <c r="KW306" i="18"/>
  <c r="IO306" i="18"/>
  <c r="GG306" i="18"/>
  <c r="FC306" i="18"/>
  <c r="CU306" i="18"/>
  <c r="BB306" i="18"/>
  <c r="D2" i="17"/>
  <c r="OX366" i="18"/>
  <c r="OI366" i="18"/>
  <c r="NT366" i="18"/>
  <c r="NE366" i="18"/>
  <c r="MP366" i="18"/>
  <c r="MA366" i="18"/>
  <c r="LL366" i="18"/>
  <c r="KW366" i="18"/>
  <c r="KH366" i="18"/>
  <c r="JS366" i="18"/>
  <c r="IO366" i="18"/>
  <c r="HZ366" i="18"/>
  <c r="HK366" i="18"/>
  <c r="GV366" i="18"/>
  <c r="GG366" i="18"/>
  <c r="FR366" i="18"/>
  <c r="CU366" i="18"/>
  <c r="BQ366" i="18"/>
  <c r="BB366" i="18"/>
  <c r="AL366" i="18"/>
  <c r="U366" i="18"/>
  <c r="DY366" i="18"/>
  <c r="JD366" i="18"/>
  <c r="EN366" i="18"/>
  <c r="CF366" i="18"/>
  <c r="FC366" i="18"/>
  <c r="DJ366" i="18"/>
  <c r="E2" i="16"/>
  <c r="V246" i="18"/>
  <c r="Y79" i="18"/>
  <c r="Z79" i="18"/>
  <c r="AB79" i="18"/>
  <c r="AA79" i="18"/>
  <c r="Z77" i="18"/>
  <c r="AB77" i="18"/>
  <c r="AA77" i="18"/>
  <c r="Y77" i="18"/>
  <c r="Y78" i="18"/>
  <c r="AA78" i="18"/>
  <c r="Z78" i="18"/>
  <c r="AB78" i="18"/>
  <c r="Z80" i="18"/>
  <c r="AA80" i="18"/>
  <c r="Y80" i="18"/>
  <c r="AB80" i="18"/>
  <c r="B15" i="18"/>
  <c r="B12" i="18"/>
  <c r="B13" i="18"/>
  <c r="B14" i="18"/>
  <c r="U2" i="16"/>
  <c r="H2" i="22"/>
  <c r="I33" i="22"/>
  <c r="G64" i="22"/>
  <c r="G366" i="18" s="1"/>
  <c r="B34" i="22"/>
  <c r="C34" i="22"/>
  <c r="C307" i="18" s="1"/>
  <c r="D34" i="22"/>
  <c r="D307" i="18" s="1"/>
  <c r="E34" i="22"/>
  <c r="E307" i="18" s="1"/>
  <c r="F34" i="22"/>
  <c r="F307" i="18" s="1"/>
  <c r="G34" i="22"/>
  <c r="G307" i="18" s="1"/>
  <c r="H34" i="22"/>
  <c r="H307" i="18" s="1"/>
  <c r="I34" i="22"/>
  <c r="I307" i="18" s="1"/>
  <c r="J34" i="22"/>
  <c r="J307" i="18" s="1"/>
  <c r="K34" i="22"/>
  <c r="K307" i="18" s="1"/>
  <c r="L34" i="22"/>
  <c r="L307" i="18" s="1"/>
  <c r="M34" i="22"/>
  <c r="M307" i="18" s="1"/>
  <c r="A34" i="22"/>
  <c r="OX246" i="18" l="1"/>
  <c r="OI246" i="18"/>
  <c r="NT246" i="18"/>
  <c r="NE246" i="18"/>
  <c r="MP246" i="18"/>
  <c r="MA246" i="18"/>
  <c r="LL246" i="18"/>
  <c r="KW246" i="18"/>
  <c r="KH246" i="18"/>
  <c r="JS246" i="18"/>
  <c r="JD246" i="18"/>
  <c r="IO246" i="18"/>
  <c r="HZ246" i="18"/>
  <c r="HK246" i="18"/>
  <c r="GV246" i="18"/>
  <c r="GG246" i="18"/>
  <c r="FR246" i="18"/>
  <c r="FC246" i="18"/>
  <c r="EN246" i="18"/>
  <c r="DY246" i="18"/>
  <c r="DJ246" i="18"/>
  <c r="CU246" i="18"/>
  <c r="CF246" i="18"/>
  <c r="BQ246" i="18"/>
  <c r="BB246" i="18"/>
  <c r="AL246" i="18"/>
  <c r="C2" i="17"/>
  <c r="OW366" i="18"/>
  <c r="OH366" i="18"/>
  <c r="NS366" i="18"/>
  <c r="ND366" i="18"/>
  <c r="MO366" i="18"/>
  <c r="LZ366" i="18"/>
  <c r="LK366" i="18"/>
  <c r="KV366" i="18"/>
  <c r="KG366" i="18"/>
  <c r="JR366" i="18"/>
  <c r="IN366" i="18"/>
  <c r="HY366" i="18"/>
  <c r="HJ366" i="18"/>
  <c r="GU366" i="18"/>
  <c r="GF366" i="18"/>
  <c r="FQ366" i="18"/>
  <c r="CT366" i="18"/>
  <c r="BP366" i="18"/>
  <c r="BA366" i="18"/>
  <c r="AK366" i="18"/>
  <c r="T366" i="18"/>
  <c r="JC366" i="18"/>
  <c r="FB366" i="18"/>
  <c r="EM366" i="18"/>
  <c r="DX366" i="18"/>
  <c r="DI366" i="18"/>
  <c r="CE366" i="18"/>
  <c r="C2" i="21"/>
  <c r="OW306" i="18"/>
  <c r="OH306" i="18"/>
  <c r="NS306" i="18"/>
  <c r="ND306" i="18"/>
  <c r="MO306" i="18"/>
  <c r="LZ306" i="18"/>
  <c r="LK306" i="18"/>
  <c r="KV306" i="18"/>
  <c r="KG306" i="18"/>
  <c r="JR306" i="18"/>
  <c r="JC306" i="18"/>
  <c r="IN306" i="18"/>
  <c r="HY306" i="18"/>
  <c r="HJ306" i="18"/>
  <c r="GU306" i="18"/>
  <c r="GF306" i="18"/>
  <c r="FQ306" i="18"/>
  <c r="FB306" i="18"/>
  <c r="EM306" i="18"/>
  <c r="DX306" i="18"/>
  <c r="DI306" i="18"/>
  <c r="BP306" i="18"/>
  <c r="CE306" i="18"/>
  <c r="CT306" i="18"/>
  <c r="BA306" i="18"/>
  <c r="AK306" i="18"/>
  <c r="T306" i="18"/>
  <c r="D2" i="16"/>
  <c r="U246" i="18"/>
  <c r="V2" i="16"/>
  <c r="I2" i="22"/>
  <c r="H64" i="22"/>
  <c r="H366" i="18" s="1"/>
  <c r="J33" i="22"/>
  <c r="T4" i="1"/>
  <c r="V4" i="1" s="1"/>
  <c r="W4" i="1" s="1"/>
  <c r="B2" i="21" l="1"/>
  <c r="OV306" i="18"/>
  <c r="OG306" i="18"/>
  <c r="NR306" i="18"/>
  <c r="NC306" i="18"/>
  <c r="MN306" i="18"/>
  <c r="LY306" i="18"/>
  <c r="LJ306" i="18"/>
  <c r="KU306" i="18"/>
  <c r="KF306" i="18"/>
  <c r="JQ306" i="18"/>
  <c r="JB306" i="18"/>
  <c r="IM306" i="18"/>
  <c r="HX306" i="18"/>
  <c r="HI306" i="18"/>
  <c r="GT306" i="18"/>
  <c r="GE306" i="18"/>
  <c r="FP306" i="18"/>
  <c r="FA306" i="18"/>
  <c r="EL306" i="18"/>
  <c r="DW306" i="18"/>
  <c r="DH306" i="18"/>
  <c r="BO306" i="18"/>
  <c r="CS306" i="18"/>
  <c r="CD306" i="18"/>
  <c r="AJ306" i="18"/>
  <c r="AZ306" i="18"/>
  <c r="S306" i="18"/>
  <c r="OW246" i="18"/>
  <c r="MO246" i="18"/>
  <c r="NS246" i="18"/>
  <c r="OH246" i="18"/>
  <c r="JR246" i="18"/>
  <c r="HJ246" i="18"/>
  <c r="GF246" i="18"/>
  <c r="DX246" i="18"/>
  <c r="BP246" i="18"/>
  <c r="AK246" i="18"/>
  <c r="ND246" i="18"/>
  <c r="KV246" i="18"/>
  <c r="KG246" i="18"/>
  <c r="JC246" i="18"/>
  <c r="HY246" i="18"/>
  <c r="GU246" i="18"/>
  <c r="FQ246" i="18"/>
  <c r="EM246" i="18"/>
  <c r="DI246" i="18"/>
  <c r="CE246" i="18"/>
  <c r="BA246" i="18"/>
  <c r="LK246" i="18"/>
  <c r="LZ246" i="18"/>
  <c r="IN246" i="18"/>
  <c r="FB246" i="18"/>
  <c r="CT246" i="18"/>
  <c r="B2" i="17"/>
  <c r="OV366" i="18"/>
  <c r="OG366" i="18"/>
  <c r="NR366" i="18"/>
  <c r="NC366" i="18"/>
  <c r="MN366" i="18"/>
  <c r="LY366" i="18"/>
  <c r="LJ366" i="18"/>
  <c r="KU366" i="18"/>
  <c r="KF366" i="18"/>
  <c r="JQ366" i="18"/>
  <c r="IM366" i="18"/>
  <c r="HX366" i="18"/>
  <c r="HI366" i="18"/>
  <c r="GT366" i="18"/>
  <c r="GE366" i="18"/>
  <c r="FP366" i="18"/>
  <c r="CS366" i="18"/>
  <c r="BO366" i="18"/>
  <c r="AZ366" i="18"/>
  <c r="AJ366" i="18"/>
  <c r="S366" i="18"/>
  <c r="JB366" i="18"/>
  <c r="FA366" i="18"/>
  <c r="EL366" i="18"/>
  <c r="DW366" i="18"/>
  <c r="DH366" i="18"/>
  <c r="CD366" i="18"/>
  <c r="C2" i="16"/>
  <c r="T246" i="18"/>
  <c r="W2" i="16"/>
  <c r="J2" i="22"/>
  <c r="K33" i="22"/>
  <c r="I64" i="22"/>
  <c r="I366" i="18" s="1"/>
  <c r="OV246" i="18" l="1"/>
  <c r="NR246" i="18"/>
  <c r="MN246" i="18"/>
  <c r="OG246" i="18"/>
  <c r="NC246" i="18"/>
  <c r="LY246" i="18"/>
  <c r="LJ246" i="18"/>
  <c r="KU246" i="18"/>
  <c r="KF246" i="18"/>
  <c r="JB246" i="18"/>
  <c r="HX246" i="18"/>
  <c r="GT246" i="18"/>
  <c r="FP246" i="18"/>
  <c r="EL246" i="18"/>
  <c r="DH246" i="18"/>
  <c r="CD246" i="18"/>
  <c r="AZ246" i="18"/>
  <c r="JQ246" i="18"/>
  <c r="HI246" i="18"/>
  <c r="DW246" i="18"/>
  <c r="BO246" i="18"/>
  <c r="IM246" i="18"/>
  <c r="GE246" i="18"/>
  <c r="FA246" i="18"/>
  <c r="CS246" i="18"/>
  <c r="AJ246" i="18"/>
  <c r="JA366" i="18"/>
  <c r="EZ366" i="18"/>
  <c r="EK366" i="18"/>
  <c r="DV366" i="18"/>
  <c r="DG366" i="18"/>
  <c r="CC366" i="18"/>
  <c r="OU366" i="18"/>
  <c r="OF366" i="18"/>
  <c r="NQ366" i="18"/>
  <c r="NB366" i="18"/>
  <c r="LX366" i="18"/>
  <c r="JP366" i="18"/>
  <c r="HH366" i="18"/>
  <c r="CR366" i="18"/>
  <c r="AI366" i="18"/>
  <c r="MM366" i="18"/>
  <c r="KE366" i="18"/>
  <c r="HW366" i="18"/>
  <c r="FO366" i="18"/>
  <c r="AY366" i="18"/>
  <c r="KT366" i="18"/>
  <c r="GD366" i="18"/>
  <c r="BN366" i="18"/>
  <c r="R366" i="18"/>
  <c r="IL366" i="18"/>
  <c r="LI366" i="18"/>
  <c r="GS366" i="18"/>
  <c r="OT368" i="18"/>
  <c r="LH367" i="18"/>
  <c r="GR367" i="18"/>
  <c r="NA368" i="18"/>
  <c r="IK368" i="18"/>
  <c r="DU368" i="18"/>
  <c r="LW367" i="18"/>
  <c r="HG367" i="18"/>
  <c r="NP368" i="18"/>
  <c r="IZ368" i="18"/>
  <c r="EJ368" i="18"/>
  <c r="OT367" i="18"/>
  <c r="KD367" i="18"/>
  <c r="FN367" i="18"/>
  <c r="LW368" i="18"/>
  <c r="HG368" i="18"/>
  <c r="OE368" i="18"/>
  <c r="KS367" i="18"/>
  <c r="GC367" i="18"/>
  <c r="ML368" i="18"/>
  <c r="HV368" i="18"/>
  <c r="DF368" i="18"/>
  <c r="FN368" i="18"/>
  <c r="NP367" i="18"/>
  <c r="IZ367" i="18"/>
  <c r="EJ367" i="18"/>
  <c r="KS368" i="18"/>
  <c r="GC368" i="18"/>
  <c r="OE367" i="18"/>
  <c r="JO367" i="18"/>
  <c r="EY367" i="18"/>
  <c r="LH368" i="18"/>
  <c r="GR368" i="18"/>
  <c r="Q367" i="18"/>
  <c r="ML367" i="18"/>
  <c r="HV367" i="18"/>
  <c r="DF367" i="18"/>
  <c r="JO368" i="18"/>
  <c r="EY368" i="18"/>
  <c r="NA367" i="18"/>
  <c r="IK367" i="18"/>
  <c r="DU367" i="18"/>
  <c r="KD368" i="18"/>
  <c r="CB368" i="18"/>
  <c r="CQ368" i="18"/>
  <c r="BM367" i="18"/>
  <c r="Q368" i="18"/>
  <c r="I173" i="22"/>
  <c r="L173" i="22"/>
  <c r="N173" i="22"/>
  <c r="AX368" i="18"/>
  <c r="CB367" i="18"/>
  <c r="AH368" i="18"/>
  <c r="C173" i="22"/>
  <c r="E173" i="22"/>
  <c r="CQ367" i="18"/>
  <c r="G173" i="22"/>
  <c r="H173" i="22"/>
  <c r="J173" i="22"/>
  <c r="BM368" i="18"/>
  <c r="K173" i="22"/>
  <c r="AH367" i="18"/>
  <c r="D173" i="22"/>
  <c r="AX367" i="18"/>
  <c r="M173" i="22"/>
  <c r="F173" i="22"/>
  <c r="CC306" i="18"/>
  <c r="CR306" i="18"/>
  <c r="BN306" i="18"/>
  <c r="AY306" i="18"/>
  <c r="OU306" i="18"/>
  <c r="NQ306" i="18"/>
  <c r="MM306" i="18"/>
  <c r="LI306" i="18"/>
  <c r="KE306" i="18"/>
  <c r="JA306" i="18"/>
  <c r="HW306" i="18"/>
  <c r="GS306" i="18"/>
  <c r="FO306" i="18"/>
  <c r="EK306" i="18"/>
  <c r="DG306" i="18"/>
  <c r="AI306" i="18"/>
  <c r="R306" i="18"/>
  <c r="NB306" i="18"/>
  <c r="IL306" i="18"/>
  <c r="DV306" i="18"/>
  <c r="GD306" i="18"/>
  <c r="LX306" i="18"/>
  <c r="OF306" i="18"/>
  <c r="JP306" i="18"/>
  <c r="EZ306" i="18"/>
  <c r="KT306" i="18"/>
  <c r="HH306" i="18"/>
  <c r="B2" i="16"/>
  <c r="S246" i="18"/>
  <c r="X2" i="16"/>
  <c r="K2" i="22"/>
  <c r="J64" i="22"/>
  <c r="J366" i="18" s="1"/>
  <c r="M33" i="22"/>
  <c r="M306" i="18" s="1"/>
  <c r="L33" i="22"/>
  <c r="L306" i="18" s="1"/>
  <c r="C306" i="18"/>
  <c r="D306" i="18"/>
  <c r="E306" i="18"/>
  <c r="F306" i="18"/>
  <c r="G306" i="18"/>
  <c r="H306" i="18"/>
  <c r="I306" i="18"/>
  <c r="J306" i="18"/>
  <c r="K306" i="18"/>
  <c r="E3" i="22"/>
  <c r="E247" i="18" s="1"/>
  <c r="A3" i="22"/>
  <c r="R246" i="18" l="1"/>
  <c r="OU246" i="18"/>
  <c r="OF246" i="18"/>
  <c r="NQ246" i="18"/>
  <c r="NB246" i="18"/>
  <c r="MM246" i="18"/>
  <c r="LX246" i="18"/>
  <c r="LI246" i="18"/>
  <c r="KT246" i="18"/>
  <c r="KE246" i="18"/>
  <c r="JP246" i="18"/>
  <c r="JA246" i="18"/>
  <c r="IL246" i="18"/>
  <c r="HW246" i="18"/>
  <c r="HH246" i="18"/>
  <c r="GS246" i="18"/>
  <c r="GD246" i="18"/>
  <c r="FO246" i="18"/>
  <c r="EZ246" i="18"/>
  <c r="EK246" i="18"/>
  <c r="DV246" i="18"/>
  <c r="DG246" i="18"/>
  <c r="CR246" i="18"/>
  <c r="CC246" i="18"/>
  <c r="BN246" i="18"/>
  <c r="AY246" i="18"/>
  <c r="AI246" i="18"/>
  <c r="NP247" i="18"/>
  <c r="IZ247" i="18"/>
  <c r="EJ247" i="18"/>
  <c r="LW248" i="18"/>
  <c r="GC248" i="18"/>
  <c r="DF248" i="18"/>
  <c r="NA247" i="18"/>
  <c r="IK247" i="18"/>
  <c r="DU247" i="18"/>
  <c r="KD248" i="18"/>
  <c r="AH248" i="18"/>
  <c r="AH247" i="18"/>
  <c r="BM248" i="18"/>
  <c r="ML247" i="18"/>
  <c r="HV247" i="18"/>
  <c r="DF247" i="18"/>
  <c r="JO248" i="18"/>
  <c r="EY248" i="18"/>
  <c r="KS248" i="18"/>
  <c r="LW247" i="18"/>
  <c r="HG247" i="18"/>
  <c r="OT248" i="18"/>
  <c r="IZ248" i="18"/>
  <c r="CQ248" i="18"/>
  <c r="Q247" i="18"/>
  <c r="CB248" i="18"/>
  <c r="NA248" i="18"/>
  <c r="EY247" i="18"/>
  <c r="BM247" i="18"/>
  <c r="AX247" i="18"/>
  <c r="ML248" i="18"/>
  <c r="LH247" i="18"/>
  <c r="GR247" i="18"/>
  <c r="OE248" i="18"/>
  <c r="IK248" i="18"/>
  <c r="DU248" i="18"/>
  <c r="GR248" i="18"/>
  <c r="KS247" i="18"/>
  <c r="GC247" i="18"/>
  <c r="NP248" i="18"/>
  <c r="HV248" i="18"/>
  <c r="CB247" i="18"/>
  <c r="CQ247" i="18"/>
  <c r="AX248" i="18"/>
  <c r="OT247" i="18"/>
  <c r="KD247" i="18"/>
  <c r="FN247" i="18"/>
  <c r="HG248" i="18"/>
  <c r="FN248" i="18"/>
  <c r="OE247" i="18"/>
  <c r="JO247" i="18"/>
  <c r="LH248" i="18"/>
  <c r="EJ248" i="18"/>
  <c r="Q248" i="18"/>
  <c r="Y2" i="16"/>
  <c r="L2" i="22"/>
  <c r="K64" i="22"/>
  <c r="K366" i="18" s="1"/>
  <c r="FA268" i="5"/>
  <c r="B100" i="18" s="1"/>
  <c r="FA51" i="5"/>
  <c r="FA48" i="5"/>
  <c r="M2" i="22" l="1"/>
  <c r="M64" i="22"/>
  <c r="M366" i="18" s="1"/>
  <c r="L64" i="22"/>
  <c r="L366" i="18" s="1"/>
  <c r="K174" i="22" l="1"/>
  <c r="K176" i="22" s="1"/>
  <c r="K179" i="22" s="1"/>
  <c r="J674" i="18" s="1"/>
  <c r="E174" i="22"/>
  <c r="E176" i="22" s="1"/>
  <c r="E179" i="22" s="1"/>
  <c r="D674" i="18" s="1"/>
  <c r="F174" i="22"/>
  <c r="F176" i="22" s="1"/>
  <c r="F179" i="22" s="1"/>
  <c r="E674" i="18" s="1"/>
  <c r="M174" i="22"/>
  <c r="M176" i="22" s="1"/>
  <c r="M179" i="22" s="1"/>
  <c r="L674" i="18" s="1"/>
  <c r="J174" i="22"/>
  <c r="J176" i="22" s="1"/>
  <c r="J179" i="22" s="1"/>
  <c r="I674" i="18" s="1"/>
  <c r="L174" i="22"/>
  <c r="L176" i="22" s="1"/>
  <c r="L179" i="22" s="1"/>
  <c r="K674" i="18" s="1"/>
  <c r="I174" i="22"/>
  <c r="I176" i="22" s="1"/>
  <c r="I179" i="22" s="1"/>
  <c r="H674" i="18" s="1"/>
  <c r="D174" i="22"/>
  <c r="D176" i="22" s="1"/>
  <c r="D179" i="22" s="1"/>
  <c r="C674" i="18" s="1"/>
  <c r="N174" i="22"/>
  <c r="N176" i="22" s="1"/>
  <c r="N179" i="22" s="1"/>
  <c r="M674" i="18" s="1"/>
  <c r="G174" i="22"/>
  <c r="G176" i="22" s="1"/>
  <c r="G179" i="22" s="1"/>
  <c r="F674" i="18" s="1"/>
  <c r="H174" i="22"/>
  <c r="H176" i="22" s="1"/>
  <c r="H179" i="22" s="1"/>
  <c r="G674" i="18" s="1"/>
  <c r="C174" i="22"/>
  <c r="C176" i="22" s="1"/>
  <c r="C179" i="22" s="1"/>
  <c r="B674" i="18" s="1"/>
  <c r="FC315" i="5"/>
  <c r="FC312" i="5"/>
  <c r="FB267" i="5"/>
  <c r="FC267" i="5"/>
  <c r="FC268" i="5" s="1"/>
  <c r="FD267" i="5"/>
  <c r="FD268" i="5" s="1"/>
  <c r="FE267" i="5"/>
  <c r="FE268" i="5" s="1"/>
  <c r="FF267" i="5"/>
  <c r="FF268" i="5" s="1"/>
  <c r="FG267" i="5"/>
  <c r="FG268" i="5" s="1"/>
  <c r="FH267" i="5"/>
  <c r="FH268" i="5" s="1"/>
  <c r="FI267" i="5"/>
  <c r="FI268" i="5" s="1"/>
  <c r="FJ267" i="5"/>
  <c r="FJ268" i="5" s="1"/>
  <c r="FK267" i="5"/>
  <c r="FK268" i="5" s="1"/>
  <c r="FL267" i="5"/>
  <c r="FL268" i="5" s="1"/>
  <c r="FM267" i="5"/>
  <c r="FM268" i="5" s="1"/>
  <c r="FN267" i="5"/>
  <c r="FO267" i="5"/>
  <c r="FP267" i="5"/>
  <c r="FP268" i="5" s="1"/>
  <c r="FQ267" i="5"/>
  <c r="FQ268" i="5" s="1"/>
  <c r="FR267" i="5"/>
  <c r="FR268" i="5" s="1"/>
  <c r="FS267" i="5"/>
  <c r="FS268" i="5" s="1"/>
  <c r="FT267" i="5"/>
  <c r="FT268" i="5" s="1"/>
  <c r="FU267" i="5"/>
  <c r="FU268" i="5" s="1"/>
  <c r="FB264" i="5"/>
  <c r="FC264" i="5"/>
  <c r="FC265" i="5" s="1"/>
  <c r="FD264" i="5"/>
  <c r="FD265" i="5" s="1"/>
  <c r="FE264" i="5"/>
  <c r="FE265" i="5" s="1"/>
  <c r="FF264" i="5"/>
  <c r="FF265" i="5" s="1"/>
  <c r="FG264" i="5"/>
  <c r="FG265" i="5" s="1"/>
  <c r="FH264" i="5"/>
  <c r="FH265" i="5" s="1"/>
  <c r="FI264" i="5"/>
  <c r="FI265" i="5" s="1"/>
  <c r="FJ264" i="5"/>
  <c r="FJ265" i="5" s="1"/>
  <c r="FK264" i="5"/>
  <c r="FK265" i="5" s="1"/>
  <c r="FL264" i="5"/>
  <c r="FL265" i="5" s="1"/>
  <c r="FM264" i="5"/>
  <c r="FM265" i="5" s="1"/>
  <c r="FN264" i="5"/>
  <c r="FN265" i="5" s="1"/>
  <c r="FO264" i="5"/>
  <c r="FO265" i="5" s="1"/>
  <c r="FP264" i="5"/>
  <c r="FP265" i="5" s="1"/>
  <c r="FQ264" i="5"/>
  <c r="FQ265" i="5" s="1"/>
  <c r="FR264" i="5"/>
  <c r="FR265" i="5" s="1"/>
  <c r="FS264" i="5"/>
  <c r="FS265" i="5" s="1"/>
  <c r="FT264" i="5"/>
  <c r="FT265" i="5" s="1"/>
  <c r="FU264" i="5"/>
  <c r="FU265" i="5" s="1"/>
  <c r="FN268" i="5"/>
  <c r="FO268" i="5"/>
  <c r="FB51" i="5"/>
  <c r="FC50" i="5"/>
  <c r="FC51" i="5" s="1"/>
  <c r="FC47" i="5"/>
  <c r="FC48" i="5" s="1"/>
  <c r="FB100" i="5"/>
  <c r="FC100" i="5"/>
  <c r="FC101" i="5" s="1"/>
  <c r="FD100" i="5"/>
  <c r="FD101" i="5" s="1"/>
  <c r="FE100" i="5"/>
  <c r="FE101" i="5" s="1"/>
  <c r="FF100" i="5"/>
  <c r="FF101" i="5" s="1"/>
  <c r="FG100" i="5"/>
  <c r="FG101" i="5" s="1"/>
  <c r="FH100" i="5"/>
  <c r="FH101" i="5" s="1"/>
  <c r="FI100" i="5"/>
  <c r="FI101" i="5" s="1"/>
  <c r="FB97" i="5"/>
  <c r="FC97" i="5"/>
  <c r="FC98" i="5" s="1"/>
  <c r="FD97" i="5"/>
  <c r="FD98" i="5" s="1"/>
  <c r="FE97" i="5"/>
  <c r="FE98" i="5" s="1"/>
  <c r="FF97" i="5"/>
  <c r="FF98" i="5" s="1"/>
  <c r="FH97" i="5"/>
  <c r="FH98" i="5" s="1"/>
  <c r="FI97" i="5"/>
  <c r="FI98" i="5" s="1"/>
  <c r="FB151" i="5"/>
  <c r="FC151" i="5"/>
  <c r="FC152" i="5" s="1"/>
  <c r="FD151" i="5"/>
  <c r="FD152" i="5" s="1"/>
  <c r="FE151" i="5"/>
  <c r="FE152" i="5" s="1"/>
  <c r="FF151" i="5"/>
  <c r="FF152" i="5" s="1"/>
  <c r="FG151" i="5"/>
  <c r="FG152" i="5" s="1"/>
  <c r="FH151" i="5"/>
  <c r="FH152" i="5" s="1"/>
  <c r="FI151" i="5"/>
  <c r="FI152" i="5" s="1"/>
  <c r="FB148" i="5"/>
  <c r="FC148" i="5"/>
  <c r="FC149" i="5" s="1"/>
  <c r="FD148" i="5"/>
  <c r="FD149" i="5" s="1"/>
  <c r="FE148" i="5"/>
  <c r="FE149" i="5" s="1"/>
  <c r="FF148" i="5"/>
  <c r="FF149" i="5" s="1"/>
  <c r="FG148" i="5"/>
  <c r="FG149" i="5" s="1"/>
  <c r="FH148" i="5"/>
  <c r="FH149" i="5" s="1"/>
  <c r="FI148" i="5"/>
  <c r="FI149" i="5" s="1"/>
  <c r="FC313" i="5" l="1"/>
  <c r="D114" i="18" s="1"/>
  <c r="FC316" i="5"/>
  <c r="D115" i="18" s="1"/>
  <c r="FB98" i="5"/>
  <c r="FB101" i="5"/>
  <c r="FB149" i="5"/>
  <c r="FB152" i="5"/>
  <c r="FB268" i="5"/>
  <c r="FB48" i="5"/>
  <c r="FB265" i="5"/>
  <c r="B4" i="18"/>
  <c r="B3" i="18"/>
  <c r="T3" i="1" l="1"/>
  <c r="V3" i="1" s="1"/>
  <c r="W3" i="1" s="1"/>
  <c r="EA88" i="5" l="1"/>
  <c r="EA83" i="5"/>
  <c r="EA84" i="5" s="1"/>
  <c r="ED88" i="5"/>
  <c r="EE88" i="5"/>
  <c r="EE97" i="5" s="1"/>
  <c r="EF88" i="5"/>
  <c r="EG88" i="5"/>
  <c r="EF83" i="5"/>
  <c r="EF84" i="5" s="1"/>
  <c r="EG83" i="5"/>
  <c r="EG84" i="5" s="1"/>
  <c r="ED83" i="5"/>
  <c r="ED84" i="5" s="1"/>
  <c r="EE83" i="5"/>
  <c r="EE84" i="5" s="1"/>
  <c r="EE189" i="5"/>
  <c r="EF189" i="5"/>
  <c r="EG189" i="5"/>
  <c r="EH189" i="5"/>
  <c r="EI189" i="5"/>
  <c r="EJ189" i="5"/>
  <c r="EK189" i="5"/>
  <c r="EL189" i="5"/>
  <c r="EM189" i="5"/>
  <c r="EN189" i="5"/>
  <c r="EO189" i="5"/>
  <c r="EP189" i="5"/>
  <c r="EQ189" i="5"/>
  <c r="ER189" i="5"/>
  <c r="ES189" i="5"/>
  <c r="ET189" i="5"/>
  <c r="EW189" i="5"/>
  <c r="EE185" i="5"/>
  <c r="EE186" i="5" s="1"/>
  <c r="EF185" i="5"/>
  <c r="EF186" i="5" s="1"/>
  <c r="EG185" i="5"/>
  <c r="EG186" i="5" s="1"/>
  <c r="EH185" i="5"/>
  <c r="EH186" i="5" s="1"/>
  <c r="EI185" i="5"/>
  <c r="EI186" i="5" s="1"/>
  <c r="EJ185" i="5"/>
  <c r="EJ186" i="5" s="1"/>
  <c r="EK185" i="5"/>
  <c r="EK186" i="5" s="1"/>
  <c r="EL185" i="5"/>
  <c r="EL186" i="5" s="1"/>
  <c r="EM185" i="5"/>
  <c r="EM186" i="5" s="1"/>
  <c r="EN185" i="5"/>
  <c r="EN186" i="5" s="1"/>
  <c r="EO185" i="5"/>
  <c r="EO186" i="5" s="1"/>
  <c r="EP185" i="5"/>
  <c r="EP186" i="5" s="1"/>
  <c r="EQ185" i="5"/>
  <c r="EQ186" i="5" s="1"/>
  <c r="ER185" i="5"/>
  <c r="ER186" i="5" s="1"/>
  <c r="ES185" i="5"/>
  <c r="ES186" i="5" s="1"/>
  <c r="ET185" i="5"/>
  <c r="ET186" i="5" s="1"/>
  <c r="EW185" i="5"/>
  <c r="EW186" i="5" s="1"/>
  <c r="BT184" i="5"/>
  <c r="BT185" i="5" s="1"/>
  <c r="BU184" i="5"/>
  <c r="BU185" i="5" s="1"/>
  <c r="BV184" i="5"/>
  <c r="BV185" i="5" s="1"/>
  <c r="BW184" i="5"/>
  <c r="BW185" i="5" s="1"/>
  <c r="BX184" i="5"/>
  <c r="BX185" i="5" s="1"/>
  <c r="BY184" i="5"/>
  <c r="BY185" i="5" s="1"/>
  <c r="BZ184" i="5"/>
  <c r="BZ185" i="5" s="1"/>
  <c r="CA184" i="5"/>
  <c r="CA185" i="5" s="1"/>
  <c r="CB184" i="5"/>
  <c r="CB185" i="5" s="1"/>
  <c r="CC184" i="5"/>
  <c r="CC185" i="5" s="1"/>
  <c r="CD184" i="5"/>
  <c r="CD185" i="5" s="1"/>
  <c r="CE184" i="5"/>
  <c r="CE185" i="5" s="1"/>
  <c r="CF184" i="5"/>
  <c r="CF185" i="5" s="1"/>
  <c r="BK184" i="5"/>
  <c r="BL184" i="5"/>
  <c r="BM184" i="5"/>
  <c r="BN184" i="5"/>
  <c r="BO184" i="5"/>
  <c r="BP184" i="5"/>
  <c r="BQ184" i="5"/>
  <c r="BR184" i="5"/>
  <c r="BR185" i="5" s="1"/>
  <c r="BS184" i="5"/>
  <c r="BS185" i="5" s="1"/>
  <c r="ER191" i="5" l="1"/>
  <c r="ER194" i="5"/>
  <c r="ER201" i="5" s="1"/>
  <c r="ER190" i="5"/>
  <c r="ER197" i="5" s="1"/>
  <c r="ER193" i="5"/>
  <c r="ER200" i="5" s="1"/>
  <c r="ER192" i="5"/>
  <c r="EN192" i="5"/>
  <c r="EN193" i="5"/>
  <c r="EN200" i="5" s="1"/>
  <c r="EN191" i="5"/>
  <c r="EN198" i="5" s="1"/>
  <c r="EN190" i="5"/>
  <c r="EN194" i="5"/>
  <c r="EN201" i="5" s="1"/>
  <c r="EJ192" i="5"/>
  <c r="EJ199" i="5" s="1"/>
  <c r="EJ191" i="5"/>
  <c r="EJ198" i="5" s="1"/>
  <c r="EJ194" i="5"/>
  <c r="EJ190" i="5"/>
  <c r="EJ197" i="5" s="1"/>
  <c r="EJ193" i="5"/>
  <c r="EJ200" i="5" s="1"/>
  <c r="EF192" i="5"/>
  <c r="EF199" i="5" s="1"/>
  <c r="EF194" i="5"/>
  <c r="EF193" i="5"/>
  <c r="EF191" i="5"/>
  <c r="EF190" i="5"/>
  <c r="EF197" i="5" s="1"/>
  <c r="EW194" i="5"/>
  <c r="EW201" i="5" s="1"/>
  <c r="EW191" i="5"/>
  <c r="EW192" i="5"/>
  <c r="EW199" i="5" s="1"/>
  <c r="EW193" i="5"/>
  <c r="EW200" i="5" s="1"/>
  <c r="EW190" i="5"/>
  <c r="EQ194" i="5"/>
  <c r="EQ201" i="5" s="1"/>
  <c r="EQ190" i="5"/>
  <c r="EQ197" i="5" s="1"/>
  <c r="EQ193" i="5"/>
  <c r="EQ200" i="5" s="1"/>
  <c r="EQ191" i="5"/>
  <c r="EQ192" i="5"/>
  <c r="EM194" i="5"/>
  <c r="EM201" i="5" s="1"/>
  <c r="EM192" i="5"/>
  <c r="EM199" i="5" s="1"/>
  <c r="EM190" i="5"/>
  <c r="EM193" i="5"/>
  <c r="EM200" i="5" s="1"/>
  <c r="EM191" i="5"/>
  <c r="EM198" i="5" s="1"/>
  <c r="EI194" i="5"/>
  <c r="EI201" i="5" s="1"/>
  <c r="EI190" i="5"/>
  <c r="EI193" i="5"/>
  <c r="EI191" i="5"/>
  <c r="EI198" i="5" s="1"/>
  <c r="EI192" i="5"/>
  <c r="EI199" i="5" s="1"/>
  <c r="ET194" i="5"/>
  <c r="ET201" i="5" s="1"/>
  <c r="ET193" i="5"/>
  <c r="ET190" i="5"/>
  <c r="ET197" i="5" s="1"/>
  <c r="ET192" i="5"/>
  <c r="ET199" i="5" s="1"/>
  <c r="ET191" i="5"/>
  <c r="ET198" i="5" s="1"/>
  <c r="EP194" i="5"/>
  <c r="EP201" i="5" s="1"/>
  <c r="EP193" i="5"/>
  <c r="EP200" i="5" s="1"/>
  <c r="EP192" i="5"/>
  <c r="EP199" i="5" s="1"/>
  <c r="EP190" i="5"/>
  <c r="EP191" i="5"/>
  <c r="EL194" i="5"/>
  <c r="EL193" i="5"/>
  <c r="EL200" i="5" s="1"/>
  <c r="EL190" i="5"/>
  <c r="EL192" i="5"/>
  <c r="EL199" i="5" s="1"/>
  <c r="EL191" i="5"/>
  <c r="EL198" i="5" s="1"/>
  <c r="EH194" i="5"/>
  <c r="EH201" i="5" s="1"/>
  <c r="EH193" i="5"/>
  <c r="EH192" i="5"/>
  <c r="EH199" i="5" s="1"/>
  <c r="EH191" i="5"/>
  <c r="EH198" i="5" s="1"/>
  <c r="EH190" i="5"/>
  <c r="EH197" i="5" s="1"/>
  <c r="EG97" i="5"/>
  <c r="EG93" i="5"/>
  <c r="EG90" i="5"/>
  <c r="EG99" i="5" s="1"/>
  <c r="EG89" i="5"/>
  <c r="EG98" i="5" s="1"/>
  <c r="EG92" i="5"/>
  <c r="EG101" i="5" s="1"/>
  <c r="EG91" i="5"/>
  <c r="ES193" i="5"/>
  <c r="ES200" i="5" s="1"/>
  <c r="ES192" i="5"/>
  <c r="ES199" i="5" s="1"/>
  <c r="ES191" i="5"/>
  <c r="ES194" i="5"/>
  <c r="ES190" i="5"/>
  <c r="ES197" i="5" s="1"/>
  <c r="EO193" i="5"/>
  <c r="EO200" i="5" s="1"/>
  <c r="EO192" i="5"/>
  <c r="EO199" i="5" s="1"/>
  <c r="EO194" i="5"/>
  <c r="EO191" i="5"/>
  <c r="EO198" i="5" s="1"/>
  <c r="EO190" i="5"/>
  <c r="EO197" i="5" s="1"/>
  <c r="EK193" i="5"/>
  <c r="EK200" i="5" s="1"/>
  <c r="EK192" i="5"/>
  <c r="EK199" i="5" s="1"/>
  <c r="EK191" i="5"/>
  <c r="EK198" i="5" s="1"/>
  <c r="EK194" i="5"/>
  <c r="EK201" i="5" s="1"/>
  <c r="EK190" i="5"/>
  <c r="EK197" i="5" s="1"/>
  <c r="EG194" i="5"/>
  <c r="EG201" i="5" s="1"/>
  <c r="EG193" i="5"/>
  <c r="EG200" i="5" s="1"/>
  <c r="EG192" i="5"/>
  <c r="EG199" i="5" s="1"/>
  <c r="EG191" i="5"/>
  <c r="EG198" i="5" s="1"/>
  <c r="EG190" i="5"/>
  <c r="EG197" i="5" s="1"/>
  <c r="EF97" i="5"/>
  <c r="EF93" i="5"/>
  <c r="EF102" i="5" s="1"/>
  <c r="EF90" i="5"/>
  <c r="EF99" i="5" s="1"/>
  <c r="EF91" i="5"/>
  <c r="EF92" i="5"/>
  <c r="EF101" i="5" s="1"/>
  <c r="EF89" i="5"/>
  <c r="EF98" i="5" s="1"/>
  <c r="EE93" i="5"/>
  <c r="EE102" i="5" s="1"/>
  <c r="EE91" i="5"/>
  <c r="EE92" i="5"/>
  <c r="EE101" i="5" s="1"/>
  <c r="EE89" i="5"/>
  <c r="EE98" i="5" s="1"/>
  <c r="EE90" i="5"/>
  <c r="EE99" i="5" s="1"/>
  <c r="EE196" i="5"/>
  <c r="EE190" i="5"/>
  <c r="EE197" i="5" s="1"/>
  <c r="EE194" i="5"/>
  <c r="EE201" i="5" s="1"/>
  <c r="EE191" i="5"/>
  <c r="EE198" i="5" s="1"/>
  <c r="EE193" i="5"/>
  <c r="EE200" i="5" s="1"/>
  <c r="EE192" i="5"/>
  <c r="EE199" i="5" s="1"/>
  <c r="ED97" i="5"/>
  <c r="ED92" i="5"/>
  <c r="ED101" i="5" s="1"/>
  <c r="ED91" i="5"/>
  <c r="ED93" i="5"/>
  <c r="ED102" i="5" s="1"/>
  <c r="ED90" i="5"/>
  <c r="ED99" i="5" s="1"/>
  <c r="ED89" i="5"/>
  <c r="ED98" i="5" s="1"/>
  <c r="EA97" i="5"/>
  <c r="EA90" i="5"/>
  <c r="EA89" i="5"/>
  <c r="EA92" i="5"/>
  <c r="EA91" i="5"/>
  <c r="EA93" i="5"/>
  <c r="EM196" i="5"/>
  <c r="EI196" i="5"/>
  <c r="EW196" i="5"/>
  <c r="EQ196" i="5"/>
  <c r="EP197" i="5"/>
  <c r="EW197" i="5"/>
  <c r="EP198" i="5"/>
  <c r="EF200" i="5"/>
  <c r="ES196" i="5"/>
  <c r="ES198" i="5"/>
  <c r="EO196" i="5"/>
  <c r="EK196" i="5"/>
  <c r="EG196" i="5"/>
  <c r="EJ196" i="5"/>
  <c r="EJ201" i="5"/>
  <c r="EW198" i="5"/>
  <c r="EQ198" i="5"/>
  <c r="EI197" i="5"/>
  <c r="EI200" i="5"/>
  <c r="EM197" i="5"/>
  <c r="EQ199" i="5"/>
  <c r="ES201" i="5"/>
  <c r="ER196" i="5"/>
  <c r="ER199" i="5"/>
  <c r="ER198" i="5"/>
  <c r="EN196" i="5"/>
  <c r="EN199" i="5"/>
  <c r="EN197" i="5"/>
  <c r="EF196" i="5"/>
  <c r="EF198" i="5"/>
  <c r="EF201" i="5"/>
  <c r="ET196" i="5"/>
  <c r="ET200" i="5"/>
  <c r="EP196" i="5"/>
  <c r="EL196" i="5"/>
  <c r="EL201" i="5"/>
  <c r="EL197" i="5"/>
  <c r="EH196" i="5"/>
  <c r="EH200" i="5"/>
  <c r="EO201" i="5"/>
  <c r="EE100" i="5"/>
  <c r="ED100" i="5"/>
  <c r="EG100" i="5"/>
  <c r="EG102" i="5"/>
  <c r="EF100" i="5"/>
  <c r="DY45" i="5" l="1"/>
  <c r="DY44" i="5"/>
  <c r="DY42" i="5"/>
  <c r="DY41" i="5"/>
  <c r="DY48" i="5" s="1"/>
  <c r="DY47" i="5"/>
  <c r="AI268" i="5"/>
  <c r="AJ268" i="5"/>
  <c r="AM268" i="5"/>
  <c r="AN268" i="5"/>
  <c r="AR268" i="5"/>
  <c r="AU268" i="5"/>
  <c r="AV268" i="5"/>
  <c r="AG264" i="5"/>
  <c r="AG265" i="5" s="1"/>
  <c r="AH264" i="5"/>
  <c r="AH265" i="5" s="1"/>
  <c r="AI264" i="5"/>
  <c r="AI265" i="5" s="1"/>
  <c r="AJ264" i="5"/>
  <c r="AJ265" i="5" s="1"/>
  <c r="AK264" i="5"/>
  <c r="AK265" i="5" s="1"/>
  <c r="AL264" i="5"/>
  <c r="AL265" i="5" s="1"/>
  <c r="AM264" i="5"/>
  <c r="AM265" i="5" s="1"/>
  <c r="AN264" i="5"/>
  <c r="AN265" i="5" s="1"/>
  <c r="AO264" i="5"/>
  <c r="AO265" i="5" s="1"/>
  <c r="AP264" i="5"/>
  <c r="AP265" i="5" s="1"/>
  <c r="AQ264" i="5"/>
  <c r="AQ265" i="5" s="1"/>
  <c r="AR264" i="5"/>
  <c r="AR265" i="5" s="1"/>
  <c r="AS264" i="5"/>
  <c r="AS265" i="5" s="1"/>
  <c r="AT264" i="5"/>
  <c r="AT265" i="5" s="1"/>
  <c r="AU264" i="5"/>
  <c r="AU265" i="5" s="1"/>
  <c r="AV264" i="5"/>
  <c r="AV265" i="5" s="1"/>
  <c r="AW264" i="5"/>
  <c r="AW265" i="5" s="1"/>
  <c r="AX264" i="5"/>
  <c r="AX265" i="5" s="1"/>
  <c r="AY264" i="5"/>
  <c r="AY265" i="5" s="1"/>
  <c r="AZ264" i="5"/>
  <c r="AZ265" i="5" s="1"/>
  <c r="AQ203" i="5"/>
  <c r="AU203" i="5"/>
  <c r="AG198" i="5"/>
  <c r="AG199" i="5" s="1"/>
  <c r="AH198" i="5"/>
  <c r="AH199" i="5" s="1"/>
  <c r="AI198" i="5"/>
  <c r="AI199" i="5" s="1"/>
  <c r="AJ198" i="5"/>
  <c r="AJ199" i="5" s="1"/>
  <c r="AK198" i="5"/>
  <c r="AL198" i="5"/>
  <c r="AL199" i="5" s="1"/>
  <c r="AM198" i="5"/>
  <c r="AM199" i="5" s="1"/>
  <c r="AN198" i="5"/>
  <c r="AN199" i="5" s="1"/>
  <c r="AO198" i="5"/>
  <c r="AO199" i="5" s="1"/>
  <c r="AP198" i="5"/>
  <c r="AP199" i="5" s="1"/>
  <c r="AQ198" i="5"/>
  <c r="AQ199" i="5" s="1"/>
  <c r="AR198" i="5"/>
  <c r="AR199" i="5" s="1"/>
  <c r="AS198" i="5"/>
  <c r="AS199" i="5" s="1"/>
  <c r="AT198" i="5"/>
  <c r="AT199" i="5" s="1"/>
  <c r="AU198" i="5"/>
  <c r="AU199" i="5" s="1"/>
  <c r="AV198" i="5"/>
  <c r="AV199" i="5" s="1"/>
  <c r="AW198" i="5"/>
  <c r="AW199" i="5" s="1"/>
  <c r="AX198" i="5"/>
  <c r="AX199" i="5" s="1"/>
  <c r="AY198" i="5"/>
  <c r="AY199" i="5" s="1"/>
  <c r="AZ198" i="5"/>
  <c r="AZ199" i="5" s="1"/>
  <c r="H150" i="5"/>
  <c r="H152" i="5" s="1"/>
  <c r="H50" i="18" s="1"/>
  <c r="I150" i="5"/>
  <c r="I151" i="5" s="1"/>
  <c r="J150" i="5"/>
  <c r="H147" i="5"/>
  <c r="H148" i="5" s="1"/>
  <c r="I147" i="5"/>
  <c r="I148" i="5" s="1"/>
  <c r="J147" i="5"/>
  <c r="J148" i="5" s="1"/>
  <c r="AI151" i="5"/>
  <c r="AJ151" i="5"/>
  <c r="AM151" i="5"/>
  <c r="AI147" i="5"/>
  <c r="AI148" i="5" s="1"/>
  <c r="AJ147" i="5"/>
  <c r="AJ148" i="5" s="1"/>
  <c r="AK147" i="5"/>
  <c r="AK148" i="5" s="1"/>
  <c r="AL147" i="5"/>
  <c r="AL148" i="5" s="1"/>
  <c r="AM147" i="5"/>
  <c r="AM148" i="5" s="1"/>
  <c r="AF148" i="5"/>
  <c r="AG101" i="5"/>
  <c r="AH100" i="5"/>
  <c r="AI100" i="5"/>
  <c r="AJ100" i="5"/>
  <c r="AK100" i="5"/>
  <c r="AL100" i="5"/>
  <c r="AM100" i="5"/>
  <c r="AG96" i="5"/>
  <c r="AG97" i="5" s="1"/>
  <c r="AH96" i="5"/>
  <c r="AH97" i="5" s="1"/>
  <c r="AI96" i="5"/>
  <c r="AI97" i="5" s="1"/>
  <c r="AJ96" i="5"/>
  <c r="AJ97" i="5" s="1"/>
  <c r="AK96" i="5"/>
  <c r="AK97" i="5" s="1"/>
  <c r="AL96" i="5"/>
  <c r="AL97" i="5" s="1"/>
  <c r="AM96" i="5"/>
  <c r="AM97" i="5" s="1"/>
  <c r="AF100" i="5"/>
  <c r="AF97" i="5"/>
  <c r="AH49" i="5"/>
  <c r="AH45" i="5"/>
  <c r="AH46" i="5" s="1"/>
  <c r="AF45" i="5"/>
  <c r="AF46" i="5" s="1"/>
  <c r="AF48" i="5"/>
  <c r="AG48" i="5"/>
  <c r="AG49" i="5" s="1"/>
  <c r="AG46" i="5"/>
  <c r="B314" i="5"/>
  <c r="B316" i="5" s="1"/>
  <c r="C312" i="5"/>
  <c r="B311" i="5"/>
  <c r="B312" i="5" s="1"/>
  <c r="B265" i="5"/>
  <c r="B49" i="5"/>
  <c r="B97" i="5"/>
  <c r="C198" i="5"/>
  <c r="C199" i="5" s="1"/>
  <c r="D198" i="5"/>
  <c r="D199" i="5" s="1"/>
  <c r="E198" i="5"/>
  <c r="E199" i="5" s="1"/>
  <c r="F198" i="5"/>
  <c r="F199" i="5" s="1"/>
  <c r="G198" i="5"/>
  <c r="G199" i="5" s="1"/>
  <c r="H198" i="5"/>
  <c r="H199" i="5" s="1"/>
  <c r="I198" i="5"/>
  <c r="I199" i="5" s="1"/>
  <c r="J198" i="5"/>
  <c r="J199" i="5" s="1"/>
  <c r="K198" i="5"/>
  <c r="L198" i="5"/>
  <c r="M198" i="5"/>
  <c r="M199" i="5" s="1"/>
  <c r="N198" i="5"/>
  <c r="N199" i="5" s="1"/>
  <c r="O198" i="5"/>
  <c r="O199" i="5" s="1"/>
  <c r="P198" i="5"/>
  <c r="Q198" i="5"/>
  <c r="Q199" i="5" s="1"/>
  <c r="R198" i="5"/>
  <c r="R199" i="5" s="1"/>
  <c r="S198" i="5"/>
  <c r="S199" i="5" s="1"/>
  <c r="T198" i="5"/>
  <c r="U198" i="5"/>
  <c r="U199" i="5" s="1"/>
  <c r="V198" i="5"/>
  <c r="V199" i="5" s="1"/>
  <c r="W198" i="5"/>
  <c r="W199" i="5" s="1"/>
  <c r="X198" i="5"/>
  <c r="B199" i="5"/>
  <c r="C201" i="5"/>
  <c r="C203" i="5" s="1"/>
  <c r="D201" i="5"/>
  <c r="D202" i="5" s="1"/>
  <c r="E201" i="5"/>
  <c r="E202" i="5" s="1"/>
  <c r="F201" i="5"/>
  <c r="F202" i="5" s="1"/>
  <c r="G201" i="5"/>
  <c r="G203" i="5" s="1"/>
  <c r="G66" i="18" s="1"/>
  <c r="H201" i="5"/>
  <c r="H202" i="5" s="1"/>
  <c r="I201" i="5"/>
  <c r="I202" i="5" s="1"/>
  <c r="J201" i="5"/>
  <c r="J202" i="5" s="1"/>
  <c r="K201" i="5"/>
  <c r="K203" i="5" s="1"/>
  <c r="K66" i="18" s="1"/>
  <c r="L201" i="5"/>
  <c r="L202" i="5" s="1"/>
  <c r="M201" i="5"/>
  <c r="M202" i="5" s="1"/>
  <c r="N201" i="5"/>
  <c r="N202" i="5" s="1"/>
  <c r="O201" i="5"/>
  <c r="O203" i="5" s="1"/>
  <c r="O66" i="18" s="1"/>
  <c r="P201" i="5"/>
  <c r="P202" i="5" s="1"/>
  <c r="Q201" i="5"/>
  <c r="Q202" i="5" s="1"/>
  <c r="R201" i="5"/>
  <c r="R202" i="5" s="1"/>
  <c r="S201" i="5"/>
  <c r="S203" i="5" s="1"/>
  <c r="S66" i="18" s="1"/>
  <c r="T201" i="5"/>
  <c r="T202" i="5" s="1"/>
  <c r="U201" i="5"/>
  <c r="U202" i="5" s="1"/>
  <c r="V201" i="5"/>
  <c r="V202" i="5" s="1"/>
  <c r="W201" i="5"/>
  <c r="W203" i="5" s="1"/>
  <c r="W66" i="18" s="1"/>
  <c r="X201" i="5"/>
  <c r="X202" i="5" s="1"/>
  <c r="C267" i="5"/>
  <c r="C269" i="5" s="1"/>
  <c r="D267" i="5"/>
  <c r="D269" i="5" s="1"/>
  <c r="D98" i="18" s="1"/>
  <c r="E267" i="5"/>
  <c r="F267" i="5"/>
  <c r="F268" i="5" s="1"/>
  <c r="G267" i="5"/>
  <c r="G269" i="5" s="1"/>
  <c r="G98" i="18" s="1"/>
  <c r="H267" i="5"/>
  <c r="H269" i="5" s="1"/>
  <c r="H98" i="18" s="1"/>
  <c r="I267" i="5"/>
  <c r="J267" i="5"/>
  <c r="J268" i="5" s="1"/>
  <c r="K267" i="5"/>
  <c r="K269" i="5" s="1"/>
  <c r="K98" i="18" s="1"/>
  <c r="L267" i="5"/>
  <c r="L269" i="5" s="1"/>
  <c r="L98" i="18" s="1"/>
  <c r="M267" i="5"/>
  <c r="N267" i="5"/>
  <c r="N268" i="5" s="1"/>
  <c r="O267" i="5"/>
  <c r="O269" i="5" s="1"/>
  <c r="O98" i="18" s="1"/>
  <c r="P267" i="5"/>
  <c r="P269" i="5" s="1"/>
  <c r="P98" i="18" s="1"/>
  <c r="Q267" i="5"/>
  <c r="R267" i="5"/>
  <c r="R268" i="5" s="1"/>
  <c r="S267" i="5"/>
  <c r="S269" i="5" s="1"/>
  <c r="S98" i="18" s="1"/>
  <c r="T267" i="5"/>
  <c r="T269" i="5" s="1"/>
  <c r="T98" i="18" s="1"/>
  <c r="U267" i="5"/>
  <c r="V267" i="5"/>
  <c r="V268" i="5" s="1"/>
  <c r="C264" i="5"/>
  <c r="C265" i="5" s="1"/>
  <c r="D264" i="5"/>
  <c r="D265" i="5" s="1"/>
  <c r="E264" i="5"/>
  <c r="E265" i="5" s="1"/>
  <c r="F264" i="5"/>
  <c r="F265" i="5" s="1"/>
  <c r="G264" i="5"/>
  <c r="G265" i="5" s="1"/>
  <c r="H264" i="5"/>
  <c r="H265" i="5" s="1"/>
  <c r="I264" i="5"/>
  <c r="I265" i="5" s="1"/>
  <c r="J264" i="5"/>
  <c r="J265" i="5" s="1"/>
  <c r="K264" i="5"/>
  <c r="K265" i="5" s="1"/>
  <c r="L264" i="5"/>
  <c r="L265" i="5" s="1"/>
  <c r="M264" i="5"/>
  <c r="M265" i="5" s="1"/>
  <c r="N264" i="5"/>
  <c r="N265" i="5" s="1"/>
  <c r="O264" i="5"/>
  <c r="O265" i="5" s="1"/>
  <c r="P264" i="5"/>
  <c r="P265" i="5" s="1"/>
  <c r="Q264" i="5"/>
  <c r="Q265" i="5" s="1"/>
  <c r="R264" i="5"/>
  <c r="R265" i="5" s="1"/>
  <c r="S264" i="5"/>
  <c r="S265" i="5" s="1"/>
  <c r="T264" i="5"/>
  <c r="T265" i="5" s="1"/>
  <c r="U264" i="5"/>
  <c r="U265" i="5" s="1"/>
  <c r="V264" i="5"/>
  <c r="V265" i="5" s="1"/>
  <c r="V270" i="5" s="1"/>
  <c r="X199" i="5"/>
  <c r="L268" i="5"/>
  <c r="D48" i="5"/>
  <c r="D49" i="5" s="1"/>
  <c r="D45" i="5"/>
  <c r="G99" i="5"/>
  <c r="G101" i="5" s="1"/>
  <c r="G26" i="18" s="1"/>
  <c r="H99" i="5"/>
  <c r="H100" i="5" s="1"/>
  <c r="I99" i="5"/>
  <c r="I100" i="5" s="1"/>
  <c r="J99" i="5"/>
  <c r="G97" i="5"/>
  <c r="H96" i="5"/>
  <c r="H97" i="5" s="1"/>
  <c r="I96" i="5"/>
  <c r="I97" i="5" s="1"/>
  <c r="E150" i="5"/>
  <c r="F150" i="5"/>
  <c r="F151" i="5" s="1"/>
  <c r="G150" i="5"/>
  <c r="G152" i="5" s="1"/>
  <c r="G50" i="18" s="1"/>
  <c r="E147" i="5"/>
  <c r="E148" i="5" s="1"/>
  <c r="F147" i="5"/>
  <c r="F148" i="5" s="1"/>
  <c r="G147" i="5"/>
  <c r="G148" i="5" s="1"/>
  <c r="K202" i="5"/>
  <c r="O202" i="5"/>
  <c r="S202" i="5"/>
  <c r="W202" i="5"/>
  <c r="K199" i="5"/>
  <c r="L199" i="5"/>
  <c r="P199" i="5"/>
  <c r="T199" i="5"/>
  <c r="C150" i="5"/>
  <c r="C151" i="5" s="1"/>
  <c r="D150" i="5"/>
  <c r="D151" i="5" s="1"/>
  <c r="C147" i="5"/>
  <c r="C148" i="5" s="1"/>
  <c r="D147" i="5"/>
  <c r="D148" i="5" s="1"/>
  <c r="C99" i="5"/>
  <c r="C101" i="5" s="1"/>
  <c r="D99" i="5"/>
  <c r="D100" i="5" s="1"/>
  <c r="E99" i="5"/>
  <c r="E100" i="5" s="1"/>
  <c r="F99" i="5"/>
  <c r="F101" i="5" s="1"/>
  <c r="F26" i="18" s="1"/>
  <c r="C97" i="5"/>
  <c r="D97" i="5"/>
  <c r="E97" i="5"/>
  <c r="F97" i="5"/>
  <c r="C48" i="5"/>
  <c r="C45" i="5"/>
  <c r="T5" i="1"/>
  <c r="V5" i="1" s="1"/>
  <c r="W5" i="1" s="1"/>
  <c r="T6" i="1"/>
  <c r="V6" i="1" s="1"/>
  <c r="W6" i="1" s="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T43" i="1"/>
  <c r="T44" i="1"/>
  <c r="T45" i="1"/>
  <c r="T46" i="1"/>
  <c r="T47" i="1"/>
  <c r="T48" i="1"/>
  <c r="T49" i="1"/>
  <c r="T50" i="1"/>
  <c r="T51" i="1"/>
  <c r="T52" i="1"/>
  <c r="T53" i="1"/>
  <c r="T54" i="1"/>
  <c r="T55" i="1"/>
  <c r="T56" i="1"/>
  <c r="T57" i="1"/>
  <c r="T58" i="1"/>
  <c r="T59" i="1"/>
  <c r="T60" i="1"/>
  <c r="T61" i="1"/>
  <c r="T62" i="1"/>
  <c r="T63" i="1"/>
  <c r="T64" i="1"/>
  <c r="T65" i="1"/>
  <c r="T66" i="1"/>
  <c r="T67" i="1"/>
  <c r="T68" i="1"/>
  <c r="T69" i="1"/>
  <c r="T70" i="1"/>
  <c r="T71" i="1"/>
  <c r="T72" i="1"/>
  <c r="T73" i="1"/>
  <c r="T74" i="1"/>
  <c r="T75" i="1"/>
  <c r="T76" i="1"/>
  <c r="T77" i="1"/>
  <c r="T78" i="1"/>
  <c r="T79" i="1"/>
  <c r="T80" i="1"/>
  <c r="T81" i="1"/>
  <c r="T82" i="1"/>
  <c r="T83" i="1"/>
  <c r="T84" i="1"/>
  <c r="T85" i="1"/>
  <c r="T86" i="1"/>
  <c r="T87" i="1"/>
  <c r="T88" i="1"/>
  <c r="T89" i="1"/>
  <c r="T90" i="1"/>
  <c r="T91" i="1"/>
  <c r="T92" i="1"/>
  <c r="T93" i="1"/>
  <c r="T94" i="1"/>
  <c r="T95" i="1"/>
  <c r="T96" i="1"/>
  <c r="T97" i="1"/>
  <c r="T98" i="1"/>
  <c r="T99" i="1"/>
  <c r="T100" i="1"/>
  <c r="T101" i="1"/>
  <c r="T102" i="1"/>
  <c r="G51" i="18" l="1"/>
  <c r="G52" i="18"/>
  <c r="T99" i="18"/>
  <c r="T100" i="18"/>
  <c r="S99" i="18"/>
  <c r="S100" i="18"/>
  <c r="P99" i="18"/>
  <c r="P100" i="18"/>
  <c r="O99" i="18"/>
  <c r="O100" i="18"/>
  <c r="L99" i="18"/>
  <c r="L100" i="18"/>
  <c r="W67" i="18"/>
  <c r="W85" i="18"/>
  <c r="W68" i="18"/>
  <c r="W81" i="18"/>
  <c r="W83" i="18"/>
  <c r="W86" i="18"/>
  <c r="W84" i="18"/>
  <c r="W82" i="18"/>
  <c r="W79" i="18"/>
  <c r="W77" i="18"/>
  <c r="W78" i="18"/>
  <c r="W80" i="18"/>
  <c r="S67" i="18"/>
  <c r="S85" i="18"/>
  <c r="S68" i="18"/>
  <c r="S81" i="18"/>
  <c r="S83" i="18"/>
  <c r="S84" i="18"/>
  <c r="S86" i="18"/>
  <c r="S82" i="18"/>
  <c r="S79" i="18"/>
  <c r="S77" i="18"/>
  <c r="S78" i="18"/>
  <c r="S80" i="18"/>
  <c r="O67" i="18"/>
  <c r="O85" i="18"/>
  <c r="O68" i="18"/>
  <c r="O81" i="18"/>
  <c r="O83" i="18"/>
  <c r="O86" i="18"/>
  <c r="O84" i="18"/>
  <c r="O82" i="18"/>
  <c r="O79" i="18"/>
  <c r="O77" i="18"/>
  <c r="O78" i="18"/>
  <c r="O80" i="18"/>
  <c r="K67" i="18"/>
  <c r="K85" i="18"/>
  <c r="K68" i="18"/>
  <c r="K81" i="18"/>
  <c r="K83" i="18"/>
  <c r="K86" i="18"/>
  <c r="K84" i="18"/>
  <c r="K82" i="18"/>
  <c r="K79" i="18"/>
  <c r="K77" i="18"/>
  <c r="K78" i="18"/>
  <c r="K80" i="18"/>
  <c r="H51" i="18"/>
  <c r="H52" i="18"/>
  <c r="V94" i="1"/>
  <c r="W94" i="1" s="1"/>
  <c r="V90" i="1"/>
  <c r="W90" i="1" s="1"/>
  <c r="V78" i="1"/>
  <c r="W78" i="1" s="1"/>
  <c r="V74" i="1"/>
  <c r="W74" i="1" s="1"/>
  <c r="V66" i="1"/>
  <c r="W66" i="1" s="1"/>
  <c r="V62" i="1"/>
  <c r="W62" i="1" s="1"/>
  <c r="V54" i="1"/>
  <c r="W54" i="1" s="1"/>
  <c r="V50" i="1"/>
  <c r="W50" i="1" s="1"/>
  <c r="V42" i="1"/>
  <c r="W42" i="1" s="1"/>
  <c r="V34" i="1"/>
  <c r="W34" i="1" s="1"/>
  <c r="V30" i="1"/>
  <c r="W30" i="1" s="1"/>
  <c r="V22" i="1"/>
  <c r="W22" i="1" s="1"/>
  <c r="V18" i="1"/>
  <c r="W18" i="1" s="1"/>
  <c r="V14" i="1"/>
  <c r="W14" i="1" s="1"/>
  <c r="V101" i="1"/>
  <c r="W101" i="1" s="1"/>
  <c r="V89" i="1"/>
  <c r="W89" i="1" s="1"/>
  <c r="V81" i="1"/>
  <c r="W81" i="1" s="1"/>
  <c r="V96" i="1"/>
  <c r="W96" i="1" s="1"/>
  <c r="V99" i="1"/>
  <c r="W99" i="1" s="1"/>
  <c r="V95" i="1"/>
  <c r="W95" i="1" s="1"/>
  <c r="V91" i="1"/>
  <c r="W91" i="1" s="1"/>
  <c r="V87" i="1"/>
  <c r="W87" i="1" s="1"/>
  <c r="V83" i="1"/>
  <c r="W83" i="1" s="1"/>
  <c r="V79" i="1"/>
  <c r="W79" i="1" s="1"/>
  <c r="V75" i="1"/>
  <c r="W75" i="1" s="1"/>
  <c r="V71" i="1"/>
  <c r="W71" i="1" s="1"/>
  <c r="V67" i="1"/>
  <c r="W67" i="1" s="1"/>
  <c r="V63" i="1"/>
  <c r="W63" i="1" s="1"/>
  <c r="V59" i="1"/>
  <c r="W59" i="1" s="1"/>
  <c r="V55" i="1"/>
  <c r="W55" i="1" s="1"/>
  <c r="V51" i="1"/>
  <c r="W51" i="1" s="1"/>
  <c r="V47" i="1"/>
  <c r="W47" i="1" s="1"/>
  <c r="V43" i="1"/>
  <c r="W43" i="1" s="1"/>
  <c r="V39" i="1"/>
  <c r="W39" i="1" s="1"/>
  <c r="V35" i="1"/>
  <c r="W35" i="1" s="1"/>
  <c r="V31" i="1"/>
  <c r="W31" i="1" s="1"/>
  <c r="V27" i="1"/>
  <c r="W27" i="1" s="1"/>
  <c r="V23" i="1"/>
  <c r="W23" i="1" s="1"/>
  <c r="V19" i="1"/>
  <c r="W19" i="1" s="1"/>
  <c r="V15" i="1"/>
  <c r="W15" i="1" s="1"/>
  <c r="V11" i="1"/>
  <c r="W11" i="1" s="1"/>
  <c r="V7" i="1"/>
  <c r="W7" i="1" s="1"/>
  <c r="V102" i="1"/>
  <c r="W102" i="1" s="1"/>
  <c r="V82" i="1"/>
  <c r="W82" i="1" s="1"/>
  <c r="V97" i="1"/>
  <c r="W97" i="1" s="1"/>
  <c r="V85" i="1"/>
  <c r="W85" i="1" s="1"/>
  <c r="V77" i="1"/>
  <c r="W77" i="1" s="1"/>
  <c r="V73" i="1"/>
  <c r="W73" i="1" s="1"/>
  <c r="V69" i="1"/>
  <c r="W69" i="1" s="1"/>
  <c r="V65" i="1"/>
  <c r="W65" i="1" s="1"/>
  <c r="V61" i="1"/>
  <c r="W61" i="1" s="1"/>
  <c r="V57" i="1"/>
  <c r="W57" i="1" s="1"/>
  <c r="V53" i="1"/>
  <c r="W53" i="1" s="1"/>
  <c r="V49" i="1"/>
  <c r="W49" i="1" s="1"/>
  <c r="V45" i="1"/>
  <c r="W45" i="1" s="1"/>
  <c r="V41" i="1"/>
  <c r="W41" i="1" s="1"/>
  <c r="V37" i="1"/>
  <c r="W37" i="1" s="1"/>
  <c r="V33" i="1"/>
  <c r="W33" i="1" s="1"/>
  <c r="V29" i="1"/>
  <c r="W29" i="1" s="1"/>
  <c r="V25" i="1"/>
  <c r="W25" i="1" s="1"/>
  <c r="V21" i="1"/>
  <c r="W21" i="1" s="1"/>
  <c r="V17" i="1"/>
  <c r="W17" i="1" s="1"/>
  <c r="V13" i="1"/>
  <c r="W13" i="1" s="1"/>
  <c r="V9" i="1"/>
  <c r="W9" i="1" s="1"/>
  <c r="V98" i="1"/>
  <c r="W98" i="1" s="1"/>
  <c r="V86" i="1"/>
  <c r="W86" i="1" s="1"/>
  <c r="V70" i="1"/>
  <c r="W70" i="1" s="1"/>
  <c r="V58" i="1"/>
  <c r="W58" i="1" s="1"/>
  <c r="V46" i="1"/>
  <c r="W46" i="1" s="1"/>
  <c r="V38" i="1"/>
  <c r="W38" i="1" s="1"/>
  <c r="V26" i="1"/>
  <c r="W26" i="1" s="1"/>
  <c r="V10" i="1"/>
  <c r="W10" i="1" s="1"/>
  <c r="V93" i="1"/>
  <c r="W93" i="1" s="1"/>
  <c r="V100" i="1"/>
  <c r="W100" i="1" s="1"/>
  <c r="V92" i="1"/>
  <c r="W92" i="1" s="1"/>
  <c r="V88" i="1"/>
  <c r="W88" i="1" s="1"/>
  <c r="V84" i="1"/>
  <c r="W84" i="1" s="1"/>
  <c r="V80" i="1"/>
  <c r="W80" i="1" s="1"/>
  <c r="V76" i="1"/>
  <c r="W76" i="1" s="1"/>
  <c r="V72" i="1"/>
  <c r="W72" i="1" s="1"/>
  <c r="V68" i="1"/>
  <c r="W68" i="1" s="1"/>
  <c r="V64" i="1"/>
  <c r="W64" i="1" s="1"/>
  <c r="V60" i="1"/>
  <c r="W60" i="1" s="1"/>
  <c r="V56" i="1"/>
  <c r="W56" i="1" s="1"/>
  <c r="V52" i="1"/>
  <c r="W52" i="1" s="1"/>
  <c r="V48" i="1"/>
  <c r="W48" i="1" s="1"/>
  <c r="V44" i="1"/>
  <c r="W44" i="1" s="1"/>
  <c r="V40" i="1"/>
  <c r="W40" i="1" s="1"/>
  <c r="V36" i="1"/>
  <c r="W36" i="1" s="1"/>
  <c r="V32" i="1"/>
  <c r="W32" i="1" s="1"/>
  <c r="V28" i="1"/>
  <c r="W28" i="1" s="1"/>
  <c r="V24" i="1"/>
  <c r="W24" i="1" s="1"/>
  <c r="V20" i="1"/>
  <c r="W20" i="1" s="1"/>
  <c r="V16" i="1"/>
  <c r="W16" i="1" s="1"/>
  <c r="V12" i="1"/>
  <c r="W12" i="1" s="1"/>
  <c r="V8" i="1"/>
  <c r="W8" i="1" s="1"/>
  <c r="H99" i="18"/>
  <c r="H100" i="18"/>
  <c r="D99" i="18"/>
  <c r="D100" i="18"/>
  <c r="D116" i="18"/>
  <c r="K99" i="18"/>
  <c r="K100" i="18"/>
  <c r="G99" i="18"/>
  <c r="G100" i="18"/>
  <c r="G67" i="18"/>
  <c r="G77" i="18"/>
  <c r="G79" i="18"/>
  <c r="G81" i="18"/>
  <c r="G83" i="18"/>
  <c r="G85" i="18"/>
  <c r="G68" i="18"/>
  <c r="G78" i="18"/>
  <c r="G80" i="18"/>
  <c r="G82" i="18"/>
  <c r="G84" i="18"/>
  <c r="G86" i="18"/>
  <c r="T268" i="5"/>
  <c r="P268" i="5"/>
  <c r="J152" i="5"/>
  <c r="J50" i="18" s="1"/>
  <c r="J151" i="5"/>
  <c r="J153" i="5" s="1"/>
  <c r="B113" i="18"/>
  <c r="J101" i="5"/>
  <c r="J26" i="18" s="1"/>
  <c r="J100" i="5"/>
  <c r="J102" i="5" s="1"/>
  <c r="C98" i="18"/>
  <c r="C26" i="18"/>
  <c r="C39" i="18" s="1"/>
  <c r="G27" i="18"/>
  <c r="G28" i="18"/>
  <c r="G36" i="18"/>
  <c r="G37" i="18"/>
  <c r="G38" i="18"/>
  <c r="G39" i="18"/>
  <c r="C66" i="18"/>
  <c r="U204" i="5"/>
  <c r="M204" i="5"/>
  <c r="AK199" i="5"/>
  <c r="AK204" i="5" s="1"/>
  <c r="F38" i="18"/>
  <c r="F28" i="18"/>
  <c r="F27" i="18"/>
  <c r="F37" i="18"/>
  <c r="F39" i="18"/>
  <c r="F36" i="18"/>
  <c r="AF49" i="5"/>
  <c r="AF51" i="5" s="1"/>
  <c r="AF50" i="5"/>
  <c r="S268" i="5"/>
  <c r="S270" i="5" s="1"/>
  <c r="O268" i="5"/>
  <c r="O270" i="5" s="1"/>
  <c r="E102" i="5"/>
  <c r="G268" i="5"/>
  <c r="G270" i="5" s="1"/>
  <c r="C268" i="5"/>
  <c r="C270" i="5" s="1"/>
  <c r="B151" i="5"/>
  <c r="B153" i="5" s="1"/>
  <c r="B53" i="18" s="1"/>
  <c r="K268" i="5"/>
  <c r="K270" i="5" s="1"/>
  <c r="E204" i="5"/>
  <c r="Q204" i="5"/>
  <c r="B202" i="5"/>
  <c r="B204" i="5" s="1"/>
  <c r="B69" i="18" s="1"/>
  <c r="D102" i="5"/>
  <c r="B268" i="5"/>
  <c r="B270" i="5" s="1"/>
  <c r="B101" i="18" s="1"/>
  <c r="P204" i="5"/>
  <c r="AX204" i="5"/>
  <c r="I204" i="5"/>
  <c r="I102" i="5"/>
  <c r="H102" i="5"/>
  <c r="V204" i="5"/>
  <c r="R204" i="5"/>
  <c r="N204" i="5"/>
  <c r="J204" i="5"/>
  <c r="F204" i="5"/>
  <c r="D268" i="5"/>
  <c r="D270" i="5" s="1"/>
  <c r="D101" i="18" s="1"/>
  <c r="C202" i="5"/>
  <c r="C204" i="5" s="1"/>
  <c r="H268" i="5"/>
  <c r="H270" i="5" s="1"/>
  <c r="G202" i="5"/>
  <c r="G204" i="5" s="1"/>
  <c r="C50" i="5"/>
  <c r="C2" i="18" s="1"/>
  <c r="R270" i="5"/>
  <c r="N270" i="5"/>
  <c r="J270" i="5"/>
  <c r="F270" i="5"/>
  <c r="B46" i="5"/>
  <c r="B51" i="5" s="1"/>
  <c r="K204" i="5"/>
  <c r="D46" i="5"/>
  <c r="D51" i="5" s="1"/>
  <c r="B9" i="18"/>
  <c r="W204" i="5"/>
  <c r="S204" i="5"/>
  <c r="O204" i="5"/>
  <c r="Q268" i="5"/>
  <c r="Q270" i="5" s="1"/>
  <c r="Q269" i="5"/>
  <c r="Q98" i="18" s="1"/>
  <c r="I268" i="5"/>
  <c r="I270" i="5" s="1"/>
  <c r="I269" i="5"/>
  <c r="I98" i="18" s="1"/>
  <c r="B100" i="5"/>
  <c r="B102" i="5" s="1"/>
  <c r="B29" i="18" s="1"/>
  <c r="DY99" i="5"/>
  <c r="B32" i="18" s="1"/>
  <c r="DY102" i="5"/>
  <c r="B34" i="18" s="1"/>
  <c r="DY98" i="5"/>
  <c r="B33" i="18" s="1"/>
  <c r="DY100" i="5"/>
  <c r="B31" i="18" s="1"/>
  <c r="X203" i="5"/>
  <c r="X66" i="18" s="1"/>
  <c r="H203" i="5"/>
  <c r="H66" i="18" s="1"/>
  <c r="D153" i="5"/>
  <c r="T204" i="5"/>
  <c r="X204" i="5"/>
  <c r="AO268" i="5"/>
  <c r="AO270" i="5" s="1"/>
  <c r="K102" i="18" s="1"/>
  <c r="T203" i="5"/>
  <c r="T66" i="18" s="1"/>
  <c r="D203" i="5"/>
  <c r="D66" i="18" s="1"/>
  <c r="U268" i="5"/>
  <c r="U270" i="5" s="1"/>
  <c r="U269" i="5"/>
  <c r="U98" i="18" s="1"/>
  <c r="M268" i="5"/>
  <c r="M270" i="5" s="1"/>
  <c r="M269" i="5"/>
  <c r="M98" i="18" s="1"/>
  <c r="E268" i="5"/>
  <c r="E270" i="5" s="1"/>
  <c r="E269" i="5"/>
  <c r="E98" i="18" s="1"/>
  <c r="C153" i="5"/>
  <c r="D204" i="5"/>
  <c r="AY204" i="5"/>
  <c r="AU204" i="5"/>
  <c r="AQ204" i="5"/>
  <c r="AK268" i="5"/>
  <c r="AK270" i="5" s="1"/>
  <c r="G102" i="18" s="1"/>
  <c r="P203" i="5"/>
  <c r="P66" i="18" s="1"/>
  <c r="AM203" i="5"/>
  <c r="AS268" i="5"/>
  <c r="AS270" i="5" s="1"/>
  <c r="L204" i="5"/>
  <c r="E152" i="5"/>
  <c r="E50" i="18" s="1"/>
  <c r="E151" i="5"/>
  <c r="E153" i="5" s="1"/>
  <c r="T270" i="5"/>
  <c r="P270" i="5"/>
  <c r="L270" i="5"/>
  <c r="H204" i="5"/>
  <c r="AW268" i="5"/>
  <c r="AW270" i="5" s="1"/>
  <c r="AG268" i="5"/>
  <c r="AG270" i="5" s="1"/>
  <c r="DY101" i="5"/>
  <c r="B35" i="18" s="1"/>
  <c r="L203" i="5"/>
  <c r="L66" i="18" s="1"/>
  <c r="AY203" i="5"/>
  <c r="AI203" i="5"/>
  <c r="AZ204" i="5"/>
  <c r="AV204" i="5"/>
  <c r="AR204" i="5"/>
  <c r="AX268" i="5"/>
  <c r="AX270" i="5" s="1"/>
  <c r="AT268" i="5"/>
  <c r="AT270" i="5" s="1"/>
  <c r="AP268" i="5"/>
  <c r="AP270" i="5" s="1"/>
  <c r="AL268" i="5"/>
  <c r="AL270" i="5" s="1"/>
  <c r="H102" i="18" s="1"/>
  <c r="AH268" i="5"/>
  <c r="AH270" i="5" s="1"/>
  <c r="D102" i="18" s="1"/>
  <c r="U203" i="5"/>
  <c r="U66" i="18" s="1"/>
  <c r="Q203" i="5"/>
  <c r="Q66" i="18" s="1"/>
  <c r="M203" i="5"/>
  <c r="M66" i="18" s="1"/>
  <c r="I203" i="5"/>
  <c r="I66" i="18" s="1"/>
  <c r="E203" i="5"/>
  <c r="E66" i="18" s="1"/>
  <c r="AZ203" i="5"/>
  <c r="AV203" i="5"/>
  <c r="AR203" i="5"/>
  <c r="AN203" i="5"/>
  <c r="AJ203" i="5"/>
  <c r="B315" i="5"/>
  <c r="B317" i="5" s="1"/>
  <c r="V269" i="5"/>
  <c r="V98" i="18" s="1"/>
  <c r="R269" i="5"/>
  <c r="R98" i="18" s="1"/>
  <c r="N269" i="5"/>
  <c r="N98" i="18" s="1"/>
  <c r="J269" i="5"/>
  <c r="J98" i="18" s="1"/>
  <c r="F269" i="5"/>
  <c r="F98" i="18" s="1"/>
  <c r="AX203" i="5"/>
  <c r="AT203" i="5"/>
  <c r="AP203" i="5"/>
  <c r="AL203" i="5"/>
  <c r="AH203" i="5"/>
  <c r="C315" i="5"/>
  <c r="C317" i="5" s="1"/>
  <c r="C116" i="18" s="1"/>
  <c r="AY268" i="5"/>
  <c r="AY270" i="5" s="1"/>
  <c r="AQ268" i="5"/>
  <c r="AQ270" i="5" s="1"/>
  <c r="DY43" i="5"/>
  <c r="DY50" i="5" s="1"/>
  <c r="B7" i="18" s="1"/>
  <c r="V203" i="5"/>
  <c r="V66" i="18" s="1"/>
  <c r="R203" i="5"/>
  <c r="R66" i="18" s="1"/>
  <c r="N203" i="5"/>
  <c r="N66" i="18" s="1"/>
  <c r="J203" i="5"/>
  <c r="J66" i="18" s="1"/>
  <c r="F203" i="5"/>
  <c r="F66" i="18" s="1"/>
  <c r="AW203" i="5"/>
  <c r="AS203" i="5"/>
  <c r="AO203" i="5"/>
  <c r="AK203" i="5"/>
  <c r="AG203" i="5"/>
  <c r="AH101" i="5"/>
  <c r="I153" i="5"/>
  <c r="AL101" i="5"/>
  <c r="G100" i="5"/>
  <c r="G102" i="5" s="1"/>
  <c r="I101" i="5"/>
  <c r="I26" i="18" s="1"/>
  <c r="I152" i="5"/>
  <c r="I50" i="18" s="1"/>
  <c r="AI101" i="5"/>
  <c r="C100" i="5"/>
  <c r="C102" i="5" s="1"/>
  <c r="DY51" i="5"/>
  <c r="B11" i="18" s="1"/>
  <c r="E101" i="5"/>
  <c r="E26" i="18" s="1"/>
  <c r="DY52" i="5"/>
  <c r="B10" i="18" s="1"/>
  <c r="AM101" i="5"/>
  <c r="F153" i="5"/>
  <c r="F100" i="5"/>
  <c r="F102" i="5" s="1"/>
  <c r="H101" i="5"/>
  <c r="H26" i="18" s="1"/>
  <c r="D101" i="5"/>
  <c r="D26" i="18" s="1"/>
  <c r="G151" i="5"/>
  <c r="G153" i="5" s="1"/>
  <c r="AH51" i="5"/>
  <c r="H151" i="5"/>
  <c r="H153" i="5" s="1"/>
  <c r="DY49" i="5"/>
  <c r="B8" i="18" s="1"/>
  <c r="D152" i="5"/>
  <c r="D50" i="18" s="1"/>
  <c r="AK101" i="5"/>
  <c r="AK151" i="5"/>
  <c r="AK153" i="5" s="1"/>
  <c r="F152" i="5"/>
  <c r="F50" i="18" s="1"/>
  <c r="AF102" i="5"/>
  <c r="B30" i="18" s="1"/>
  <c r="AG100" i="5"/>
  <c r="AG102" i="5" s="1"/>
  <c r="AL151" i="5"/>
  <c r="AL153" i="5" s="1"/>
  <c r="AN204" i="5"/>
  <c r="C152" i="5"/>
  <c r="AJ101" i="5"/>
  <c r="AG50" i="5"/>
  <c r="AH50" i="5"/>
  <c r="D50" i="5"/>
  <c r="D2" i="18" s="1"/>
  <c r="AU270" i="5"/>
  <c r="AN270" i="5"/>
  <c r="AJ270" i="5"/>
  <c r="AM270" i="5"/>
  <c r="AI270" i="5"/>
  <c r="AZ270" i="5"/>
  <c r="AR270" i="5"/>
  <c r="AV270" i="5"/>
  <c r="AJ204" i="5"/>
  <c r="AM204" i="5"/>
  <c r="AI204" i="5"/>
  <c r="AT204" i="5"/>
  <c r="AL204" i="5"/>
  <c r="AH204" i="5"/>
  <c r="AP204" i="5"/>
  <c r="AW204" i="5"/>
  <c r="AS204" i="5"/>
  <c r="AO204" i="5"/>
  <c r="AG204" i="5"/>
  <c r="AJ153" i="5"/>
  <c r="AM153" i="5"/>
  <c r="AI153" i="5"/>
  <c r="AJ102" i="5"/>
  <c r="AM102" i="5"/>
  <c r="AI102" i="5"/>
  <c r="AN102" i="5"/>
  <c r="AK102" i="5"/>
  <c r="AL102" i="5"/>
  <c r="AH102" i="5"/>
  <c r="AG51" i="5"/>
  <c r="A307" i="18"/>
  <c r="M246" i="18"/>
  <c r="L246" i="18"/>
  <c r="C246" i="18"/>
  <c r="D246" i="18"/>
  <c r="E246" i="18"/>
  <c r="F246" i="18"/>
  <c r="G246" i="18"/>
  <c r="H246" i="18"/>
  <c r="I246" i="18"/>
  <c r="J246" i="18"/>
  <c r="K246" i="18"/>
  <c r="B246" i="18"/>
  <c r="A247" i="18"/>
  <c r="B307" i="18"/>
  <c r="B247" i="18"/>
  <c r="G3" i="22"/>
  <c r="G247" i="18" s="1"/>
  <c r="C3" i="22"/>
  <c r="C247" i="18" s="1"/>
  <c r="D3" i="22"/>
  <c r="D247" i="18" s="1"/>
  <c r="F3" i="22"/>
  <c r="F247" i="18" s="1"/>
  <c r="H3" i="22"/>
  <c r="H247" i="18" s="1"/>
  <c r="I3" i="22"/>
  <c r="I247" i="18" s="1"/>
  <c r="J3" i="22"/>
  <c r="J247" i="18" s="1"/>
  <c r="K3" i="22"/>
  <c r="K247" i="18" s="1"/>
  <c r="L3" i="22"/>
  <c r="L247" i="18" s="1"/>
  <c r="M3" i="22"/>
  <c r="M247" i="18" s="1"/>
  <c r="F51" i="18" l="1"/>
  <c r="F52" i="18"/>
  <c r="I51" i="18"/>
  <c r="I52" i="18"/>
  <c r="J67" i="18"/>
  <c r="J85" i="18"/>
  <c r="J68" i="18"/>
  <c r="J81" i="18"/>
  <c r="J83" i="18"/>
  <c r="J86" i="18"/>
  <c r="J84" i="18"/>
  <c r="J82" i="18"/>
  <c r="J79" i="18"/>
  <c r="J77" i="18"/>
  <c r="J78" i="18"/>
  <c r="J80" i="18"/>
  <c r="N67" i="18"/>
  <c r="N85" i="18"/>
  <c r="N68" i="18"/>
  <c r="N81" i="18"/>
  <c r="N83" i="18"/>
  <c r="N84" i="18"/>
  <c r="N86" i="18"/>
  <c r="N82" i="18"/>
  <c r="N79" i="18"/>
  <c r="N77" i="18"/>
  <c r="N78" i="18"/>
  <c r="N80" i="18"/>
  <c r="R67" i="18"/>
  <c r="R85" i="18"/>
  <c r="R68" i="18"/>
  <c r="R81" i="18"/>
  <c r="R83" i="18"/>
  <c r="R86" i="18"/>
  <c r="R84" i="18"/>
  <c r="R82" i="18"/>
  <c r="R79" i="18"/>
  <c r="R77" i="18"/>
  <c r="R78" i="18"/>
  <c r="R80" i="18"/>
  <c r="V67" i="18"/>
  <c r="V85" i="18"/>
  <c r="V68" i="18"/>
  <c r="V81" i="18"/>
  <c r="V83" i="18"/>
  <c r="V86" i="18"/>
  <c r="V84" i="18"/>
  <c r="V82" i="18"/>
  <c r="V79" i="18"/>
  <c r="V77" i="18"/>
  <c r="V78" i="18"/>
  <c r="V80" i="18"/>
  <c r="N99" i="18"/>
  <c r="N100" i="18"/>
  <c r="R99" i="18"/>
  <c r="R100" i="18"/>
  <c r="V99" i="18"/>
  <c r="V100" i="18"/>
  <c r="I67" i="18"/>
  <c r="I85" i="18"/>
  <c r="I68" i="18"/>
  <c r="I81" i="18"/>
  <c r="I83" i="18"/>
  <c r="I84" i="18"/>
  <c r="I86" i="18"/>
  <c r="I82" i="18"/>
  <c r="I79" i="18"/>
  <c r="I77" i="18"/>
  <c r="I78" i="18"/>
  <c r="I80" i="18"/>
  <c r="M67" i="18"/>
  <c r="M85" i="18"/>
  <c r="M68" i="18"/>
  <c r="M81" i="18"/>
  <c r="M83" i="18"/>
  <c r="M86" i="18"/>
  <c r="M84" i="18"/>
  <c r="M82" i="18"/>
  <c r="M79" i="18"/>
  <c r="M77" i="18"/>
  <c r="M78" i="18"/>
  <c r="M80" i="18"/>
  <c r="Q67" i="18"/>
  <c r="Q85" i="18"/>
  <c r="Q68" i="18"/>
  <c r="Q81" i="18"/>
  <c r="Q83" i="18"/>
  <c r="Q86" i="18"/>
  <c r="Q84" i="18"/>
  <c r="Q82" i="18"/>
  <c r="Q79" i="18"/>
  <c r="Q77" i="18"/>
  <c r="Q78" i="18"/>
  <c r="Q80" i="18"/>
  <c r="U67" i="18"/>
  <c r="U85" i="18"/>
  <c r="U68" i="18"/>
  <c r="U81" i="18"/>
  <c r="U83" i="18"/>
  <c r="U86" i="18"/>
  <c r="U84" i="18"/>
  <c r="U82" i="18"/>
  <c r="U79" i="18"/>
  <c r="U77" i="18"/>
  <c r="U78" i="18"/>
  <c r="U80" i="18"/>
  <c r="L67" i="18"/>
  <c r="L85" i="18"/>
  <c r="L68" i="18"/>
  <c r="L81" i="18"/>
  <c r="L83" i="18"/>
  <c r="L84" i="18"/>
  <c r="L86" i="18"/>
  <c r="L82" i="18"/>
  <c r="L79" i="18"/>
  <c r="L77" i="18"/>
  <c r="L78" i="18"/>
  <c r="L80" i="18"/>
  <c r="P67" i="18"/>
  <c r="P85" i="18"/>
  <c r="P68" i="18"/>
  <c r="P81" i="18"/>
  <c r="P83" i="18"/>
  <c r="P86" i="18"/>
  <c r="P84" i="18"/>
  <c r="P82" i="18"/>
  <c r="P79" i="18"/>
  <c r="P77" i="18"/>
  <c r="P78" i="18"/>
  <c r="P80" i="18"/>
  <c r="M99" i="18"/>
  <c r="M100" i="18"/>
  <c r="U99" i="18"/>
  <c r="U100" i="18"/>
  <c r="T67" i="18"/>
  <c r="T85" i="18"/>
  <c r="T68" i="18"/>
  <c r="T81" i="18"/>
  <c r="T83" i="18"/>
  <c r="T86" i="18"/>
  <c r="T84" i="18"/>
  <c r="T82" i="18"/>
  <c r="T79" i="18"/>
  <c r="T77" i="18"/>
  <c r="T78" i="18"/>
  <c r="T80" i="18"/>
  <c r="X67" i="18"/>
  <c r="X85" i="18"/>
  <c r="X68" i="18"/>
  <c r="X81" i="18"/>
  <c r="X83" i="18"/>
  <c r="X86" i="18"/>
  <c r="X84" i="18"/>
  <c r="X82" i="18"/>
  <c r="X79" i="18"/>
  <c r="X77" i="18"/>
  <c r="X78" i="18"/>
  <c r="X80" i="18"/>
  <c r="Q99" i="18"/>
  <c r="Q100" i="18"/>
  <c r="J51" i="18"/>
  <c r="J52" i="18"/>
  <c r="G70" i="18"/>
  <c r="F68" i="18"/>
  <c r="F70" i="18"/>
  <c r="F67" i="18"/>
  <c r="F69" i="18"/>
  <c r="F77" i="18"/>
  <c r="F85" i="18"/>
  <c r="F78" i="18"/>
  <c r="F80" i="18"/>
  <c r="F82" i="18"/>
  <c r="F84" i="18"/>
  <c r="F86" i="18"/>
  <c r="F79" i="18"/>
  <c r="F83" i="18"/>
  <c r="F81" i="18"/>
  <c r="Z69" i="18"/>
  <c r="Y69" i="18"/>
  <c r="O69" i="18"/>
  <c r="AA69" i="18"/>
  <c r="N69" i="18"/>
  <c r="R101" i="18"/>
  <c r="S101" i="18"/>
  <c r="V101" i="18"/>
  <c r="E68" i="18"/>
  <c r="E70" i="18"/>
  <c r="E69" i="18"/>
  <c r="E78" i="18"/>
  <c r="E80" i="18"/>
  <c r="E82" i="18"/>
  <c r="E84" i="18"/>
  <c r="E86" i="18"/>
  <c r="E77" i="18"/>
  <c r="E79" i="18"/>
  <c r="E81" i="18"/>
  <c r="E83" i="18"/>
  <c r="E85" i="18"/>
  <c r="E67" i="18"/>
  <c r="E54" i="18"/>
  <c r="E53" i="18"/>
  <c r="E52" i="18"/>
  <c r="E51" i="18"/>
  <c r="J69" i="18"/>
  <c r="V69" i="18"/>
  <c r="I69" i="18"/>
  <c r="K69" i="18"/>
  <c r="T69" i="18"/>
  <c r="G69" i="18"/>
  <c r="L101" i="18"/>
  <c r="Q101" i="18"/>
  <c r="P101" i="18"/>
  <c r="H101" i="18"/>
  <c r="E99" i="18"/>
  <c r="E100" i="18"/>
  <c r="E101" i="18"/>
  <c r="E102" i="18"/>
  <c r="H67" i="18"/>
  <c r="H69" i="18"/>
  <c r="H68" i="18"/>
  <c r="H70" i="18"/>
  <c r="H82" i="18"/>
  <c r="H84" i="18"/>
  <c r="H77" i="18"/>
  <c r="H79" i="18"/>
  <c r="H81" i="18"/>
  <c r="H83" i="18"/>
  <c r="H85" i="18"/>
  <c r="H78" i="18"/>
  <c r="H80" i="18"/>
  <c r="H86" i="18"/>
  <c r="D53" i="18"/>
  <c r="D52" i="18"/>
  <c r="D51" i="18"/>
  <c r="F99" i="18"/>
  <c r="F100" i="18"/>
  <c r="F101" i="18"/>
  <c r="F102" i="18"/>
  <c r="D67" i="18"/>
  <c r="D69" i="18"/>
  <c r="D68" i="18"/>
  <c r="D70" i="18"/>
  <c r="D82" i="18"/>
  <c r="D77" i="18"/>
  <c r="D79" i="18"/>
  <c r="D81" i="18"/>
  <c r="D83" i="18"/>
  <c r="D85" i="18"/>
  <c r="D80" i="18"/>
  <c r="D84" i="18"/>
  <c r="D86" i="18"/>
  <c r="D78" i="18"/>
  <c r="B116" i="18"/>
  <c r="B117" i="18"/>
  <c r="B115" i="18"/>
  <c r="B114" i="18"/>
  <c r="P69" i="18"/>
  <c r="AB69" i="18"/>
  <c r="R69" i="18"/>
  <c r="M69" i="18"/>
  <c r="W69" i="18"/>
  <c r="U101" i="18"/>
  <c r="T101" i="18"/>
  <c r="O102" i="18"/>
  <c r="T102" i="18"/>
  <c r="M102" i="18"/>
  <c r="S102" i="18"/>
  <c r="N102" i="18"/>
  <c r="Q102" i="18"/>
  <c r="L102" i="18"/>
  <c r="R102" i="18"/>
  <c r="U102" i="18"/>
  <c r="P102" i="18"/>
  <c r="V102" i="18"/>
  <c r="F54" i="18"/>
  <c r="H54" i="18"/>
  <c r="J54" i="18"/>
  <c r="G54" i="18"/>
  <c r="I54" i="18"/>
  <c r="J53" i="18"/>
  <c r="H53" i="18"/>
  <c r="I53" i="18"/>
  <c r="G53" i="18"/>
  <c r="F53" i="18"/>
  <c r="I70" i="18"/>
  <c r="Y70" i="18"/>
  <c r="V70" i="18"/>
  <c r="T70" i="18"/>
  <c r="AA70" i="18"/>
  <c r="M70" i="18"/>
  <c r="J70" i="18"/>
  <c r="Z70" i="18"/>
  <c r="X70" i="18"/>
  <c r="O70" i="18"/>
  <c r="Q70" i="18"/>
  <c r="N70" i="18"/>
  <c r="L70" i="18"/>
  <c r="AB70" i="18"/>
  <c r="S70" i="18"/>
  <c r="U70" i="18"/>
  <c r="R70" i="18"/>
  <c r="P70" i="18"/>
  <c r="K70" i="18"/>
  <c r="W70" i="18"/>
  <c r="J99" i="18"/>
  <c r="J100" i="18"/>
  <c r="J101" i="18"/>
  <c r="J102" i="18"/>
  <c r="I99" i="18"/>
  <c r="I100" i="18"/>
  <c r="I101" i="18"/>
  <c r="I102" i="18"/>
  <c r="C67" i="18"/>
  <c r="C69" i="18"/>
  <c r="C77" i="18"/>
  <c r="C79" i="18"/>
  <c r="C81" i="18"/>
  <c r="C83" i="18"/>
  <c r="C85" i="18"/>
  <c r="C68" i="18"/>
  <c r="C70" i="18"/>
  <c r="C78" i="18"/>
  <c r="C80" i="18"/>
  <c r="C82" i="18"/>
  <c r="C84" i="18"/>
  <c r="C86" i="18"/>
  <c r="C99" i="18"/>
  <c r="C100" i="18"/>
  <c r="C101" i="18"/>
  <c r="C102" i="18"/>
  <c r="Q69" i="18"/>
  <c r="S69" i="18"/>
  <c r="L69" i="18"/>
  <c r="X69" i="18"/>
  <c r="U69" i="18"/>
  <c r="M101" i="18"/>
  <c r="N101" i="18"/>
  <c r="O101" i="18"/>
  <c r="G101" i="18"/>
  <c r="K101" i="18"/>
  <c r="C38" i="18"/>
  <c r="C29" i="18"/>
  <c r="C36" i="18"/>
  <c r="C27" i="18"/>
  <c r="C37" i="18"/>
  <c r="C30" i="18"/>
  <c r="C28" i="18"/>
  <c r="C14" i="18"/>
  <c r="C15" i="18"/>
  <c r="C13" i="18"/>
  <c r="C12" i="18"/>
  <c r="D13" i="18"/>
  <c r="D12" i="18"/>
  <c r="D8" i="18"/>
  <c r="D10" i="18"/>
  <c r="D4" i="18"/>
  <c r="D15" i="18"/>
  <c r="D5" i="18"/>
  <c r="D7" i="18"/>
  <c r="D6" i="18"/>
  <c r="D11" i="18"/>
  <c r="D9" i="18"/>
  <c r="D14" i="18"/>
  <c r="D3" i="18"/>
  <c r="J30" i="18"/>
  <c r="I30" i="18"/>
  <c r="I37" i="18"/>
  <c r="I39" i="18"/>
  <c r="I38" i="18"/>
  <c r="I36" i="18"/>
  <c r="I28" i="18"/>
  <c r="I27" i="18"/>
  <c r="J36" i="18"/>
  <c r="J38" i="18"/>
  <c r="J37" i="18"/>
  <c r="J39" i="18"/>
  <c r="J28" i="18"/>
  <c r="J27" i="18"/>
  <c r="G29" i="18"/>
  <c r="C50" i="18"/>
  <c r="I29" i="18"/>
  <c r="J29" i="18"/>
  <c r="H27" i="18"/>
  <c r="H28" i="18"/>
  <c r="H29" i="18"/>
  <c r="H30" i="18"/>
  <c r="H36" i="18"/>
  <c r="H37" i="18"/>
  <c r="H38" i="18"/>
  <c r="H39" i="18"/>
  <c r="G30" i="18"/>
  <c r="F30" i="18"/>
  <c r="F29" i="18"/>
  <c r="C4" i="18"/>
  <c r="C3" i="18"/>
  <c r="E39" i="18"/>
  <c r="E37" i="18"/>
  <c r="E38" i="18"/>
  <c r="E30" i="18"/>
  <c r="E28" i="18"/>
  <c r="E36" i="18"/>
  <c r="E29" i="18"/>
  <c r="E27" i="18"/>
  <c r="D38" i="18"/>
  <c r="D30" i="18"/>
  <c r="D28" i="18"/>
  <c r="D27" i="18"/>
  <c r="D39" i="18"/>
  <c r="D37" i="18"/>
  <c r="D36" i="18"/>
  <c r="D29" i="18"/>
  <c r="B5" i="18"/>
  <c r="C6" i="18"/>
  <c r="C53" i="18" l="1"/>
  <c r="C52" i="18"/>
  <c r="C51" i="18"/>
  <c r="CT191" i="5"/>
  <c r="CV191" i="5"/>
  <c r="DZ189" i="5"/>
  <c r="EA189" i="5"/>
  <c r="EB189" i="5"/>
  <c r="EC189" i="5"/>
  <c r="ED189" i="5"/>
  <c r="DZ185" i="5"/>
  <c r="DZ186" i="5" s="1"/>
  <c r="EA185" i="5"/>
  <c r="EA186" i="5" s="1"/>
  <c r="EB185" i="5"/>
  <c r="EB186" i="5" s="1"/>
  <c r="EC185" i="5"/>
  <c r="EC186" i="5" s="1"/>
  <c r="ED185" i="5"/>
  <c r="ED186" i="5" s="1"/>
  <c r="DZ88" i="5"/>
  <c r="EB88" i="5"/>
  <c r="EC88" i="5"/>
  <c r="DZ83" i="5"/>
  <c r="DZ84" i="5" s="1"/>
  <c r="EB83" i="5"/>
  <c r="EB84" i="5" s="1"/>
  <c r="EC83" i="5"/>
  <c r="EC84" i="5" s="1"/>
  <c r="DZ35" i="5"/>
  <c r="DG191" i="5"/>
  <c r="DH191" i="5"/>
  <c r="DI191" i="5"/>
  <c r="DJ191" i="5"/>
  <c r="DK191" i="5"/>
  <c r="DL191" i="5"/>
  <c r="DM191" i="5"/>
  <c r="DN191" i="5"/>
  <c r="DO191" i="5"/>
  <c r="DP191" i="5"/>
  <c r="DQ191" i="5"/>
  <c r="DF191" i="5"/>
  <c r="A189" i="18"/>
  <c r="A131" i="18"/>
  <c r="BI185" i="5"/>
  <c r="BQ185" i="5" s="1"/>
  <c r="CO191" i="5"/>
  <c r="CP191" i="5"/>
  <c r="CQ191" i="5"/>
  <c r="CR191" i="5"/>
  <c r="CS191" i="5"/>
  <c r="CU191" i="5"/>
  <c r="CW191" i="5"/>
  <c r="CX191" i="5"/>
  <c r="CY191" i="5"/>
  <c r="AF265" i="5"/>
  <c r="W71" i="18" l="1"/>
  <c r="Y71" i="18"/>
  <c r="R71" i="18"/>
  <c r="AB71" i="18"/>
  <c r="P71" i="18"/>
  <c r="T71" i="18"/>
  <c r="K71" i="18"/>
  <c r="U71" i="18"/>
  <c r="V71" i="18"/>
  <c r="J71" i="18"/>
  <c r="N71" i="18"/>
  <c r="AA71" i="18"/>
  <c r="O71" i="18"/>
  <c r="M71" i="18"/>
  <c r="Z71" i="18"/>
  <c r="Q71" i="18"/>
  <c r="X71" i="18"/>
  <c r="L71" i="18"/>
  <c r="S71" i="18"/>
  <c r="I71" i="18"/>
  <c r="CQ193" i="5"/>
  <c r="E132" i="18" s="1"/>
  <c r="CQ197" i="5"/>
  <c r="E136" i="18" s="1"/>
  <c r="CQ201" i="5"/>
  <c r="E140" i="18" s="1"/>
  <c r="CQ205" i="5"/>
  <c r="E144" i="18" s="1"/>
  <c r="CQ209" i="5"/>
  <c r="E148" i="18" s="1"/>
  <c r="CQ213" i="5"/>
  <c r="E152" i="18" s="1"/>
  <c r="CQ217" i="5"/>
  <c r="E156" i="18" s="1"/>
  <c r="CQ194" i="5"/>
  <c r="E133" i="18" s="1"/>
  <c r="CQ198" i="5"/>
  <c r="E137" i="18" s="1"/>
  <c r="CQ202" i="5"/>
  <c r="E141" i="18" s="1"/>
  <c r="CQ206" i="5"/>
  <c r="E145" i="18" s="1"/>
  <c r="CQ210" i="5"/>
  <c r="E149" i="18" s="1"/>
  <c r="CQ214" i="5"/>
  <c r="E153" i="18" s="1"/>
  <c r="CQ218" i="5"/>
  <c r="E157" i="18" s="1"/>
  <c r="CQ195" i="5"/>
  <c r="E134" i="18" s="1"/>
  <c r="CQ199" i="5"/>
  <c r="E138" i="18" s="1"/>
  <c r="CQ203" i="5"/>
  <c r="E142" i="18" s="1"/>
  <c r="CQ207" i="5"/>
  <c r="E146" i="18" s="1"/>
  <c r="CQ211" i="5"/>
  <c r="E150" i="18" s="1"/>
  <c r="CQ215" i="5"/>
  <c r="E154" i="18" s="1"/>
  <c r="CQ200" i="5"/>
  <c r="E139" i="18" s="1"/>
  <c r="CQ216" i="5"/>
  <c r="E155" i="18" s="1"/>
  <c r="CQ192" i="5"/>
  <c r="E131" i="18" s="1"/>
  <c r="CQ196" i="5"/>
  <c r="E135" i="18" s="1"/>
  <c r="CQ204" i="5"/>
  <c r="E143" i="18" s="1"/>
  <c r="CQ212" i="5"/>
  <c r="E151" i="18" s="1"/>
  <c r="CQ208" i="5"/>
  <c r="E147" i="18" s="1"/>
  <c r="DQ192" i="5"/>
  <c r="M189" i="18" s="1"/>
  <c r="DQ193" i="5"/>
  <c r="M190" i="18" s="1"/>
  <c r="DQ197" i="5"/>
  <c r="M194" i="18" s="1"/>
  <c r="DQ201" i="5"/>
  <c r="M198" i="18" s="1"/>
  <c r="DQ205" i="5"/>
  <c r="M202" i="18" s="1"/>
  <c r="DQ209" i="5"/>
  <c r="M206" i="18" s="1"/>
  <c r="DQ213" i="5"/>
  <c r="M210" i="18" s="1"/>
  <c r="DQ217" i="5"/>
  <c r="M214" i="18" s="1"/>
  <c r="DQ194" i="5"/>
  <c r="M191" i="18" s="1"/>
  <c r="DQ198" i="5"/>
  <c r="M195" i="18" s="1"/>
  <c r="DQ202" i="5"/>
  <c r="M199" i="18" s="1"/>
  <c r="DQ206" i="5"/>
  <c r="M203" i="18" s="1"/>
  <c r="DQ210" i="5"/>
  <c r="M207" i="18" s="1"/>
  <c r="DQ214" i="5"/>
  <c r="M211" i="18" s="1"/>
  <c r="DQ199" i="5"/>
  <c r="M196" i="18" s="1"/>
  <c r="DQ207" i="5"/>
  <c r="M204" i="18" s="1"/>
  <c r="DQ215" i="5"/>
  <c r="M212" i="18" s="1"/>
  <c r="DQ218" i="5"/>
  <c r="M215" i="18" s="1"/>
  <c r="DQ200" i="5"/>
  <c r="M197" i="18" s="1"/>
  <c r="DQ208" i="5"/>
  <c r="M205" i="18" s="1"/>
  <c r="DQ216" i="5"/>
  <c r="M213" i="18" s="1"/>
  <c r="DQ195" i="5"/>
  <c r="M192" i="18" s="1"/>
  <c r="DQ203" i="5"/>
  <c r="M200" i="18" s="1"/>
  <c r="DQ211" i="5"/>
  <c r="M208" i="18" s="1"/>
  <c r="DQ196" i="5"/>
  <c r="M193" i="18" s="1"/>
  <c r="DQ212" i="5"/>
  <c r="M209" i="18" s="1"/>
  <c r="DQ204" i="5"/>
  <c r="M201" i="18" s="1"/>
  <c r="DM192" i="5"/>
  <c r="I189" i="18" s="1"/>
  <c r="DM194" i="5"/>
  <c r="I191" i="18" s="1"/>
  <c r="DM198" i="5"/>
  <c r="I195" i="18" s="1"/>
  <c r="DM202" i="5"/>
  <c r="I199" i="18" s="1"/>
  <c r="DM206" i="5"/>
  <c r="I203" i="18" s="1"/>
  <c r="DM210" i="5"/>
  <c r="I207" i="18" s="1"/>
  <c r="DM214" i="5"/>
  <c r="I211" i="18" s="1"/>
  <c r="DM218" i="5"/>
  <c r="I215" i="18" s="1"/>
  <c r="DM195" i="5"/>
  <c r="I192" i="18" s="1"/>
  <c r="DM199" i="5"/>
  <c r="I196" i="18" s="1"/>
  <c r="DM203" i="5"/>
  <c r="I200" i="18" s="1"/>
  <c r="DM207" i="5"/>
  <c r="I204" i="18" s="1"/>
  <c r="DM211" i="5"/>
  <c r="I208" i="18" s="1"/>
  <c r="DM215" i="5"/>
  <c r="I212" i="18" s="1"/>
  <c r="DM196" i="5"/>
  <c r="I193" i="18" s="1"/>
  <c r="DM200" i="5"/>
  <c r="I197" i="18" s="1"/>
  <c r="DM204" i="5"/>
  <c r="I201" i="18" s="1"/>
  <c r="DM208" i="5"/>
  <c r="I205" i="18" s="1"/>
  <c r="DM212" i="5"/>
  <c r="I209" i="18" s="1"/>
  <c r="DM216" i="5"/>
  <c r="I213" i="18" s="1"/>
  <c r="DM197" i="5"/>
  <c r="I194" i="18" s="1"/>
  <c r="DM213" i="5"/>
  <c r="I210" i="18" s="1"/>
  <c r="DM201" i="5"/>
  <c r="I198" i="18" s="1"/>
  <c r="DM217" i="5"/>
  <c r="I214" i="18" s="1"/>
  <c r="DM193" i="5"/>
  <c r="I190" i="18" s="1"/>
  <c r="DM205" i="5"/>
  <c r="I202" i="18" s="1"/>
  <c r="DM209" i="5"/>
  <c r="I206" i="18" s="1"/>
  <c r="CV195" i="5"/>
  <c r="J134" i="18" s="1"/>
  <c r="CV201" i="5"/>
  <c r="J140" i="18" s="1"/>
  <c r="CV206" i="5"/>
  <c r="J145" i="18" s="1"/>
  <c r="CV211" i="5"/>
  <c r="J150" i="18" s="1"/>
  <c r="CV217" i="5"/>
  <c r="J156" i="18" s="1"/>
  <c r="CV218" i="5"/>
  <c r="J157" i="18" s="1"/>
  <c r="CV197" i="5"/>
  <c r="J136" i="18" s="1"/>
  <c r="CV202" i="5"/>
  <c r="J141" i="18" s="1"/>
  <c r="CV207" i="5"/>
  <c r="J146" i="18" s="1"/>
  <c r="CV213" i="5"/>
  <c r="J152" i="18" s="1"/>
  <c r="CV192" i="5"/>
  <c r="J131" i="18" s="1"/>
  <c r="CV193" i="5"/>
  <c r="J132" i="18" s="1"/>
  <c r="CV198" i="5"/>
  <c r="J137" i="18" s="1"/>
  <c r="CV203" i="5"/>
  <c r="J142" i="18" s="1"/>
  <c r="CV209" i="5"/>
  <c r="J148" i="18" s="1"/>
  <c r="CV214" i="5"/>
  <c r="J153" i="18" s="1"/>
  <c r="CV205" i="5"/>
  <c r="J144" i="18" s="1"/>
  <c r="CV199" i="5"/>
  <c r="J138" i="18" s="1"/>
  <c r="CV210" i="5"/>
  <c r="J149" i="18" s="1"/>
  <c r="CV194" i="5"/>
  <c r="J133" i="18" s="1"/>
  <c r="CV215" i="5"/>
  <c r="J154" i="18" s="1"/>
  <c r="CV208" i="5"/>
  <c r="J147" i="18" s="1"/>
  <c r="CV212" i="5"/>
  <c r="J151" i="18" s="1"/>
  <c r="CV196" i="5"/>
  <c r="J135" i="18" s="1"/>
  <c r="CV204" i="5"/>
  <c r="J143" i="18" s="1"/>
  <c r="CV200" i="5"/>
  <c r="J139" i="18" s="1"/>
  <c r="CV216" i="5"/>
  <c r="J155" i="18" s="1"/>
  <c r="DZ194" i="5"/>
  <c r="DZ201" i="5" s="1"/>
  <c r="DZ191" i="5"/>
  <c r="DZ192" i="5"/>
  <c r="DZ193" i="5"/>
  <c r="DZ200" i="5" s="1"/>
  <c r="DZ190" i="5"/>
  <c r="DZ197" i="5" s="1"/>
  <c r="CP218" i="5"/>
  <c r="D157" i="18" s="1"/>
  <c r="CP196" i="5"/>
  <c r="D135" i="18" s="1"/>
  <c r="CP195" i="5"/>
  <c r="D134" i="18" s="1"/>
  <c r="CP200" i="5"/>
  <c r="D139" i="18" s="1"/>
  <c r="CP204" i="5"/>
  <c r="D143" i="18" s="1"/>
  <c r="CP208" i="5"/>
  <c r="D147" i="18" s="1"/>
  <c r="CP212" i="5"/>
  <c r="D151" i="18" s="1"/>
  <c r="CP192" i="5"/>
  <c r="D131" i="18" s="1"/>
  <c r="CP213" i="5"/>
  <c r="D152" i="18" s="1"/>
  <c r="CP197" i="5"/>
  <c r="D136" i="18" s="1"/>
  <c r="CP201" i="5"/>
  <c r="D140" i="18" s="1"/>
  <c r="CP205" i="5"/>
  <c r="D144" i="18" s="1"/>
  <c r="CP209" i="5"/>
  <c r="D148" i="18" s="1"/>
  <c r="CP214" i="5"/>
  <c r="D153" i="18" s="1"/>
  <c r="CP193" i="5"/>
  <c r="D132" i="18" s="1"/>
  <c r="CP198" i="5"/>
  <c r="D137" i="18" s="1"/>
  <c r="CP202" i="5"/>
  <c r="D141" i="18" s="1"/>
  <c r="CP206" i="5"/>
  <c r="D145" i="18" s="1"/>
  <c r="CP210" i="5"/>
  <c r="D149" i="18" s="1"/>
  <c r="CP215" i="5"/>
  <c r="D154" i="18" s="1"/>
  <c r="CP207" i="5"/>
  <c r="D146" i="18" s="1"/>
  <c r="CP194" i="5"/>
  <c r="D133" i="18" s="1"/>
  <c r="CP211" i="5"/>
  <c r="D150" i="18" s="1"/>
  <c r="CP203" i="5"/>
  <c r="D142" i="18" s="1"/>
  <c r="CP199" i="5"/>
  <c r="D138" i="18" s="1"/>
  <c r="CP217" i="5"/>
  <c r="D156" i="18" s="1"/>
  <c r="CP216" i="5"/>
  <c r="D155" i="18" s="1"/>
  <c r="DP196" i="5"/>
  <c r="L193" i="18" s="1"/>
  <c r="DP200" i="5"/>
  <c r="L197" i="18" s="1"/>
  <c r="DP204" i="5"/>
  <c r="L201" i="18" s="1"/>
  <c r="DP208" i="5"/>
  <c r="L205" i="18" s="1"/>
  <c r="DP212" i="5"/>
  <c r="L209" i="18" s="1"/>
  <c r="DP216" i="5"/>
  <c r="L213" i="18" s="1"/>
  <c r="DP218" i="5"/>
  <c r="L215" i="18" s="1"/>
  <c r="DP193" i="5"/>
  <c r="L190" i="18" s="1"/>
  <c r="DP197" i="5"/>
  <c r="L194" i="18" s="1"/>
  <c r="DP201" i="5"/>
  <c r="L198" i="18" s="1"/>
  <c r="DP205" i="5"/>
  <c r="L202" i="18" s="1"/>
  <c r="DP209" i="5"/>
  <c r="L206" i="18" s="1"/>
  <c r="DP213" i="5"/>
  <c r="L210" i="18" s="1"/>
  <c r="DP217" i="5"/>
  <c r="L214" i="18" s="1"/>
  <c r="DP198" i="5"/>
  <c r="L195" i="18" s="1"/>
  <c r="DP206" i="5"/>
  <c r="L203" i="18" s="1"/>
  <c r="DP214" i="5"/>
  <c r="L211" i="18" s="1"/>
  <c r="DP199" i="5"/>
  <c r="L196" i="18" s="1"/>
  <c r="DP207" i="5"/>
  <c r="L204" i="18" s="1"/>
  <c r="DP215" i="5"/>
  <c r="L212" i="18" s="1"/>
  <c r="DP192" i="5"/>
  <c r="L189" i="18" s="1"/>
  <c r="DP194" i="5"/>
  <c r="L191" i="18" s="1"/>
  <c r="DP202" i="5"/>
  <c r="L199" i="18" s="1"/>
  <c r="DP210" i="5"/>
  <c r="L207" i="18" s="1"/>
  <c r="DP195" i="5"/>
  <c r="L192" i="18" s="1"/>
  <c r="DP203" i="5"/>
  <c r="L200" i="18" s="1"/>
  <c r="DP211" i="5"/>
  <c r="L208" i="18" s="1"/>
  <c r="DL218" i="5"/>
  <c r="H215" i="18" s="1"/>
  <c r="DL193" i="5"/>
  <c r="H190" i="18" s="1"/>
  <c r="DL197" i="5"/>
  <c r="H194" i="18" s="1"/>
  <c r="DL201" i="5"/>
  <c r="H198" i="18" s="1"/>
  <c r="DL205" i="5"/>
  <c r="H202" i="18" s="1"/>
  <c r="DL209" i="5"/>
  <c r="H206" i="18" s="1"/>
  <c r="DL213" i="5"/>
  <c r="H210" i="18" s="1"/>
  <c r="DL217" i="5"/>
  <c r="H214" i="18" s="1"/>
  <c r="DL194" i="5"/>
  <c r="H191" i="18" s="1"/>
  <c r="DL198" i="5"/>
  <c r="H195" i="18" s="1"/>
  <c r="DL202" i="5"/>
  <c r="H199" i="18" s="1"/>
  <c r="DL206" i="5"/>
  <c r="H203" i="18" s="1"/>
  <c r="DL210" i="5"/>
  <c r="H207" i="18" s="1"/>
  <c r="DL214" i="5"/>
  <c r="H211" i="18" s="1"/>
  <c r="DL192" i="5"/>
  <c r="H189" i="18" s="1"/>
  <c r="DL195" i="5"/>
  <c r="H192" i="18" s="1"/>
  <c r="DL199" i="5"/>
  <c r="H196" i="18" s="1"/>
  <c r="DL203" i="5"/>
  <c r="H200" i="18" s="1"/>
  <c r="DL207" i="5"/>
  <c r="H204" i="18" s="1"/>
  <c r="DL211" i="5"/>
  <c r="H208" i="18" s="1"/>
  <c r="DL215" i="5"/>
  <c r="H212" i="18" s="1"/>
  <c r="DL204" i="5"/>
  <c r="H201" i="18" s="1"/>
  <c r="DL200" i="5"/>
  <c r="H197" i="18" s="1"/>
  <c r="DL208" i="5"/>
  <c r="H205" i="18" s="1"/>
  <c r="DL216" i="5"/>
  <c r="H213" i="18" s="1"/>
  <c r="DL196" i="5"/>
  <c r="H193" i="18" s="1"/>
  <c r="DL212" i="5"/>
  <c r="H209" i="18" s="1"/>
  <c r="DH218" i="5"/>
  <c r="D215" i="18" s="1"/>
  <c r="DH193" i="5"/>
  <c r="D190" i="18" s="1"/>
  <c r="DH197" i="5"/>
  <c r="D194" i="18" s="1"/>
  <c r="DH201" i="5"/>
  <c r="D198" i="18" s="1"/>
  <c r="DH205" i="5"/>
  <c r="D202" i="18" s="1"/>
  <c r="DH209" i="5"/>
  <c r="D206" i="18" s="1"/>
  <c r="DH213" i="5"/>
  <c r="D210" i="18" s="1"/>
  <c r="DH217" i="5"/>
  <c r="D214" i="18" s="1"/>
  <c r="DH194" i="5"/>
  <c r="D191" i="18" s="1"/>
  <c r="DH198" i="5"/>
  <c r="D195" i="18" s="1"/>
  <c r="DH202" i="5"/>
  <c r="D199" i="18" s="1"/>
  <c r="DH206" i="5"/>
  <c r="D203" i="18" s="1"/>
  <c r="DH210" i="5"/>
  <c r="D207" i="18" s="1"/>
  <c r="DH214" i="5"/>
  <c r="D211" i="18" s="1"/>
  <c r="DH192" i="5"/>
  <c r="D189" i="18" s="1"/>
  <c r="DH195" i="5"/>
  <c r="D192" i="18" s="1"/>
  <c r="DH199" i="5"/>
  <c r="D196" i="18" s="1"/>
  <c r="DH203" i="5"/>
  <c r="D200" i="18" s="1"/>
  <c r="DH207" i="5"/>
  <c r="D204" i="18" s="1"/>
  <c r="DH211" i="5"/>
  <c r="D208" i="18" s="1"/>
  <c r="DH215" i="5"/>
  <c r="D212" i="18" s="1"/>
  <c r="DH200" i="5"/>
  <c r="D197" i="18" s="1"/>
  <c r="DH216" i="5"/>
  <c r="D213" i="18" s="1"/>
  <c r="DH196" i="5"/>
  <c r="D193" i="18" s="1"/>
  <c r="DH204" i="5"/>
  <c r="D201" i="18" s="1"/>
  <c r="DH212" i="5"/>
  <c r="D209" i="18" s="1"/>
  <c r="DH208" i="5"/>
  <c r="D205" i="18" s="1"/>
  <c r="EC192" i="5"/>
  <c r="EC193" i="5"/>
  <c r="EC200" i="5" s="1"/>
  <c r="EC194" i="5"/>
  <c r="EC201" i="5" s="1"/>
  <c r="EC190" i="5"/>
  <c r="EC197" i="5" s="1"/>
  <c r="EC191" i="5"/>
  <c r="CY193" i="5"/>
  <c r="M132" i="18" s="1"/>
  <c r="CY201" i="5"/>
  <c r="M140" i="18" s="1"/>
  <c r="CY209" i="5"/>
  <c r="M148" i="18" s="1"/>
  <c r="CY217" i="5"/>
  <c r="M156" i="18" s="1"/>
  <c r="CY194" i="5"/>
  <c r="M133" i="18" s="1"/>
  <c r="CY202" i="5"/>
  <c r="M141" i="18" s="1"/>
  <c r="CY210" i="5"/>
  <c r="M149" i="18" s="1"/>
  <c r="CY192" i="5"/>
  <c r="M131" i="18" s="1"/>
  <c r="CY197" i="5"/>
  <c r="M136" i="18" s="1"/>
  <c r="CY205" i="5"/>
  <c r="M144" i="18" s="1"/>
  <c r="CY213" i="5"/>
  <c r="M152" i="18" s="1"/>
  <c r="CY206" i="5"/>
  <c r="M145" i="18" s="1"/>
  <c r="CY198" i="5"/>
  <c r="M137" i="18" s="1"/>
  <c r="CY214" i="5"/>
  <c r="M153" i="18" s="1"/>
  <c r="CY218" i="5"/>
  <c r="M157" i="18" s="1"/>
  <c r="CY215" i="5"/>
  <c r="M154" i="18" s="1"/>
  <c r="CY199" i="5"/>
  <c r="M138" i="18" s="1"/>
  <c r="CY216" i="5"/>
  <c r="M155" i="18" s="1"/>
  <c r="CY200" i="5"/>
  <c r="M139" i="18" s="1"/>
  <c r="CY211" i="5"/>
  <c r="M150" i="18" s="1"/>
  <c r="CY195" i="5"/>
  <c r="M134" i="18" s="1"/>
  <c r="CY212" i="5"/>
  <c r="M151" i="18" s="1"/>
  <c r="CY196" i="5"/>
  <c r="M135" i="18" s="1"/>
  <c r="CY208" i="5"/>
  <c r="M147" i="18" s="1"/>
  <c r="CY204" i="5"/>
  <c r="M143" i="18" s="1"/>
  <c r="CY207" i="5"/>
  <c r="M146" i="18" s="1"/>
  <c r="CY203" i="5"/>
  <c r="M142" i="18" s="1"/>
  <c r="CS193" i="5"/>
  <c r="G132" i="18" s="1"/>
  <c r="CS197" i="5"/>
  <c r="G136" i="18" s="1"/>
  <c r="CS201" i="5"/>
  <c r="G140" i="18" s="1"/>
  <c r="CS205" i="5"/>
  <c r="G144" i="18" s="1"/>
  <c r="CS209" i="5"/>
  <c r="G148" i="18" s="1"/>
  <c r="CS213" i="5"/>
  <c r="G152" i="18" s="1"/>
  <c r="CS217" i="5"/>
  <c r="G156" i="18" s="1"/>
  <c r="CS194" i="5"/>
  <c r="G133" i="18" s="1"/>
  <c r="CS198" i="5"/>
  <c r="G137" i="18" s="1"/>
  <c r="CS202" i="5"/>
  <c r="G141" i="18" s="1"/>
  <c r="CS206" i="5"/>
  <c r="G145" i="18" s="1"/>
  <c r="CS210" i="5"/>
  <c r="G149" i="18" s="1"/>
  <c r="CS214" i="5"/>
  <c r="G153" i="18" s="1"/>
  <c r="CS218" i="5"/>
  <c r="G157" i="18" s="1"/>
  <c r="CS195" i="5"/>
  <c r="G134" i="18" s="1"/>
  <c r="CS199" i="5"/>
  <c r="G138" i="18" s="1"/>
  <c r="CS203" i="5"/>
  <c r="G142" i="18" s="1"/>
  <c r="CS207" i="5"/>
  <c r="G146" i="18" s="1"/>
  <c r="CS211" i="5"/>
  <c r="G150" i="18" s="1"/>
  <c r="CS215" i="5"/>
  <c r="G154" i="18" s="1"/>
  <c r="CS196" i="5"/>
  <c r="G135" i="18" s="1"/>
  <c r="CS212" i="5"/>
  <c r="G151" i="18" s="1"/>
  <c r="CS208" i="5"/>
  <c r="G147" i="18" s="1"/>
  <c r="CS200" i="5"/>
  <c r="G139" i="18" s="1"/>
  <c r="CS216" i="5"/>
  <c r="G155" i="18" s="1"/>
  <c r="CS192" i="5"/>
  <c r="G131" i="18" s="1"/>
  <c r="CS204" i="5"/>
  <c r="G143" i="18" s="1"/>
  <c r="CO197" i="5"/>
  <c r="C136" i="18" s="1"/>
  <c r="CO202" i="5"/>
  <c r="C141" i="18" s="1"/>
  <c r="CO207" i="5"/>
  <c r="C146" i="18" s="1"/>
  <c r="CO213" i="5"/>
  <c r="C152" i="18" s="1"/>
  <c r="CO193" i="5"/>
  <c r="C132" i="18" s="1"/>
  <c r="CO198" i="5"/>
  <c r="C137" i="18" s="1"/>
  <c r="CO203" i="5"/>
  <c r="C142" i="18" s="1"/>
  <c r="CO209" i="5"/>
  <c r="C148" i="18" s="1"/>
  <c r="CO214" i="5"/>
  <c r="C153" i="18" s="1"/>
  <c r="CO218" i="5"/>
  <c r="C157" i="18" s="1"/>
  <c r="CO194" i="5"/>
  <c r="C133" i="18" s="1"/>
  <c r="CO199" i="5"/>
  <c r="C138" i="18" s="1"/>
  <c r="CO205" i="5"/>
  <c r="C144" i="18" s="1"/>
  <c r="CO210" i="5"/>
  <c r="C149" i="18" s="1"/>
  <c r="CO215" i="5"/>
  <c r="C154" i="18" s="1"/>
  <c r="CO192" i="5"/>
  <c r="C131" i="18" s="1"/>
  <c r="CO211" i="5"/>
  <c r="C150" i="18" s="1"/>
  <c r="CO206" i="5"/>
  <c r="C145" i="18" s="1"/>
  <c r="CO195" i="5"/>
  <c r="C134" i="18" s="1"/>
  <c r="CO217" i="5"/>
  <c r="C156" i="18" s="1"/>
  <c r="CO201" i="5"/>
  <c r="C140" i="18" s="1"/>
  <c r="CO208" i="5"/>
  <c r="C147" i="18" s="1"/>
  <c r="CO196" i="5"/>
  <c r="C135" i="18" s="1"/>
  <c r="CO204" i="5"/>
  <c r="C143" i="18" s="1"/>
  <c r="CO200" i="5"/>
  <c r="C139" i="18" s="1"/>
  <c r="CO212" i="5"/>
  <c r="C151" i="18" s="1"/>
  <c r="CO216" i="5"/>
  <c r="C155" i="18" s="1"/>
  <c r="DF218" i="5"/>
  <c r="B215" i="18" s="1"/>
  <c r="DF192" i="5"/>
  <c r="B189" i="18" s="1"/>
  <c r="DF193" i="5"/>
  <c r="B190" i="18" s="1"/>
  <c r="DF198" i="5"/>
  <c r="B195" i="18" s="1"/>
  <c r="DF206" i="5"/>
  <c r="B203" i="18" s="1"/>
  <c r="DF211" i="5"/>
  <c r="B208" i="18" s="1"/>
  <c r="DF196" i="5"/>
  <c r="B193" i="18" s="1"/>
  <c r="DF194" i="5"/>
  <c r="B191" i="18" s="1"/>
  <c r="DF201" i="5"/>
  <c r="B198" i="18" s="1"/>
  <c r="DF207" i="5"/>
  <c r="B204" i="18" s="1"/>
  <c r="DF213" i="5"/>
  <c r="B210" i="18" s="1"/>
  <c r="DF212" i="5"/>
  <c r="B209" i="18" s="1"/>
  <c r="DF195" i="5"/>
  <c r="B192" i="18" s="1"/>
  <c r="DF202" i="5"/>
  <c r="B199" i="18" s="1"/>
  <c r="DF209" i="5"/>
  <c r="B206" i="18" s="1"/>
  <c r="DF214" i="5"/>
  <c r="B211" i="18" s="1"/>
  <c r="DF205" i="5"/>
  <c r="B202" i="18" s="1"/>
  <c r="DF197" i="5"/>
  <c r="B194" i="18" s="1"/>
  <c r="DF210" i="5"/>
  <c r="B207" i="18" s="1"/>
  <c r="DF217" i="5"/>
  <c r="B214" i="18" s="1"/>
  <c r="DF208" i="5"/>
  <c r="B205" i="18" s="1"/>
  <c r="DF215" i="5"/>
  <c r="B212" i="18" s="1"/>
  <c r="DF216" i="5"/>
  <c r="B213" i="18" s="1"/>
  <c r="DF204" i="5"/>
  <c r="B201" i="18" s="1"/>
  <c r="DF203" i="5"/>
  <c r="B200" i="18" s="1"/>
  <c r="DF200" i="5"/>
  <c r="B197" i="18" s="1"/>
  <c r="DF199" i="5"/>
  <c r="B196" i="18" s="1"/>
  <c r="DO192" i="5"/>
  <c r="K189" i="18" s="1"/>
  <c r="DO195" i="5"/>
  <c r="K192" i="18" s="1"/>
  <c r="DO199" i="5"/>
  <c r="K196" i="18" s="1"/>
  <c r="DO203" i="5"/>
  <c r="K200" i="18" s="1"/>
  <c r="DO207" i="5"/>
  <c r="K204" i="18" s="1"/>
  <c r="DO211" i="5"/>
  <c r="K208" i="18" s="1"/>
  <c r="DO215" i="5"/>
  <c r="K212" i="18" s="1"/>
  <c r="DO196" i="5"/>
  <c r="K193" i="18" s="1"/>
  <c r="DO200" i="5"/>
  <c r="K197" i="18" s="1"/>
  <c r="DO204" i="5"/>
  <c r="K201" i="18" s="1"/>
  <c r="DO208" i="5"/>
  <c r="K205" i="18" s="1"/>
  <c r="DO212" i="5"/>
  <c r="K209" i="18" s="1"/>
  <c r="DO216" i="5"/>
  <c r="K213" i="18" s="1"/>
  <c r="DO197" i="5"/>
  <c r="K194" i="18" s="1"/>
  <c r="DO205" i="5"/>
  <c r="K202" i="18" s="1"/>
  <c r="DO213" i="5"/>
  <c r="K210" i="18" s="1"/>
  <c r="DO198" i="5"/>
  <c r="K195" i="18" s="1"/>
  <c r="DO206" i="5"/>
  <c r="K203" i="18" s="1"/>
  <c r="DO214" i="5"/>
  <c r="K211" i="18" s="1"/>
  <c r="DO193" i="5"/>
  <c r="K190" i="18" s="1"/>
  <c r="DO201" i="5"/>
  <c r="K198" i="18" s="1"/>
  <c r="DO209" i="5"/>
  <c r="K206" i="18" s="1"/>
  <c r="DO217" i="5"/>
  <c r="K214" i="18" s="1"/>
  <c r="DO202" i="5"/>
  <c r="K199" i="18" s="1"/>
  <c r="DO210" i="5"/>
  <c r="K207" i="18" s="1"/>
  <c r="DO218" i="5"/>
  <c r="K215" i="18" s="1"/>
  <c r="DO194" i="5"/>
  <c r="K191" i="18" s="1"/>
  <c r="DK192" i="5"/>
  <c r="G189" i="18" s="1"/>
  <c r="DK196" i="5"/>
  <c r="G193" i="18" s="1"/>
  <c r="DK200" i="5"/>
  <c r="G197" i="18" s="1"/>
  <c r="DK204" i="5"/>
  <c r="G201" i="18" s="1"/>
  <c r="DK208" i="5"/>
  <c r="G205" i="18" s="1"/>
  <c r="DK212" i="5"/>
  <c r="G209" i="18" s="1"/>
  <c r="DK216" i="5"/>
  <c r="G213" i="18" s="1"/>
  <c r="DK193" i="5"/>
  <c r="G190" i="18" s="1"/>
  <c r="DK197" i="5"/>
  <c r="G194" i="18" s="1"/>
  <c r="DK201" i="5"/>
  <c r="G198" i="18" s="1"/>
  <c r="DK205" i="5"/>
  <c r="G202" i="18" s="1"/>
  <c r="DK209" i="5"/>
  <c r="G206" i="18" s="1"/>
  <c r="DK213" i="5"/>
  <c r="G210" i="18" s="1"/>
  <c r="DK217" i="5"/>
  <c r="G214" i="18" s="1"/>
  <c r="DK194" i="5"/>
  <c r="G191" i="18" s="1"/>
  <c r="DK198" i="5"/>
  <c r="G195" i="18" s="1"/>
  <c r="DK202" i="5"/>
  <c r="G199" i="18" s="1"/>
  <c r="DK206" i="5"/>
  <c r="G203" i="18" s="1"/>
  <c r="DK210" i="5"/>
  <c r="G207" i="18" s="1"/>
  <c r="DK214" i="5"/>
  <c r="G211" i="18" s="1"/>
  <c r="DK218" i="5"/>
  <c r="G215" i="18" s="1"/>
  <c r="DK195" i="5"/>
  <c r="G192" i="18" s="1"/>
  <c r="DK211" i="5"/>
  <c r="G208" i="18" s="1"/>
  <c r="DK207" i="5"/>
  <c r="G204" i="18" s="1"/>
  <c r="DK199" i="5"/>
  <c r="G196" i="18" s="1"/>
  <c r="DK215" i="5"/>
  <c r="G212" i="18" s="1"/>
  <c r="DK203" i="5"/>
  <c r="G200" i="18" s="1"/>
  <c r="DG192" i="5"/>
  <c r="C189" i="18" s="1"/>
  <c r="DG196" i="5"/>
  <c r="C193" i="18" s="1"/>
  <c r="DG200" i="5"/>
  <c r="C197" i="18" s="1"/>
  <c r="DG204" i="5"/>
  <c r="C201" i="18" s="1"/>
  <c r="DG208" i="5"/>
  <c r="C205" i="18" s="1"/>
  <c r="DG212" i="5"/>
  <c r="C209" i="18" s="1"/>
  <c r="DG216" i="5"/>
  <c r="C213" i="18" s="1"/>
  <c r="DG193" i="5"/>
  <c r="C190" i="18" s="1"/>
  <c r="DG197" i="5"/>
  <c r="C194" i="18" s="1"/>
  <c r="DG201" i="5"/>
  <c r="C198" i="18" s="1"/>
  <c r="DG205" i="5"/>
  <c r="C202" i="18" s="1"/>
  <c r="DG209" i="5"/>
  <c r="C206" i="18" s="1"/>
  <c r="DG213" i="5"/>
  <c r="C210" i="18" s="1"/>
  <c r="DG217" i="5"/>
  <c r="C214" i="18" s="1"/>
  <c r="DG194" i="5"/>
  <c r="C191" i="18" s="1"/>
  <c r="DG198" i="5"/>
  <c r="C195" i="18" s="1"/>
  <c r="DG202" i="5"/>
  <c r="C199" i="18" s="1"/>
  <c r="DG206" i="5"/>
  <c r="C203" i="18" s="1"/>
  <c r="DG210" i="5"/>
  <c r="C207" i="18" s="1"/>
  <c r="DG214" i="5"/>
  <c r="C211" i="18" s="1"/>
  <c r="DG207" i="5"/>
  <c r="C204" i="18" s="1"/>
  <c r="DG203" i="5"/>
  <c r="C200" i="18" s="1"/>
  <c r="DG218" i="5"/>
  <c r="C215" i="18" s="1"/>
  <c r="DG195" i="5"/>
  <c r="C192" i="18" s="1"/>
  <c r="DG211" i="5"/>
  <c r="C208" i="18" s="1"/>
  <c r="DG199" i="5"/>
  <c r="C196" i="18" s="1"/>
  <c r="DG215" i="5"/>
  <c r="C212" i="18" s="1"/>
  <c r="DZ97" i="5"/>
  <c r="DZ92" i="5"/>
  <c r="DZ101" i="5" s="1"/>
  <c r="DZ91" i="5"/>
  <c r="DZ93" i="5"/>
  <c r="DZ102" i="5" s="1"/>
  <c r="DZ89" i="5"/>
  <c r="DZ98" i="5" s="1"/>
  <c r="DZ90" i="5"/>
  <c r="DZ99" i="5" s="1"/>
  <c r="EB193" i="5"/>
  <c r="EB190" i="5"/>
  <c r="EB197" i="5" s="1"/>
  <c r="EB191" i="5"/>
  <c r="EB198" i="5" s="1"/>
  <c r="EB194" i="5"/>
  <c r="EB201" i="5" s="1"/>
  <c r="EB192" i="5"/>
  <c r="CT193" i="5"/>
  <c r="H132" i="18" s="1"/>
  <c r="CT197" i="5"/>
  <c r="H136" i="18" s="1"/>
  <c r="CT201" i="5"/>
  <c r="H140" i="18" s="1"/>
  <c r="CT205" i="5"/>
  <c r="H144" i="18" s="1"/>
  <c r="CT209" i="5"/>
  <c r="H148" i="18" s="1"/>
  <c r="CT213" i="5"/>
  <c r="H152" i="18" s="1"/>
  <c r="CT217" i="5"/>
  <c r="H156" i="18" s="1"/>
  <c r="CT194" i="5"/>
  <c r="H133" i="18" s="1"/>
  <c r="CT198" i="5"/>
  <c r="H137" i="18" s="1"/>
  <c r="CT202" i="5"/>
  <c r="H141" i="18" s="1"/>
  <c r="CT206" i="5"/>
  <c r="H145" i="18" s="1"/>
  <c r="CT210" i="5"/>
  <c r="H149" i="18" s="1"/>
  <c r="CT214" i="5"/>
  <c r="H153" i="18" s="1"/>
  <c r="CT192" i="5"/>
  <c r="H131" i="18" s="1"/>
  <c r="CT195" i="5"/>
  <c r="H134" i="18" s="1"/>
  <c r="CT199" i="5"/>
  <c r="H138" i="18" s="1"/>
  <c r="CT203" i="5"/>
  <c r="H142" i="18" s="1"/>
  <c r="CT207" i="5"/>
  <c r="H146" i="18" s="1"/>
  <c r="CT211" i="5"/>
  <c r="H150" i="18" s="1"/>
  <c r="CT215" i="5"/>
  <c r="H154" i="18" s="1"/>
  <c r="CT218" i="5"/>
  <c r="H157" i="18" s="1"/>
  <c r="CT208" i="5"/>
  <c r="H147" i="18" s="1"/>
  <c r="CT204" i="5"/>
  <c r="H143" i="18" s="1"/>
  <c r="CT196" i="5"/>
  <c r="H135" i="18" s="1"/>
  <c r="CT212" i="5"/>
  <c r="H151" i="18" s="1"/>
  <c r="CT200" i="5"/>
  <c r="H139" i="18" s="1"/>
  <c r="CT216" i="5"/>
  <c r="H155" i="18" s="1"/>
  <c r="CW193" i="5"/>
  <c r="K132" i="18" s="1"/>
  <c r="CW197" i="5"/>
  <c r="K136" i="18" s="1"/>
  <c r="CW201" i="5"/>
  <c r="K140" i="18" s="1"/>
  <c r="CW205" i="5"/>
  <c r="K144" i="18" s="1"/>
  <c r="CW209" i="5"/>
  <c r="K148" i="18" s="1"/>
  <c r="CW213" i="5"/>
  <c r="K152" i="18" s="1"/>
  <c r="CW217" i="5"/>
  <c r="K156" i="18" s="1"/>
  <c r="CW194" i="5"/>
  <c r="K133" i="18" s="1"/>
  <c r="CW198" i="5"/>
  <c r="K137" i="18" s="1"/>
  <c r="CW202" i="5"/>
  <c r="K141" i="18" s="1"/>
  <c r="CW206" i="5"/>
  <c r="K145" i="18" s="1"/>
  <c r="CW210" i="5"/>
  <c r="K149" i="18" s="1"/>
  <c r="CW214" i="5"/>
  <c r="K153" i="18" s="1"/>
  <c r="CW218" i="5"/>
  <c r="K157" i="18" s="1"/>
  <c r="CW195" i="5"/>
  <c r="K134" i="18" s="1"/>
  <c r="CW199" i="5"/>
  <c r="K138" i="18" s="1"/>
  <c r="CW203" i="5"/>
  <c r="K142" i="18" s="1"/>
  <c r="CW207" i="5"/>
  <c r="K146" i="18" s="1"/>
  <c r="CW211" i="5"/>
  <c r="K150" i="18" s="1"/>
  <c r="CW215" i="5"/>
  <c r="K154" i="18" s="1"/>
  <c r="CW196" i="5"/>
  <c r="K135" i="18" s="1"/>
  <c r="CW212" i="5"/>
  <c r="K151" i="18" s="1"/>
  <c r="CW192" i="5"/>
  <c r="K131" i="18" s="1"/>
  <c r="CW200" i="5"/>
  <c r="K139" i="18" s="1"/>
  <c r="CW216" i="5"/>
  <c r="K155" i="18" s="1"/>
  <c r="CW208" i="5"/>
  <c r="K147" i="18" s="1"/>
  <c r="CW204" i="5"/>
  <c r="K143" i="18" s="1"/>
  <c r="DI192" i="5"/>
  <c r="E189" i="18" s="1"/>
  <c r="DI194" i="5"/>
  <c r="E191" i="18" s="1"/>
  <c r="DI198" i="5"/>
  <c r="E195" i="18" s="1"/>
  <c r="DI202" i="5"/>
  <c r="E199" i="18" s="1"/>
  <c r="DI206" i="5"/>
  <c r="E203" i="18" s="1"/>
  <c r="DI210" i="5"/>
  <c r="E207" i="18" s="1"/>
  <c r="DI214" i="5"/>
  <c r="E211" i="18" s="1"/>
  <c r="DI218" i="5"/>
  <c r="E215" i="18" s="1"/>
  <c r="DI195" i="5"/>
  <c r="E192" i="18" s="1"/>
  <c r="DI199" i="5"/>
  <c r="E196" i="18" s="1"/>
  <c r="DI203" i="5"/>
  <c r="E200" i="18" s="1"/>
  <c r="DI207" i="5"/>
  <c r="E204" i="18" s="1"/>
  <c r="DI211" i="5"/>
  <c r="E208" i="18" s="1"/>
  <c r="DI215" i="5"/>
  <c r="E212" i="18" s="1"/>
  <c r="DI196" i="5"/>
  <c r="E193" i="18" s="1"/>
  <c r="DI200" i="5"/>
  <c r="E197" i="18" s="1"/>
  <c r="DI204" i="5"/>
  <c r="E201" i="18" s="1"/>
  <c r="DI208" i="5"/>
  <c r="E205" i="18" s="1"/>
  <c r="DI212" i="5"/>
  <c r="E209" i="18" s="1"/>
  <c r="DI216" i="5"/>
  <c r="E213" i="18" s="1"/>
  <c r="DI193" i="5"/>
  <c r="E190" i="18" s="1"/>
  <c r="DI209" i="5"/>
  <c r="E206" i="18" s="1"/>
  <c r="DI197" i="5"/>
  <c r="E194" i="18" s="1"/>
  <c r="DI213" i="5"/>
  <c r="E210" i="18" s="1"/>
  <c r="DI205" i="5"/>
  <c r="E202" i="18" s="1"/>
  <c r="DI201" i="5"/>
  <c r="E198" i="18" s="1"/>
  <c r="DI217" i="5"/>
  <c r="E214" i="18" s="1"/>
  <c r="EC97" i="5"/>
  <c r="EC93" i="5"/>
  <c r="EC102" i="5" s="1"/>
  <c r="EC91" i="5"/>
  <c r="EC92" i="5"/>
  <c r="EC101" i="5" s="1"/>
  <c r="EC90" i="5"/>
  <c r="EC99" i="5" s="1"/>
  <c r="EC89" i="5"/>
  <c r="EC98" i="5" s="1"/>
  <c r="ED194" i="5"/>
  <c r="ED191" i="5"/>
  <c r="ED198" i="5" s="1"/>
  <c r="ED192" i="5"/>
  <c r="ED199" i="5" s="1"/>
  <c r="ED193" i="5"/>
  <c r="ED200" i="5" s="1"/>
  <c r="ED190" i="5"/>
  <c r="ED197" i="5" s="1"/>
  <c r="CU194" i="5"/>
  <c r="I133" i="18" s="1"/>
  <c r="CU199" i="5"/>
  <c r="I138" i="18" s="1"/>
  <c r="CU205" i="5"/>
  <c r="I144" i="18" s="1"/>
  <c r="CU210" i="5"/>
  <c r="I149" i="18" s="1"/>
  <c r="CU215" i="5"/>
  <c r="I154" i="18" s="1"/>
  <c r="CU195" i="5"/>
  <c r="I134" i="18" s="1"/>
  <c r="CU201" i="5"/>
  <c r="I140" i="18" s="1"/>
  <c r="CU206" i="5"/>
  <c r="I145" i="18" s="1"/>
  <c r="CU211" i="5"/>
  <c r="I150" i="18" s="1"/>
  <c r="CU217" i="5"/>
  <c r="I156" i="18" s="1"/>
  <c r="CU218" i="5"/>
  <c r="I157" i="18" s="1"/>
  <c r="CU197" i="5"/>
  <c r="I136" i="18" s="1"/>
  <c r="CU202" i="5"/>
  <c r="I141" i="18" s="1"/>
  <c r="CU207" i="5"/>
  <c r="I146" i="18" s="1"/>
  <c r="CU213" i="5"/>
  <c r="I152" i="18" s="1"/>
  <c r="CU192" i="5"/>
  <c r="I131" i="18" s="1"/>
  <c r="CU198" i="5"/>
  <c r="I137" i="18" s="1"/>
  <c r="CU203" i="5"/>
  <c r="I142" i="18" s="1"/>
  <c r="CU193" i="5"/>
  <c r="I132" i="18" s="1"/>
  <c r="CU209" i="5"/>
  <c r="I148" i="18" s="1"/>
  <c r="CU214" i="5"/>
  <c r="I153" i="18" s="1"/>
  <c r="CU216" i="5"/>
  <c r="I155" i="18" s="1"/>
  <c r="CU200" i="5"/>
  <c r="I139" i="18" s="1"/>
  <c r="CU212" i="5"/>
  <c r="I151" i="18" s="1"/>
  <c r="CU196" i="5"/>
  <c r="I135" i="18" s="1"/>
  <c r="CU208" i="5"/>
  <c r="I147" i="18" s="1"/>
  <c r="CU204" i="5"/>
  <c r="I143" i="18" s="1"/>
  <c r="EB97" i="5"/>
  <c r="EB93" i="5"/>
  <c r="EB102" i="5" s="1"/>
  <c r="EB90" i="5"/>
  <c r="EB99" i="5" s="1"/>
  <c r="EB89" i="5"/>
  <c r="EB98" i="5" s="1"/>
  <c r="EB92" i="5"/>
  <c r="EB101" i="5" s="1"/>
  <c r="EB91" i="5"/>
  <c r="EB100" i="5" s="1"/>
  <c r="CX194" i="5"/>
  <c r="L133" i="18" s="1"/>
  <c r="CX199" i="5"/>
  <c r="L138" i="18" s="1"/>
  <c r="CX205" i="5"/>
  <c r="L144" i="18" s="1"/>
  <c r="CX210" i="5"/>
  <c r="L149" i="18" s="1"/>
  <c r="CX215" i="5"/>
  <c r="L154" i="18" s="1"/>
  <c r="CX218" i="5"/>
  <c r="L157" i="18" s="1"/>
  <c r="CX195" i="5"/>
  <c r="L134" i="18" s="1"/>
  <c r="CX201" i="5"/>
  <c r="L140" i="18" s="1"/>
  <c r="CX206" i="5"/>
  <c r="L145" i="18" s="1"/>
  <c r="CX211" i="5"/>
  <c r="L150" i="18" s="1"/>
  <c r="CX217" i="5"/>
  <c r="L156" i="18" s="1"/>
  <c r="CX192" i="5"/>
  <c r="L131" i="18" s="1"/>
  <c r="CX197" i="5"/>
  <c r="L136" i="18" s="1"/>
  <c r="CX202" i="5"/>
  <c r="L141" i="18" s="1"/>
  <c r="CX207" i="5"/>
  <c r="L146" i="18" s="1"/>
  <c r="CX213" i="5"/>
  <c r="L152" i="18" s="1"/>
  <c r="CX203" i="5"/>
  <c r="L142" i="18" s="1"/>
  <c r="CX209" i="5"/>
  <c r="L148" i="18" s="1"/>
  <c r="CX198" i="5"/>
  <c r="L137" i="18" s="1"/>
  <c r="CX193" i="5"/>
  <c r="L132" i="18" s="1"/>
  <c r="CX214" i="5"/>
  <c r="L153" i="18" s="1"/>
  <c r="CX212" i="5"/>
  <c r="L151" i="18" s="1"/>
  <c r="CX196" i="5"/>
  <c r="L135" i="18" s="1"/>
  <c r="CX204" i="5"/>
  <c r="L143" i="18" s="1"/>
  <c r="CX208" i="5"/>
  <c r="L147" i="18" s="1"/>
  <c r="CX216" i="5"/>
  <c r="L155" i="18" s="1"/>
  <c r="CX200" i="5"/>
  <c r="L139" i="18" s="1"/>
  <c r="CR195" i="5"/>
  <c r="F134" i="18" s="1"/>
  <c r="CR201" i="5"/>
  <c r="F140" i="18" s="1"/>
  <c r="CR206" i="5"/>
  <c r="F145" i="18" s="1"/>
  <c r="CR211" i="5"/>
  <c r="F150" i="18" s="1"/>
  <c r="CR217" i="5"/>
  <c r="F156" i="18" s="1"/>
  <c r="CR218" i="5"/>
  <c r="F157" i="18" s="1"/>
  <c r="CR197" i="5"/>
  <c r="F136" i="18" s="1"/>
  <c r="CR202" i="5"/>
  <c r="F141" i="18" s="1"/>
  <c r="CR207" i="5"/>
  <c r="F146" i="18" s="1"/>
  <c r="CR213" i="5"/>
  <c r="F152" i="18" s="1"/>
  <c r="CR192" i="5"/>
  <c r="F131" i="18" s="1"/>
  <c r="CR193" i="5"/>
  <c r="F132" i="18" s="1"/>
  <c r="CR198" i="5"/>
  <c r="F137" i="18" s="1"/>
  <c r="CR203" i="5"/>
  <c r="F142" i="18" s="1"/>
  <c r="CR209" i="5"/>
  <c r="F148" i="18" s="1"/>
  <c r="CR214" i="5"/>
  <c r="F153" i="18" s="1"/>
  <c r="CR205" i="5"/>
  <c r="F144" i="18" s="1"/>
  <c r="CR210" i="5"/>
  <c r="F149" i="18" s="1"/>
  <c r="CR199" i="5"/>
  <c r="F138" i="18" s="1"/>
  <c r="CR194" i="5"/>
  <c r="F133" i="18" s="1"/>
  <c r="CR215" i="5"/>
  <c r="F154" i="18" s="1"/>
  <c r="CR216" i="5"/>
  <c r="F155" i="18" s="1"/>
  <c r="CR200" i="5"/>
  <c r="F139" i="18" s="1"/>
  <c r="CR204" i="5"/>
  <c r="F143" i="18" s="1"/>
  <c r="CR212" i="5"/>
  <c r="F151" i="18" s="1"/>
  <c r="CR196" i="5"/>
  <c r="F135" i="18" s="1"/>
  <c r="CR208" i="5"/>
  <c r="F147" i="18" s="1"/>
  <c r="BJ185" i="5"/>
  <c r="B71" i="18" s="1"/>
  <c r="BL185" i="5"/>
  <c r="D71" i="18" s="1"/>
  <c r="BK185" i="5"/>
  <c r="C71" i="18" s="1"/>
  <c r="BO185" i="5"/>
  <c r="G71" i="18" s="1"/>
  <c r="BN185" i="5"/>
  <c r="F71" i="18" s="1"/>
  <c r="BM185" i="5"/>
  <c r="E71" i="18" s="1"/>
  <c r="BP185" i="5"/>
  <c r="H71" i="18" s="1"/>
  <c r="DN194" i="5"/>
  <c r="J191" i="18" s="1"/>
  <c r="DN198" i="5"/>
  <c r="J195" i="18" s="1"/>
  <c r="DN202" i="5"/>
  <c r="J199" i="18" s="1"/>
  <c r="DN218" i="5"/>
  <c r="J215" i="18" s="1"/>
  <c r="DN195" i="5"/>
  <c r="J192" i="18" s="1"/>
  <c r="DN199" i="5"/>
  <c r="J196" i="18" s="1"/>
  <c r="DN192" i="5"/>
  <c r="J189" i="18" s="1"/>
  <c r="DN196" i="5"/>
  <c r="J193" i="18" s="1"/>
  <c r="DN203" i="5"/>
  <c r="J200" i="18" s="1"/>
  <c r="DN207" i="5"/>
  <c r="J204" i="18" s="1"/>
  <c r="DN211" i="5"/>
  <c r="J208" i="18" s="1"/>
  <c r="DN215" i="5"/>
  <c r="J212" i="18" s="1"/>
  <c r="DN197" i="5"/>
  <c r="J194" i="18" s="1"/>
  <c r="DN204" i="5"/>
  <c r="J201" i="18" s="1"/>
  <c r="DN208" i="5"/>
  <c r="J205" i="18" s="1"/>
  <c r="DN212" i="5"/>
  <c r="J209" i="18" s="1"/>
  <c r="DN216" i="5"/>
  <c r="J213" i="18" s="1"/>
  <c r="DN200" i="5"/>
  <c r="J197" i="18" s="1"/>
  <c r="DN205" i="5"/>
  <c r="J202" i="18" s="1"/>
  <c r="DN209" i="5"/>
  <c r="J206" i="18" s="1"/>
  <c r="DN213" i="5"/>
  <c r="J210" i="18" s="1"/>
  <c r="DN217" i="5"/>
  <c r="J214" i="18" s="1"/>
  <c r="DN206" i="5"/>
  <c r="J203" i="18" s="1"/>
  <c r="DN201" i="5"/>
  <c r="J198" i="18" s="1"/>
  <c r="DN210" i="5"/>
  <c r="J207" i="18" s="1"/>
  <c r="DN193" i="5"/>
  <c r="J190" i="18" s="1"/>
  <c r="DN214" i="5"/>
  <c r="J211" i="18" s="1"/>
  <c r="DJ218" i="5"/>
  <c r="F215" i="18" s="1"/>
  <c r="DJ192" i="5"/>
  <c r="F189" i="18" s="1"/>
  <c r="DJ195" i="5"/>
  <c r="F192" i="18" s="1"/>
  <c r="DJ199" i="5"/>
  <c r="F196" i="18" s="1"/>
  <c r="DJ203" i="5"/>
  <c r="F200" i="18" s="1"/>
  <c r="DJ207" i="5"/>
  <c r="F204" i="18" s="1"/>
  <c r="DJ211" i="5"/>
  <c r="F208" i="18" s="1"/>
  <c r="DJ215" i="5"/>
  <c r="F212" i="18" s="1"/>
  <c r="DJ196" i="5"/>
  <c r="F193" i="18" s="1"/>
  <c r="DJ200" i="5"/>
  <c r="F197" i="18" s="1"/>
  <c r="DJ204" i="5"/>
  <c r="F201" i="18" s="1"/>
  <c r="DJ208" i="5"/>
  <c r="F205" i="18" s="1"/>
  <c r="DJ212" i="5"/>
  <c r="F209" i="18" s="1"/>
  <c r="DJ216" i="5"/>
  <c r="F213" i="18" s="1"/>
  <c r="DJ193" i="5"/>
  <c r="F190" i="18" s="1"/>
  <c r="DJ197" i="5"/>
  <c r="F194" i="18" s="1"/>
  <c r="DJ201" i="5"/>
  <c r="F198" i="18" s="1"/>
  <c r="DJ205" i="5"/>
  <c r="F202" i="18" s="1"/>
  <c r="DJ209" i="5"/>
  <c r="F206" i="18" s="1"/>
  <c r="DJ213" i="5"/>
  <c r="F210" i="18" s="1"/>
  <c r="DJ217" i="5"/>
  <c r="F214" i="18" s="1"/>
  <c r="DJ202" i="5"/>
  <c r="F199" i="18" s="1"/>
  <c r="DJ214" i="5"/>
  <c r="F211" i="18" s="1"/>
  <c r="DJ206" i="5"/>
  <c r="F203" i="18" s="1"/>
  <c r="DJ198" i="5"/>
  <c r="F195" i="18" s="1"/>
  <c r="DJ194" i="5"/>
  <c r="F191" i="18" s="1"/>
  <c r="DJ210" i="5"/>
  <c r="F207" i="18" s="1"/>
  <c r="EA190" i="5"/>
  <c r="EA197" i="5" s="1"/>
  <c r="EA194" i="5"/>
  <c r="EA201" i="5" s="1"/>
  <c r="EA191" i="5"/>
  <c r="EA198" i="5" s="1"/>
  <c r="EA193" i="5"/>
  <c r="EA200" i="5" s="1"/>
  <c r="EA192" i="5"/>
  <c r="EA199" i="5" s="1"/>
  <c r="AF204" i="5"/>
  <c r="B70" i="18" s="1"/>
  <c r="EB196" i="5"/>
  <c r="EB199" i="5"/>
  <c r="EB200" i="5"/>
  <c r="AF153" i="5"/>
  <c r="B54" i="18" s="1"/>
  <c r="DY199" i="5"/>
  <c r="B72" i="18" s="1"/>
  <c r="DY200" i="5"/>
  <c r="B76" i="18" s="1"/>
  <c r="DY198" i="5"/>
  <c r="B73" i="18" s="1"/>
  <c r="DY201" i="5"/>
  <c r="B75" i="18" s="1"/>
  <c r="EA196" i="5"/>
  <c r="AF268" i="5"/>
  <c r="AF270" i="5" s="1"/>
  <c r="B102" i="18" s="1"/>
  <c r="ED196" i="5"/>
  <c r="ED201" i="5"/>
  <c r="DZ196" i="5"/>
  <c r="DZ199" i="5"/>
  <c r="DZ198" i="5"/>
  <c r="EC196" i="5"/>
  <c r="EC199" i="5"/>
  <c r="EC198" i="5"/>
  <c r="DZ43" i="5"/>
  <c r="DZ50" i="5" s="1"/>
  <c r="C7" i="18" s="1"/>
  <c r="DZ41" i="5"/>
  <c r="DZ48" i="5" s="1"/>
  <c r="C9" i="18" s="1"/>
  <c r="DZ42" i="5"/>
  <c r="DZ49" i="5" s="1"/>
  <c r="C8" i="18" s="1"/>
  <c r="DZ45" i="5"/>
  <c r="DZ52" i="5" s="1"/>
  <c r="C10" i="18" s="1"/>
  <c r="DZ44" i="5"/>
  <c r="DZ51" i="5" s="1"/>
  <c r="C11" i="18" s="1"/>
  <c r="EA102" i="5"/>
  <c r="EA100" i="5"/>
  <c r="EA99" i="5"/>
  <c r="EA98" i="5"/>
  <c r="EA101" i="5"/>
  <c r="DZ100" i="5"/>
  <c r="EC100" i="5"/>
  <c r="B131" i="18"/>
  <c r="AG147" i="5"/>
  <c r="AG148" i="5" s="1"/>
  <c r="AH147" i="5"/>
  <c r="AH148" i="5" s="1"/>
  <c r="Q72" i="18" l="1"/>
  <c r="O73" i="18"/>
  <c r="R72" i="18"/>
  <c r="P73" i="18"/>
  <c r="J74" i="18"/>
  <c r="Z74" i="18"/>
  <c r="X75" i="18"/>
  <c r="T72" i="18"/>
  <c r="N73" i="18"/>
  <c r="W73" i="18"/>
  <c r="I75" i="18"/>
  <c r="I76" i="18"/>
  <c r="Y76" i="18"/>
  <c r="T76" i="18"/>
  <c r="Y73" i="18"/>
  <c r="Y74" i="18"/>
  <c r="Z75" i="18"/>
  <c r="V76" i="18"/>
  <c r="R75" i="18"/>
  <c r="U73" i="18"/>
  <c r="U74" i="18"/>
  <c r="V75" i="18"/>
  <c r="S76" i="18"/>
  <c r="AA73" i="18"/>
  <c r="P76" i="18"/>
  <c r="U72" i="18"/>
  <c r="S73" i="18"/>
  <c r="V72" i="18"/>
  <c r="T73" i="18"/>
  <c r="N74" i="18"/>
  <c r="L75" i="18"/>
  <c r="AB75" i="18"/>
  <c r="X72" i="18"/>
  <c r="R73" i="18"/>
  <c r="M74" i="18"/>
  <c r="N75" i="18"/>
  <c r="M76" i="18"/>
  <c r="S72" i="18"/>
  <c r="K72" i="18"/>
  <c r="I74" i="18"/>
  <c r="J75" i="18"/>
  <c r="J76" i="18"/>
  <c r="Z76" i="18"/>
  <c r="L76" i="18"/>
  <c r="Z73" i="18"/>
  <c r="AA74" i="18"/>
  <c r="AA75" i="18"/>
  <c r="W76" i="18"/>
  <c r="Q74" i="18"/>
  <c r="X76" i="18"/>
  <c r="I72" i="18"/>
  <c r="Y72" i="18"/>
  <c r="J72" i="18"/>
  <c r="Z72" i="18"/>
  <c r="X73" i="18"/>
  <c r="R74" i="18"/>
  <c r="P75" i="18"/>
  <c r="L72" i="18"/>
  <c r="AB72" i="18"/>
  <c r="W72" i="18"/>
  <c r="S74" i="18"/>
  <c r="S75" i="18"/>
  <c r="Q76" i="18"/>
  <c r="L74" i="18"/>
  <c r="AA72" i="18"/>
  <c r="O74" i="18"/>
  <c r="O75" i="18"/>
  <c r="N76" i="18"/>
  <c r="V73" i="18"/>
  <c r="AB76" i="18"/>
  <c r="K74" i="18"/>
  <c r="K75" i="18"/>
  <c r="K76" i="18"/>
  <c r="AA76" i="18"/>
  <c r="M75" i="18"/>
  <c r="M72" i="18"/>
  <c r="K73" i="18"/>
  <c r="N72" i="18"/>
  <c r="L73" i="18"/>
  <c r="AB73" i="18"/>
  <c r="V74" i="18"/>
  <c r="T75" i="18"/>
  <c r="P72" i="18"/>
  <c r="J73" i="18"/>
  <c r="M73" i="18"/>
  <c r="X74" i="18"/>
  <c r="Y75" i="18"/>
  <c r="U76" i="18"/>
  <c r="AB74" i="18"/>
  <c r="Q73" i="18"/>
  <c r="T74" i="18"/>
  <c r="U75" i="18"/>
  <c r="R76" i="18"/>
  <c r="W74" i="18"/>
  <c r="O72" i="18"/>
  <c r="P74" i="18"/>
  <c r="Q75" i="18"/>
  <c r="O76" i="18"/>
  <c r="I73" i="18"/>
  <c r="W75" i="18"/>
  <c r="G73" i="18"/>
  <c r="G75" i="18"/>
  <c r="G72" i="18"/>
  <c r="G76" i="18"/>
  <c r="G74" i="18"/>
  <c r="F76" i="18"/>
  <c r="F73" i="18"/>
  <c r="E73" i="18"/>
  <c r="D74" i="18"/>
  <c r="E74" i="18"/>
  <c r="H73" i="18"/>
  <c r="H72" i="18"/>
  <c r="D73" i="18"/>
  <c r="D72" i="18"/>
  <c r="C73" i="18"/>
  <c r="C72" i="18"/>
  <c r="F72" i="18"/>
  <c r="F75" i="18"/>
  <c r="E72" i="18"/>
  <c r="E75" i="18"/>
  <c r="H75" i="18"/>
  <c r="H74" i="18"/>
  <c r="D75" i="18"/>
  <c r="D76" i="18"/>
  <c r="C74" i="18"/>
  <c r="C76" i="18"/>
  <c r="F74" i="18"/>
  <c r="E76" i="18"/>
  <c r="H76" i="18"/>
  <c r="C75" i="18"/>
  <c r="I34" i="18"/>
  <c r="J32" i="18"/>
  <c r="J35" i="18"/>
  <c r="I31" i="18"/>
  <c r="I35" i="18"/>
  <c r="J34" i="18"/>
  <c r="I32" i="18"/>
  <c r="J31" i="18"/>
  <c r="J33" i="18"/>
  <c r="I33" i="18"/>
  <c r="G34" i="18"/>
  <c r="G31" i="18"/>
  <c r="G35" i="18"/>
  <c r="G33" i="18"/>
  <c r="G32" i="18"/>
  <c r="H32" i="18"/>
  <c r="H31" i="18"/>
  <c r="H33" i="18"/>
  <c r="H34" i="18"/>
  <c r="H35" i="18"/>
  <c r="C35" i="18"/>
  <c r="C31" i="18"/>
  <c r="F35" i="18"/>
  <c r="C32" i="18"/>
  <c r="F32" i="18"/>
  <c r="F33" i="18"/>
  <c r="F31" i="18"/>
  <c r="F34" i="18"/>
  <c r="C33" i="18"/>
  <c r="C34" i="18"/>
  <c r="D35" i="18"/>
  <c r="E35" i="18"/>
  <c r="E33" i="18"/>
  <c r="D32" i="18"/>
  <c r="D33" i="18"/>
  <c r="D31" i="18"/>
  <c r="E31" i="18"/>
  <c r="E32" i="18"/>
  <c r="D34" i="18"/>
  <c r="E34" i="18"/>
  <c r="AG151" i="5"/>
  <c r="AG153" i="5" s="1"/>
  <c r="C54" i="18" s="1"/>
  <c r="AH151" i="5"/>
  <c r="AH153" i="5" s="1"/>
  <c r="D54" i="18" s="1"/>
  <c r="C49" i="5"/>
  <c r="C46" i="5"/>
  <c r="C51" i="5" l="1"/>
  <c r="C5" i="18" s="1"/>
  <c r="B6" i="18" l="1"/>
  <c r="U76" i="1"/>
  <c r="U3" i="1"/>
  <c r="U95" i="1"/>
  <c r="U87" i="1"/>
  <c r="U45" i="1"/>
  <c r="U78" i="1"/>
  <c r="U54" i="1"/>
  <c r="U65" i="1"/>
  <c r="U25" i="1"/>
  <c r="U50" i="1"/>
  <c r="U20" i="1"/>
  <c r="U68" i="1"/>
  <c r="U57" i="1"/>
  <c r="U63" i="1"/>
  <c r="U23" i="1"/>
  <c r="U28" i="1"/>
  <c r="U60" i="1"/>
  <c r="U69" i="1"/>
  <c r="U11" i="1"/>
  <c r="U13" i="1"/>
  <c r="U97" i="1"/>
  <c r="U10" i="1"/>
  <c r="U16" i="1"/>
  <c r="U48" i="1"/>
  <c r="U92" i="1"/>
  <c r="U51" i="1"/>
  <c r="U100" i="1"/>
  <c r="U75" i="1"/>
  <c r="U94" i="1"/>
  <c r="U98" i="1"/>
  <c r="U67" i="1"/>
  <c r="U56" i="1"/>
  <c r="U101" i="1"/>
  <c r="U72" i="1"/>
  <c r="U82" i="1"/>
  <c r="U86" i="1"/>
  <c r="U9" i="1"/>
  <c r="U43" i="1"/>
  <c r="U32" i="1"/>
  <c r="U53" i="1"/>
  <c r="U29" i="1"/>
  <c r="U7" i="1"/>
  <c r="U46" i="1"/>
  <c r="U21" i="1"/>
  <c r="U84" i="1"/>
  <c r="U37" i="1"/>
  <c r="U96" i="1"/>
  <c r="U79" i="1"/>
  <c r="U58" i="1"/>
  <c r="U44" i="1"/>
  <c r="U62" i="1"/>
  <c r="U77" i="1"/>
  <c r="U15" i="1"/>
  <c r="U34" i="1"/>
  <c r="U49" i="1"/>
  <c r="U17" i="1"/>
  <c r="U22" i="1"/>
  <c r="U40" i="1"/>
  <c r="U74" i="1"/>
  <c r="U14" i="1"/>
  <c r="U70" i="1"/>
  <c r="U55" i="1"/>
  <c r="U42" i="1"/>
  <c r="U52" i="1"/>
  <c r="U19" i="1"/>
  <c r="U73" i="1"/>
  <c r="U5" i="1"/>
  <c r="U38" i="1"/>
  <c r="U18" i="1"/>
  <c r="U31" i="1"/>
  <c r="U83" i="1"/>
  <c r="U71" i="1"/>
  <c r="U64" i="1"/>
  <c r="U59" i="1"/>
  <c r="U88" i="1"/>
  <c r="U80" i="1"/>
  <c r="U4" i="1"/>
  <c r="U81" i="1"/>
  <c r="U47" i="1"/>
  <c r="U61" i="1"/>
  <c r="U6" i="1"/>
  <c r="U36" i="1"/>
  <c r="U39" i="1"/>
  <c r="U89" i="1"/>
  <c r="U93" i="1"/>
  <c r="U33" i="1"/>
  <c r="U91" i="1"/>
  <c r="U90" i="1"/>
  <c r="U66" i="1"/>
  <c r="U26" i="1"/>
  <c r="U85" i="1"/>
  <c r="U41" i="1"/>
  <c r="U35" i="1"/>
  <c r="U30" i="1"/>
  <c r="U99" i="1"/>
  <c r="U12" i="1"/>
  <c r="U8" i="1"/>
  <c r="U24" i="1"/>
  <c r="U27" i="1"/>
  <c r="U10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K1" authorId="0" shapeId="0" xr:uid="{E260654F-C2D9-9245-B9F6-A0929C80BD5E}">
      <text>
        <r>
          <rPr>
            <sz val="10"/>
            <color rgb="FF000000"/>
            <rFont val="Tahoma"/>
            <family val="2"/>
          </rPr>
          <t xml:space="preserve">Necessari per il calcolo dell'indicatore </t>
        </r>
        <r>
          <rPr>
            <sz val="10"/>
            <color rgb="FF000000"/>
            <rFont val="Calibri"/>
            <family val="2"/>
            <scheme val="minor"/>
          </rPr>
          <t>€ risparmiati per riduzione commuting casa-lavoro.</t>
        </r>
      </text>
    </comment>
    <comment ref="L1" authorId="0" shapeId="0" xr:uid="{9CC0F37F-CEDF-4B4F-ACDD-A1FE839548FA}">
      <text>
        <r>
          <rPr>
            <sz val="10"/>
            <color rgb="FF000000"/>
            <rFont val="Calibri"/>
            <family val="2"/>
            <scheme val="minor"/>
          </rPr>
          <t xml:space="preserve">Necessari per il calcolo dell'indicatore </t>
        </r>
        <r>
          <rPr>
            <sz val="10"/>
            <color rgb="FF000000"/>
            <rFont val="Calibri"/>
            <family val="2"/>
            <scheme val="minor"/>
          </rPr>
          <t xml:space="preserve"># ore risparmiate per riduzione commuting casa-lavoro.
</t>
        </r>
      </text>
    </comment>
    <comment ref="P1" authorId="0" shapeId="0" xr:uid="{8F2FD987-CF05-4042-8E85-601D88F64FF9}">
      <text>
        <r>
          <rPr>
            <sz val="10"/>
            <color rgb="FF000000"/>
            <rFont val="Calibri"/>
            <family val="2"/>
          </rPr>
          <t xml:space="preserve">Autore:
</t>
        </r>
        <r>
          <rPr>
            <sz val="10"/>
            <color rgb="FF000000"/>
            <rFont val="Calibri"/>
            <family val="2"/>
          </rPr>
          <t xml:space="preserve">Selezionare lo strumento di collaboration più rappresentativo/maggiormente utilizzato fornito dall’amministrazione. </t>
        </r>
      </text>
    </comment>
    <comment ref="T1" authorId="0" shapeId="0" xr:uid="{5C0D9CA8-264B-6240-B010-F7E675316E89}">
      <text>
        <r>
          <rPr>
            <sz val="9"/>
            <color rgb="FF000000"/>
            <rFont val="Tahoma"/>
            <family val="2"/>
          </rPr>
          <t>Iscritto: chi ha firmato l'accordo.</t>
        </r>
      </text>
    </comment>
    <comment ref="U1" authorId="0" shapeId="0" xr:uid="{ED40A5A9-F9C2-2C4E-B047-C46FB8E64136}">
      <text>
        <r>
          <rPr>
            <sz val="9"/>
            <color rgb="FF000000"/>
            <rFont val="Tahoma"/>
            <family val="2"/>
          </rPr>
          <t>Fruitore: chi ha effettuato almeno una giornata di Smart Working.</t>
        </r>
      </text>
    </comment>
    <comment ref="W1" authorId="0" shapeId="0" xr:uid="{55277209-7060-9043-9B65-0D64E7122A32}">
      <text>
        <r>
          <rPr>
            <sz val="10"/>
            <color rgb="FF000000"/>
            <rFont val="Calibri"/>
            <family val="2"/>
            <scheme val="minor"/>
          </rPr>
          <t xml:space="preserve">- Sw frequenti = Smart Workers che hanno usufruito di più del 60% di giornate di smart working disponibili;
</t>
        </r>
        <r>
          <rPr>
            <sz val="10"/>
            <color rgb="FF000000"/>
            <rFont val="Tahoma"/>
            <family val="2"/>
          </rPr>
          <t xml:space="preserve">- </t>
        </r>
        <r>
          <rPr>
            <sz val="10"/>
            <color rgb="FF000000"/>
            <rFont val="Calibri"/>
            <family val="2"/>
            <scheme val="minor"/>
          </rPr>
          <t>Sw medi = Smart Workers che hanno usufruito di più del 30% e meno del 60% di giornate di smart working disponibili;</t>
        </r>
        <r>
          <rPr>
            <sz val="10"/>
            <color rgb="FF000000"/>
            <rFont val="Calibri"/>
            <family val="2"/>
            <scheme val="minor"/>
          </rPr>
          <t xml:space="preserve"> 
</t>
        </r>
        <r>
          <rPr>
            <sz val="10"/>
            <color rgb="FF000000"/>
            <rFont val="Tahoma"/>
            <family val="2"/>
          </rPr>
          <t xml:space="preserve">- </t>
        </r>
        <r>
          <rPr>
            <sz val="10"/>
            <color rgb="FF000000"/>
            <rFont val="Calibri"/>
            <family val="2"/>
            <scheme val="minor"/>
          </rPr>
          <t xml:space="preserve">Sw occasionali = Smart Workers che hanno usufruito di meno del 30% di giornate di smart working disponibili;
</t>
        </r>
        <r>
          <rPr>
            <sz val="10"/>
            <color rgb="FF000000"/>
            <rFont val="Tahoma"/>
            <family val="2"/>
          </rPr>
          <t xml:space="preserve">- Non fruitori = </t>
        </r>
        <r>
          <rPr>
            <sz val="10"/>
            <color rgb="FF000000"/>
            <rFont val="Calibri"/>
            <family val="2"/>
            <scheme val="minor"/>
          </rPr>
          <t>iscritto con</t>
        </r>
        <r>
          <rPr>
            <sz val="10"/>
            <color rgb="FF000000"/>
            <rFont val="Calibri"/>
            <family val="2"/>
            <scheme val="minor"/>
          </rPr>
          <t xml:space="preserve"> 0 giornate </t>
        </r>
        <r>
          <rPr>
            <sz val="10"/>
            <color rgb="FF000000"/>
            <rFont val="Calibri"/>
            <family val="2"/>
            <scheme val="minor"/>
          </rPr>
          <t>di sw</t>
        </r>
        <r>
          <rPr>
            <sz val="10"/>
            <color rgb="FF000000"/>
            <rFont val="Calibri"/>
            <family val="2"/>
            <scheme val="minor"/>
          </rPr>
          <t xml:space="preserve"> fruite;
</t>
        </r>
        <r>
          <rPr>
            <sz val="10"/>
            <color rgb="FF000000"/>
            <rFont val="Tahoma"/>
            <family val="2"/>
          </rPr>
          <t xml:space="preserve">- Non iscritto = non </t>
        </r>
        <r>
          <rPr>
            <sz val="10"/>
            <color rgb="FF000000"/>
            <rFont val="Calibri"/>
            <family val="2"/>
            <scheme val="minor"/>
          </rPr>
          <t>ha firmato l’accordo</t>
        </r>
        <r>
          <rPr>
            <sz val="10"/>
            <color rgb="FF000000"/>
            <rFont val="Calibri"/>
            <family val="2"/>
            <scheme val="minor"/>
          </rPr>
          <t xml:space="preserve"> </t>
        </r>
      </text>
    </comment>
    <comment ref="X1" authorId="0" shapeId="0" xr:uid="{02C23E24-A5AD-014C-B44F-F66AD60A0C73}">
      <text>
        <r>
          <rPr>
            <sz val="9"/>
            <color rgb="FF000000"/>
            <rFont val="Tahoma"/>
            <family val="2"/>
          </rPr>
          <t>Nelle celle da colonna X in poi è necessario inserire il numero di giorni in Smart Working, mese per mese, che i dipendenti dell'amministrazione hanno effettuato.</t>
        </r>
      </text>
    </comment>
    <comment ref="K2" authorId="0" shapeId="0" xr:uid="{228FD415-5C21-414D-89D2-B277E6EF0708}">
      <text>
        <r>
          <rPr>
            <sz val="10"/>
            <color rgb="FF000000"/>
            <rFont val="Tahoma"/>
            <family val="2"/>
          </rPr>
          <t xml:space="preserve">Necessari per il calcolo dell'indicatore </t>
        </r>
        <r>
          <rPr>
            <sz val="10"/>
            <color rgb="FF000000"/>
            <rFont val="Calibri"/>
            <family val="2"/>
            <scheme val="minor"/>
          </rPr>
          <t>€ risparmiati per riduzione commuting casa-lavoro.</t>
        </r>
      </text>
    </comment>
    <comment ref="L2" authorId="0" shapeId="0" xr:uid="{85193D9A-4B96-8345-832B-DBFDBE39E902}">
      <text>
        <r>
          <rPr>
            <sz val="10"/>
            <color rgb="FF000000"/>
            <rFont val="Calibri"/>
            <family val="2"/>
            <scheme val="minor"/>
          </rPr>
          <t xml:space="preserve">Necessari per il calcolo dell'indicatore </t>
        </r>
        <r>
          <rPr>
            <sz val="10"/>
            <color rgb="FF000000"/>
            <rFont val="Calibri"/>
            <family val="2"/>
            <scheme val="minor"/>
          </rPr>
          <t xml:space="preserve"># ore risparmiate per riduzione commuting casa-lavoro.
</t>
        </r>
      </text>
    </comment>
    <comment ref="P2" authorId="0" shapeId="0" xr:uid="{E21F21D1-4E86-7C47-950C-7C156E57F34C}">
      <text>
        <r>
          <rPr>
            <sz val="10"/>
            <color rgb="FF000000"/>
            <rFont val="Calibri"/>
            <family val="2"/>
          </rPr>
          <t xml:space="preserve">Autore:
</t>
        </r>
        <r>
          <rPr>
            <sz val="10"/>
            <color rgb="FF000000"/>
            <rFont val="Calibri"/>
            <family val="2"/>
          </rPr>
          <t xml:space="preserve">Selezionare lo strumento di collaboration più rappresentativo/maggiormente utilizzato fornito dall’amministrazione. </t>
        </r>
      </text>
    </comment>
    <comment ref="T2" authorId="0" shapeId="0" xr:uid="{366F91B8-8D7B-4C04-8D36-2CB742E55F5F}">
      <text>
        <r>
          <rPr>
            <sz val="9"/>
            <color rgb="FF000000"/>
            <rFont val="Tahoma"/>
            <family val="2"/>
          </rPr>
          <t>Iscritto: chi ha firmato l'accordo.</t>
        </r>
      </text>
    </comment>
    <comment ref="U2" authorId="0" shapeId="0" xr:uid="{BD79C822-D5EA-4A97-BD03-A89493AF61A0}">
      <text>
        <r>
          <rPr>
            <sz val="9"/>
            <color rgb="FF000000"/>
            <rFont val="Tahoma"/>
            <family val="2"/>
          </rPr>
          <t>Fruitore: chi ha effettuato almeno una giornata di Smart Working.</t>
        </r>
      </text>
    </comment>
    <comment ref="X2" authorId="0" shapeId="0" xr:uid="{21D2ADE0-E13C-44AC-BE3F-63666483573E}">
      <text>
        <r>
          <rPr>
            <sz val="9"/>
            <color rgb="FF000000"/>
            <rFont val="Tahoma"/>
            <family val="2"/>
          </rPr>
          <t>Nelle celle da colonna X in poi è necessario inserire il numero di giorni in Smart Working, mese per mese, che i dipendenti dell'amministrazione hanno effettuato.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A3" authorId="0" shapeId="0" xr:uid="{695F313B-F9B1-4C42-90D0-9926CCB06E07}">
      <text>
        <r>
          <rPr>
            <sz val="10"/>
            <color rgb="FF000000"/>
            <rFont val="Tahoma"/>
            <family val="2"/>
          </rPr>
          <t>Inserire le direzioni coinvolte nella sperimentazione (fino ad un massimo numero di 26 direzioni).</t>
        </r>
      </text>
    </comment>
    <comment ref="A30" authorId="0" shapeId="0" xr:uid="{C601F5AA-172F-7A40-B29C-1D7C458214F3}">
      <text>
        <r>
          <rPr>
            <sz val="10"/>
            <color rgb="FF000000"/>
            <rFont val="Tahoma"/>
            <family val="2"/>
          </rPr>
          <t>Inserire le fasce d'età da utilizzare per le clusterizzazioni (fino ad un massimo numero di 8).</t>
        </r>
      </text>
    </comment>
    <comment ref="A39" authorId="0" shapeId="0" xr:uid="{1F3D077D-849C-ED4B-AC8A-4DE35F781125}">
      <text>
        <r>
          <rPr>
            <sz val="10"/>
            <color rgb="FF000000"/>
            <rFont val="Tahoma"/>
            <family val="2"/>
          </rPr>
          <t>Inserire i livelli di qualifica da utilizzare per le clusterizzazioni (fino ad un massimo numero di 8).</t>
        </r>
      </text>
    </comment>
    <comment ref="A69" authorId="0" shapeId="0" xr:uid="{61494293-9DB3-084F-985E-2379CE47052E}">
      <text>
        <r>
          <rPr>
            <sz val="10"/>
            <color rgb="FF000000"/>
            <rFont val="Tahoma"/>
            <family val="2"/>
          </rPr>
          <t xml:space="preserve">Inserire il numero di giornate di Smart Working possibili a settimana previste dalla policy dell'amministrazione.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B2" authorId="0" shapeId="0" xr:uid="{E130F952-45C9-8A47-8723-B94D11B05971}">
      <text>
        <r>
          <rPr>
            <sz val="9"/>
            <color rgb="FF000000"/>
            <rFont val="Tahoma"/>
            <family val="2"/>
          </rPr>
          <t>Inserimento del valore medio in euro del buono pasto.</t>
        </r>
      </text>
    </comment>
    <comment ref="B4" authorId="0" shapeId="0" xr:uid="{59CDDEC7-2EF5-994D-AFA0-D1A30C62050D}">
      <text>
        <r>
          <rPr>
            <sz val="10"/>
            <color rgb="FF000000"/>
            <rFont val="Tahoma"/>
            <family val="2"/>
          </rPr>
          <t xml:space="preserve">Inserimento del costo degli spazi fisici medio espresso in euro al mq. </t>
        </r>
      </text>
    </comment>
    <comment ref="B6" authorId="0" shapeId="0" xr:uid="{AFC33801-33F3-394E-AF63-527EA7F3CA14}">
      <text>
        <r>
          <rPr>
            <sz val="10"/>
            <color rgb="FF000000"/>
            <rFont val="Tahoma"/>
            <family val="2"/>
          </rPr>
          <t>Inserimento del costo medio relativo alle stampe o in euro/stampa o in euro/risma di carta acquistata.</t>
        </r>
      </text>
    </comment>
    <comment ref="B8" authorId="0" shapeId="0" xr:uid="{E9EC62DF-E56B-8C47-BBE5-DC9C577B6258}">
      <text>
        <r>
          <rPr>
            <sz val="10"/>
            <color rgb="FF000000"/>
            <rFont val="Tahoma"/>
            <family val="2"/>
          </rPr>
          <t>Inserimento del costo medio dello straordinario espresso in euro/ora.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B2" authorId="0" shapeId="0" xr:uid="{5331667B-3DA0-5F42-99B9-DAF032B36745}">
      <text>
        <r>
          <rPr>
            <sz val="10"/>
            <color rgb="FF000000"/>
            <rFont val="Tahoma"/>
            <family val="2"/>
          </rPr>
          <t>Essendo l'indicatore relativo allo straordinario un delta, è necessario per il suo calcolo imputare anche le ore di straordinario mensili relativi all'anno precedente l'avvio della sperimentazione (nel caso esempio contenuto in questo file: 2018).</t>
        </r>
      </text>
    </comment>
    <comment ref="B29" authorId="0" shapeId="0" xr:uid="{B484E18A-731E-DC48-B18D-059ADBC440C7}">
      <text>
        <r>
          <rPr>
            <sz val="10"/>
            <color rgb="FF000000"/>
            <rFont val="Tahoma"/>
            <family val="2"/>
          </rPr>
          <t>Nelle celle da B29 a Z29 sono contenute delle formule somma che calcolano automaticamente il totale delle ore di straordinario di tutte le direzioni.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B29" authorId="0" shapeId="0" xr:uid="{D800F58F-3280-114C-B78D-732D5381CDCA}">
      <text>
        <r>
          <rPr>
            <sz val="10"/>
            <color rgb="FF000000"/>
            <rFont val="Calibri"/>
            <family val="2"/>
          </rPr>
          <t xml:space="preserve">Nelle celle da B29 a Z29 sono contenute delle formule somma che calcolano automaticamente il totale delle ore lavorabili mensili di tutte le direzioni.
</t>
        </r>
      </text>
    </comment>
    <comment ref="B32" authorId="0" shapeId="0" xr:uid="{6934D5D1-8923-6E4C-AA3F-5E7D14726784}">
      <text>
        <r>
          <rPr>
            <sz val="10"/>
            <color rgb="FF000000"/>
            <rFont val="Calibri"/>
            <family val="2"/>
            <scheme val="minor"/>
          </rPr>
          <t>Essendo l'indicatore relativo allo assenze un delta, è necessario per il suo calcolo imputare anche le ore di assenza mensili relative all'anno precedente l'avvio della sperimentazione (nel caso esempio contenuto in questo file: 2018).</t>
        </r>
        <r>
          <rPr>
            <sz val="10"/>
            <color rgb="FF000000"/>
            <rFont val="Calibri"/>
            <family val="2"/>
            <scheme val="minor"/>
          </rPr>
          <t xml:space="preserve">
</t>
        </r>
      </text>
    </comment>
    <comment ref="B59" authorId="0" shapeId="0" xr:uid="{A910BC51-AA17-3A4E-9BEF-F7C5570B6ABD}">
      <text>
        <r>
          <rPr>
            <sz val="10"/>
            <color rgb="FF000000"/>
            <rFont val="Calibri"/>
            <family val="2"/>
          </rPr>
          <t xml:space="preserve">Nelle celle da B59 a Z59 sono contenute delle formule somma che calcolano automaticamente il totale delle ore di assenza di tutte le direzioni.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B2" authorId="0" shapeId="0" xr:uid="{7DD425C5-F72B-C843-8E73-2BEC8150FA32}">
      <text>
        <r>
          <rPr>
            <sz val="10"/>
            <color rgb="FF000000"/>
            <rFont val="Calibri"/>
            <family val="2"/>
          </rPr>
          <t xml:space="preserve">Essendo l'indicatore relativo al numero di stampe un delta, è necessario per il suo calcolo imputare anche il numero di stampe effettuate (o il numero di risme di carta acquistate) mensili relative all'anno precedente l'avvio della sperimentazione (nel caso esempio contenuto in questo file: 2018).
</t>
        </r>
      </text>
    </comment>
    <comment ref="B29" authorId="0" shapeId="0" xr:uid="{F9F110B3-ACEF-2E40-9755-879D285E7364}">
      <text>
        <r>
          <rPr>
            <sz val="10"/>
            <color rgb="FF000000"/>
            <rFont val="Calibri"/>
            <family val="2"/>
          </rPr>
          <t xml:space="preserve">Nelle celle da B29 a Z29 sono contenute delle formule somma che calcolano automaticamente il totale del numero di stampe (o numero di risme di carta acquistate) di tutte le direzioni.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B5" authorId="0" shapeId="0" xr:uid="{ADC668BD-DF07-D441-B6FB-90BA88A9042D}">
      <text>
        <r>
          <rPr>
            <b/>
            <sz val="10"/>
            <color rgb="FF000000"/>
            <rFont val="Tahoma"/>
            <family val="2"/>
          </rPr>
          <t>Autore:</t>
        </r>
        <r>
          <rPr>
            <sz val="10"/>
            <color rgb="FF000000"/>
            <rFont val="Tahoma"/>
            <family val="2"/>
          </rPr>
          <t xml:space="preserve">
mq pre intervento spazi fisici</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A5" authorId="0" shapeId="0" xr:uid="{A75DE061-8CC6-EF4B-81ED-68E85B712466}">
      <text>
        <r>
          <rPr>
            <sz val="10"/>
            <color rgb="FF000000"/>
            <rFont val="Tahoma"/>
            <family val="2"/>
          </rPr>
          <t>Inserimento del dato aggregato complessivo relativo ai km risparmiati dai fruitori dello Smart Working (n.b. km percorsi da residenza a luogo di lavoro di ciascun dipendente fruitore dello Smart Working*2*il numero annuale di giornate di Smart Working fruite).</t>
        </r>
      </text>
    </comment>
  </commentList>
</comments>
</file>

<file path=xl/sharedStrings.xml><?xml version="1.0" encoding="utf-8"?>
<sst xmlns="http://schemas.openxmlformats.org/spreadsheetml/2006/main" count="2648" uniqueCount="297">
  <si>
    <t>Matricola</t>
  </si>
  <si>
    <t>Email</t>
  </si>
  <si>
    <t>Cognome</t>
  </si>
  <si>
    <t>Nome</t>
  </si>
  <si>
    <t>Genere</t>
  </si>
  <si>
    <t>Fascia d'età</t>
  </si>
  <si>
    <t>Qualifica</t>
  </si>
  <si>
    <t>Responsabile</t>
  </si>
  <si>
    <t>Direzione</t>
  </si>
  <si>
    <t>Sede</t>
  </si>
  <si>
    <t>Km sede di residenza-sede di lavoro</t>
  </si>
  <si>
    <t>Tempo medio di percorrenza sede di residenza-sede di lavoro</t>
  </si>
  <si>
    <t>Eleggibile/Non eleggibile</t>
  </si>
  <si>
    <t>PC portatile</t>
  </si>
  <si>
    <t>Cellulare</t>
  </si>
  <si>
    <t>Strumenti di collaboration</t>
  </si>
  <si>
    <t>Data accordo firmato (possibile partenza smart working)</t>
  </si>
  <si>
    <t>Giorni possibili</t>
  </si>
  <si>
    <t>Totale giornate SW</t>
  </si>
  <si>
    <t>Iscritto/Non iscritto</t>
  </si>
  <si>
    <t>Fruitore/Non fruitore</t>
  </si>
  <si>
    <t>% Partecipazione</t>
  </si>
  <si>
    <t>Cluster</t>
  </si>
  <si>
    <t>MESE 1</t>
  </si>
  <si>
    <t>MESE 2</t>
  </si>
  <si>
    <t>MESE 3</t>
  </si>
  <si>
    <t>MESE 4</t>
  </si>
  <si>
    <t>MESE 5</t>
  </si>
  <si>
    <t>MESE 6</t>
  </si>
  <si>
    <t>MESE 7</t>
  </si>
  <si>
    <t>MESE 8</t>
  </si>
  <si>
    <t>MESE 9</t>
  </si>
  <si>
    <t>MESE 10</t>
  </si>
  <si>
    <t>MESE 11</t>
  </si>
  <si>
    <t>MESE 12</t>
  </si>
  <si>
    <t>Mario.rossi@pa.it</t>
  </si>
  <si>
    <t>Rossi</t>
  </si>
  <si>
    <t>Mario</t>
  </si>
  <si>
    <t>Maschio</t>
  </si>
  <si>
    <t>31-35 anni</t>
  </si>
  <si>
    <t>Impiegato</t>
  </si>
  <si>
    <t>No</t>
  </si>
  <si>
    <t>R&amp;D</t>
  </si>
  <si>
    <t>Napoli</t>
  </si>
  <si>
    <t>ELEGGIBILE</t>
  </si>
  <si>
    <t>SI</t>
  </si>
  <si>
    <t>Giulia.bianchi@pa.it</t>
  </si>
  <si>
    <t>Bianchi</t>
  </si>
  <si>
    <t>Giulia</t>
  </si>
  <si>
    <t>Femmina</t>
  </si>
  <si>
    <t>46-55 anni</t>
  </si>
  <si>
    <t>NO</t>
  </si>
  <si>
    <t>Quadro</t>
  </si>
  <si>
    <t>Sì</t>
  </si>
  <si>
    <t>36-45 anni</t>
  </si>
  <si>
    <t>Trento</t>
  </si>
  <si>
    <t>MARKETING</t>
  </si>
  <si>
    <t>Milano</t>
  </si>
  <si>
    <t>Fino a 30 anni</t>
  </si>
  <si>
    <t>IT</t>
  </si>
  <si>
    <t>Milano - Pero</t>
  </si>
  <si>
    <t>SALES</t>
  </si>
  <si>
    <t>CORPORATE</t>
  </si>
  <si>
    <t>Oltre 55 anni</t>
  </si>
  <si>
    <t>Ancona</t>
  </si>
  <si>
    <t>Roma</t>
  </si>
  <si>
    <t>Torino</t>
  </si>
  <si>
    <t>Dirigente</t>
  </si>
  <si>
    <t>Venezia</t>
  </si>
  <si>
    <t>HR</t>
  </si>
  <si>
    <t>Bologna</t>
  </si>
  <si>
    <t>NON ELEGGIBILE</t>
  </si>
  <si>
    <t>Data avvio sperimentazione Smart Working</t>
  </si>
  <si>
    <t>Direzioni coinvolte nella sperimentazione</t>
  </si>
  <si>
    <t>N° giorni Smart Working/settimana</t>
  </si>
  <si>
    <t>Inserimento parametri di costo</t>
  </si>
  <si>
    <t>Valore buono pasto medio</t>
  </si>
  <si>
    <t>€/mq</t>
  </si>
  <si>
    <t>€/stampa (o €/risma di carta acquistata)</t>
  </si>
  <si>
    <t>€/h di straordinario</t>
  </si>
  <si>
    <t>Inserimento ore di straordinario mensili clusterizzate per direzione</t>
  </si>
  <si>
    <t>Totale complessivo</t>
  </si>
  <si>
    <t>Inserimento ore lavorabili mensili clusterizzate per direzione</t>
  </si>
  <si>
    <t>Inserimento ore di assenza mensili clusterizzate per direzione</t>
  </si>
  <si>
    <t>Inserimento numero di stampe (o numero di risme di carta acquistate) mensili clusterizzate per direzione</t>
  </si>
  <si>
    <t>Inserimento dei parametri (sotto  richiesti) relativi agli spazi fisici dell'amministrazione</t>
  </si>
  <si>
    <t># postazioni oggetto dell'intervento sugli spazi fisici</t>
  </si>
  <si>
    <t>mq</t>
  </si>
  <si>
    <t># dipedenti coinvolti nell'intervento sugli spazi fisici</t>
  </si>
  <si>
    <t>Inserimenti dati clusterizzati raccolti tramite survey di valutazione</t>
  </si>
  <si>
    <t>GENERE</t>
  </si>
  <si>
    <t>FASCIA D'ETA'</t>
  </si>
  <si>
    <t>QUALIFICA</t>
  </si>
  <si>
    <t>DIREZIONE</t>
  </si>
  <si>
    <t>Engagement index</t>
  </si>
  <si>
    <t>Livello di soddisfazione dei nuovi strumenti</t>
  </si>
  <si>
    <t>Miglioramento competenze digitali</t>
  </si>
  <si>
    <t>Digitalizzazione dei processi</t>
  </si>
  <si>
    <t>Livello di soddisfazione sullo Smart Working</t>
  </si>
  <si>
    <t>Rapporto capo-collaboratore</t>
  </si>
  <si>
    <t># ore risparmiate per riduzione commuting casa-lavoro</t>
  </si>
  <si>
    <t>€ risparmiati per riduzione commuting casa-lavoro</t>
  </si>
  <si>
    <t>Work-life balance</t>
  </si>
  <si>
    <r>
      <t xml:space="preserve">Inserimento dei parametri (sotto richiesti) necessari per il calcolo degli indicatori </t>
    </r>
    <r>
      <rPr>
        <b/>
        <i/>
        <sz val="11"/>
        <color theme="1"/>
        <rFont val="Calibri"/>
        <family val="2"/>
        <scheme val="minor"/>
      </rPr>
      <t>collettività</t>
    </r>
  </si>
  <si>
    <t># aziende sul territorio che hanno avviato progetti di Smart Working</t>
  </si>
  <si>
    <t># spazi di coworking presenti sul territorio</t>
  </si>
  <si>
    <t>Km risparmiati per commuting</t>
  </si>
  <si>
    <t>% FRUITORI/ISCRITTI</t>
  </si>
  <si>
    <t>% ISCRITTI/ELEGGIBILI</t>
  </si>
  <si>
    <t># GIORNATE SW TOTALI</t>
  </si>
  <si>
    <t># GIORNATE SW DEL MESE</t>
  </si>
  <si>
    <t># GIORNATE SW AL MESE IN MEDIA A PERSONA</t>
  </si>
  <si>
    <t>% SW OCCASIONALI/MEDI/FREQUENTI/NON FRUITORI/NON ISCRITTI SU ELEGGIBILI</t>
  </si>
  <si>
    <t># ISCRITTI - # ELEGGIBILI</t>
  </si>
  <si>
    <t>% SW OCCASIONALI/MEDI/FREQUENTI/NON FRUITORI SU ISCRITTI</t>
  </si>
  <si>
    <t># E % DIPENDENTI CHE POSSIEDONO PC PORTATILE</t>
  </si>
  <si>
    <t># E % DIPENDENTI CHE POSSIEDONO STRUMENTI DI COLLABORATION</t>
  </si>
  <si>
    <t># E % DIPENDENTI CHE POSSIEDONO CELLULARE</t>
  </si>
  <si>
    <t>CLUSTERIZZAZIONE PER GENERE</t>
  </si>
  <si>
    <t>Etichette di riga</t>
  </si>
  <si>
    <t>Media di MESE 1</t>
  </si>
  <si>
    <t>Media di MESE 2</t>
  </si>
  <si>
    <t>Media di MESE 3</t>
  </si>
  <si>
    <t>Media di MESE 4</t>
  </si>
  <si>
    <t>Media di MESE 5</t>
  </si>
  <si>
    <t>Media di MESE 6</t>
  </si>
  <si>
    <t>Media di MESE 7</t>
  </si>
  <si>
    <t>Media di MESE 8</t>
  </si>
  <si>
    <t>Media di MESE 9</t>
  </si>
  <si>
    <t>Media di MESE 10</t>
  </si>
  <si>
    <t>Media di MESE 11</t>
  </si>
  <si>
    <t>Media di MESE 12</t>
  </si>
  <si>
    <t>Conteggio di Matricola</t>
  </si>
  <si>
    <t>Etichette di colonna</t>
  </si>
  <si>
    <t>FRUITORE</t>
  </si>
  <si>
    <t>ISCRITTO</t>
  </si>
  <si>
    <t>(vuoto)</t>
  </si>
  <si>
    <t>NON FRUITORE</t>
  </si>
  <si>
    <t>NON ISCRITTO</t>
  </si>
  <si>
    <t>OCCASIONALE</t>
  </si>
  <si>
    <t>MEDIO</t>
  </si>
  <si>
    <t>FREQUENTE</t>
  </si>
  <si>
    <t>% SW OCCASIONALI/ELEGGIBILI</t>
  </si>
  <si>
    <t>% SW OCCASIONALI/ISCRITTI</t>
  </si>
  <si>
    <t>% SW MEDI/ELEGGIBILI</t>
  </si>
  <si>
    <t>% SW MEDI/ISCRITTI</t>
  </si>
  <si>
    <t>% SW FREQUENTI/ELEGGIBILI</t>
  </si>
  <si>
    <t>% SW FREQUENTI/ISCRITTI</t>
  </si>
  <si>
    <t>% Fruitori/Iscritti</t>
  </si>
  <si>
    <t>% Iscritti/Eleggibili</t>
  </si>
  <si>
    <t>% SW NON ISCRITTO/ELEGGIBILI</t>
  </si>
  <si>
    <t>% SW NON FRUITORE/ISCRITTI</t>
  </si>
  <si>
    <t>% SW NON FRUITORE/ELEGGIBILI</t>
  </si>
  <si>
    <t>CLUSTERIZZAZIONE PER FASCIA D'ETA'</t>
  </si>
  <si>
    <t>CLUSTERIZZAZIONE PER QUALIFICA</t>
  </si>
  <si>
    <t>CLUSTERIZZAZIONE PER DIREZIONE</t>
  </si>
  <si>
    <t>Somma di MESE 1</t>
  </si>
  <si>
    <t>Somma di MESE 2</t>
  </si>
  <si>
    <t>Somma di MESE 3</t>
  </si>
  <si>
    <t>Somma di MESE 4</t>
  </si>
  <si>
    <t>Somma di MESE 5</t>
  </si>
  <si>
    <t>Somma di MESE 6</t>
  </si>
  <si>
    <t>Somma di MESE 7</t>
  </si>
  <si>
    <t>Somma di MESE 8</t>
  </si>
  <si>
    <t>Somma di MESE 9</t>
  </si>
  <si>
    <t>Somma di MESE 10</t>
  </si>
  <si>
    <t>Somma di MESE 11</t>
  </si>
  <si>
    <t>Somma di MESE 12</t>
  </si>
  <si>
    <t>(Tutto)</t>
  </si>
  <si>
    <t>Somma di Totale giornate SW</t>
  </si>
  <si>
    <t>Conteggio di PC portatile</t>
  </si>
  <si>
    <t>Conteggio di Strumenti di collaboration</t>
  </si>
  <si>
    <t>Conteggio di Cellulare</t>
  </si>
  <si>
    <t># DIPENDENTI CHE POSSIEDONO PC PORTATILE</t>
  </si>
  <si>
    <t># DIPENDENTI CHE POSSIEDONO STRUMENTI DI COLLABORATION</t>
  </si>
  <si>
    <t># DIPENDENTI CHE POSSIEDONO CELLULARE</t>
  </si>
  <si>
    <t>% DIPENDENTI CHE POSSIEDONO PC PORTATILE</t>
  </si>
  <si>
    <t>% DIPENDENTI CHE POSSIEDONO STRUMENTI DI COLLABORATION</t>
  </si>
  <si>
    <t>% DIPENDENTI CHE POSSIEDONO CELLULARE</t>
  </si>
  <si>
    <t>% SW NON ISCRITTO/ISCRITTI</t>
  </si>
  <si>
    <t>CLUSTERIZZAZIONE PER SEDE</t>
  </si>
  <si>
    <t>CLUSTERIZZAZIONE PER RESPONSABILE/NON RESPONSABILE</t>
  </si>
  <si>
    <t>Δ straordinario</t>
  </si>
  <si>
    <t>Δ assenze</t>
  </si>
  <si>
    <t>Δ stampe</t>
  </si>
  <si>
    <t>Risparmio buoni pasto</t>
  </si>
  <si>
    <t>Valore buono pasto</t>
  </si>
  <si>
    <t>Desk Sharing Ratio</t>
  </si>
  <si>
    <t># postazioni/# dipendenti</t>
  </si>
  <si>
    <t>Δ costi spazi fisici</t>
  </si>
  <si>
    <t>Risparmio economico totale</t>
  </si>
  <si>
    <t>€ risparmiati/km (Tabella Aci)</t>
  </si>
  <si>
    <t>Media di Km sede di residenza-sede di lavoro</t>
  </si>
  <si>
    <t>Media di Tempo medio di percorrenza sede di residenza-sede di lavoro</t>
  </si>
  <si>
    <t>Riduzione emissioni di CO2</t>
  </si>
  <si>
    <t>gr CO2/km</t>
  </si>
  <si>
    <t>Δ STRAORDINARIO</t>
  </si>
  <si>
    <t>STRAORDINARIO (valore assoluto) - CORPORATE</t>
  </si>
  <si>
    <t>STRAORDINARIO (valore assoluto) - SALES</t>
  </si>
  <si>
    <t>STRAORDINARIO (valore assoluto) - R&amp;D</t>
  </si>
  <si>
    <t>STRAORDINARIO (valore assoluto) - IT</t>
  </si>
  <si>
    <t>STRAORDINARIO (valore assoluto) - HR</t>
  </si>
  <si>
    <t>STRAORDINARIO (valore assoluto) - MARKETING</t>
  </si>
  <si>
    <t>STRAORDINARIO (valore assoluto) - DIREZIONE 1</t>
  </si>
  <si>
    <t>STRAORDINARIO (valore assoluto) - DIREZIONE 2</t>
  </si>
  <si>
    <t>STRAORDINARIO (valore assoluto) - DIREZIONE 3</t>
  </si>
  <si>
    <t>STRAORDINARIO (valore assoluto) - DIREZIONE 4</t>
  </si>
  <si>
    <t>STRAORDINARIO (valore assoluto) - DIREZIONE 5</t>
  </si>
  <si>
    <t>STRAORDINARIO (valore assoluto) - DIREZIONE 6</t>
  </si>
  <si>
    <t>STRAORDINARIO (valore assoluto) - DIREZIONE 7</t>
  </si>
  <si>
    <t>STRAORDINARIO (valore assoluto) - DIREZIONE 8</t>
  </si>
  <si>
    <t>STRAORDINARIO (valore assoluto) - DIREZIONE 9</t>
  </si>
  <si>
    <t>STRAORDINARIO (valore assoluto) - DIREZIONE 10</t>
  </si>
  <si>
    <t>STRAORDINARIO (valore assoluto) - DIREZIONE 11</t>
  </si>
  <si>
    <t>STRAORDINARIO (valore assoluto) - DIREZIONE 12</t>
  </si>
  <si>
    <t>STRAORDINARIO (valore assoluto) - DIREZIONE 13</t>
  </si>
  <si>
    <t>STRAORDINARIO (valore assoluto) - DIREZIONE 14</t>
  </si>
  <si>
    <t>STRAORDINARIO (valore assoluto) - DIREZIONE 15</t>
  </si>
  <si>
    <t>STRAORDINARIO (valore assoluto) - DIREZIONE 16</t>
  </si>
  <si>
    <t>STRAORDINARIO (valore assoluto) - DIREZIONE 17</t>
  </si>
  <si>
    <t>STRAORDINARIO (valore assoluto) - DIREZIONE 18</t>
  </si>
  <si>
    <t>STRAORDINARIO (valore assoluto) - DIREZIONE 19</t>
  </si>
  <si>
    <t>STRAORDINARIO (valore assoluto) - DIREZIONE 20</t>
  </si>
  <si>
    <t>STRAORDINARIO (valore assoluto) - TOTALE COMPLESSIVO</t>
  </si>
  <si>
    <t>Δ ASSENZE</t>
  </si>
  <si>
    <t>ASSENZE (valore assoluto) - CORPORATE</t>
  </si>
  <si>
    <t>ASSENZE (valore assoluto) - SALES</t>
  </si>
  <si>
    <t>ASSENZE (valore assoluto) - R&amp;D</t>
  </si>
  <si>
    <t>ASSENZE (valore assoluto) - IT</t>
  </si>
  <si>
    <t>ASSENZE (valore assoluto) - HR</t>
  </si>
  <si>
    <t>ASSENZE (valore assoluto) - MARKETING</t>
  </si>
  <si>
    <t>ASSENZE (valore assoluto) - DIREZIONE 1</t>
  </si>
  <si>
    <t>ASSENZE (valore assoluto) - DIREZIONE 2</t>
  </si>
  <si>
    <t>ASSENZE (valore assoluto) - DIREZIONE 3</t>
  </si>
  <si>
    <t>ASSENZE (valore assoluto) - DIREZIONE 4</t>
  </si>
  <si>
    <t>ASSENZE (valore assoluto) - DIREZIONE 5</t>
  </si>
  <si>
    <t>ASSENZE (valore assoluto) - DIREZIONE 6</t>
  </si>
  <si>
    <t>ASSENZE (valore assoluto) - DIREZIONE 7</t>
  </si>
  <si>
    <t>ASSENZE (valore assoluto) - DIREZIONE 8</t>
  </si>
  <si>
    <t>ASSENZE (valore assoluto) - DIREZIONE 9</t>
  </si>
  <si>
    <t>ASSENZE (valore assoluto) - DIREZIONE 10</t>
  </si>
  <si>
    <t>ASSENZE (valore assoluto) - DIREZIONE 11</t>
  </si>
  <si>
    <t>ASSENZE (valore assoluto) - DIREZIONE 12</t>
  </si>
  <si>
    <t>ASSENZE (valore assoluto) - DIREZIONE 13</t>
  </si>
  <si>
    <t>ASSENZE (valore assoluto) - DIREZIONE 14</t>
  </si>
  <si>
    <t>ASSENZE (valore assoluto) - DIREZIONE 15</t>
  </si>
  <si>
    <t>ASSENZE (valore assoluto) - DIREZIONE 16</t>
  </si>
  <si>
    <t>ASSENZE (valore assoluto) - DIREZIONE 17</t>
  </si>
  <si>
    <t>ASSENZE (valore assoluto) - DIREZIONE 18</t>
  </si>
  <si>
    <t>ASSENZE (valore assoluto) - DIREZIONE 19</t>
  </si>
  <si>
    <t>ASSENZE (valore assoluto) - DIREZIONE 20</t>
  </si>
  <si>
    <t>ASSENZE (valore assoluto) - TOTALE COMPLESSIVO</t>
  </si>
  <si>
    <t>Δ STAMPE</t>
  </si>
  <si>
    <t>STAMPE (valore assoluto) - CORPORATE</t>
  </si>
  <si>
    <t>STAMPE (valore assoluto) - SALES</t>
  </si>
  <si>
    <t>STAMPE (valore assoluto) - R&amp;D</t>
  </si>
  <si>
    <t>STAMPE (valore assoluto) - IT</t>
  </si>
  <si>
    <t>STAMPE (valore assoluto) - HR</t>
  </si>
  <si>
    <t>STAMPE (valore assoluto) - MARKETING</t>
  </si>
  <si>
    <t>STAMPE (valore assoluto) - DIREZIONE 1</t>
  </si>
  <si>
    <t>STAMPE (valore assoluto) - DIREZIONE 2</t>
  </si>
  <si>
    <t>STAMPE (valore assoluto) - DIREZIONE 3</t>
  </si>
  <si>
    <t>STAMPE (valore assoluto) - DIREZIONE 4</t>
  </si>
  <si>
    <t>STAMPE (valore assoluto) - DIREZIONE 5</t>
  </si>
  <si>
    <t>STAMPE (valore assoluto) - DIREZIONE 6</t>
  </si>
  <si>
    <t>STAMPE (valore assoluto) - DIREZIONE 7</t>
  </si>
  <si>
    <t>STAMPE (valore assoluto) - DIREZIONE 8</t>
  </si>
  <si>
    <t>STAMPE (valore assoluto) - DIREZIONE 9</t>
  </si>
  <si>
    <t>STAMPE (valore assoluto) - DIREZIONE 10</t>
  </si>
  <si>
    <t>STAMPE (valore assoluto) - DIREZIONE 11</t>
  </si>
  <si>
    <t>STAMPE (valore assoluto) - DIREZIONE 12</t>
  </si>
  <si>
    <t>STAMPE (valore assoluto) - DIREZIONE 13</t>
  </si>
  <si>
    <t>STAMPE (valore assoluto) - DIREZIONE 14</t>
  </si>
  <si>
    <t>STAMPE (valore assoluto) - DIREZIONE 15</t>
  </si>
  <si>
    <t>STAMPE (valore assoluto) - DIREZIONE 16</t>
  </si>
  <si>
    <t>STAMPE (valore assoluto) - DIREZIONE 17</t>
  </si>
  <si>
    <t>STAMPE (valore assoluto) - DIREZIONE 18</t>
  </si>
  <si>
    <t>STAMPE (valore assoluto) - DIREZIONE 19</t>
  </si>
  <si>
    <t>STAMPE (valore assoluto) - DIREZIONE 20</t>
  </si>
  <si>
    <t>STAMPE (valore assoluto) - TOTALE COMPLESSIVO</t>
  </si>
  <si>
    <t>ENGAGEMENT INDEX</t>
  </si>
  <si>
    <t>LIVELLO DI SODDISFAZIONE DEI NUOVI STRUMENTI</t>
  </si>
  <si>
    <t>MIGLIORAMENTO COMPETENZE DIGITALI</t>
  </si>
  <si>
    <t>DIGITALIZZAZIONE DEI PROCESSI</t>
  </si>
  <si>
    <t>DESK SHARING RATIO</t>
  </si>
  <si>
    <t>Δ COSTI SPAZI FISICI</t>
  </si>
  <si>
    <t>Δ Costi Spazi Fisici</t>
  </si>
  <si>
    <t>RISPARMIO BUONI PASTO</t>
  </si>
  <si>
    <t>RISPARMIO ECONOMICO TOTALE</t>
  </si>
  <si>
    <t>LIVELLO DI SODDISFAZIONE SULLO SMART WORKING</t>
  </si>
  <si>
    <t>RAPPORTO CAPO-COLLABORATORE</t>
  </si>
  <si>
    <t>WORK-LIFE BALANCE</t>
  </si>
  <si>
    <r>
      <t xml:space="preserve">Gli indicatori # ORE RISPARMIATE PER RIDUZIONE COMMUTING CASA-LAVORO e € RISPARMIATI PER RIDUZIONE COMMUTING CASA-LAVORO possono essere calcolati attraverso due modalità alternative. </t>
    </r>
    <r>
      <rPr>
        <b/>
        <sz val="36"/>
        <color theme="1"/>
        <rFont val="Calibri"/>
        <family val="2"/>
        <scheme val="minor"/>
      </rPr>
      <t>Modalità 1</t>
    </r>
    <r>
      <rPr>
        <sz val="36"/>
        <color theme="1"/>
        <rFont val="Calibri"/>
        <family val="2"/>
        <scheme val="minor"/>
      </rPr>
      <t xml:space="preserve">: calcolo basato su dati raccolti tramite le survey qualitative di valutazione precedentemente imputati in modo aggregato e clusterizzati nelle varie dimensioni nello Sheet Input_Survey. </t>
    </r>
    <r>
      <rPr>
        <b/>
        <sz val="36"/>
        <color theme="1"/>
        <rFont val="Calibri"/>
        <family val="2"/>
        <scheme val="minor"/>
      </rPr>
      <t>Modalità 2:</t>
    </r>
    <r>
      <rPr>
        <sz val="36"/>
        <color theme="1"/>
        <rFont val="Calibri"/>
        <family val="2"/>
        <scheme val="minor"/>
      </rPr>
      <t xml:space="preserve"> calcolo basato su dati anagrafici dei dipendenti dell'amministrazione precedentemente imputati nello Sheet Organico.</t>
    </r>
  </si>
  <si>
    <t># ORE RISPARMIATE PER RIDUZIONE COMMUTING CASA-LAVORO (modalità 1)</t>
  </si>
  <si>
    <t>€ RISPARMIATI PER RIDUZIONE COMMUTING CASA-LAVORO (modalità 1)</t>
  </si>
  <si>
    <t># ORE RISPARMIATE PER RIDUZIONE COMMUTING CASA-LAVORO (modalità 2)</t>
  </si>
  <si>
    <t>€ RISPARMIATI PER RIDUZIONE COMMUTING CASA-LAVORO (modalità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</si>
</sst>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410]mmm\-yy;@"/>
    <numFmt numFmtId="165" formatCode="_-[$€-410]\ * #,##0.00_-;\-[$€-410]\ * #,##0.00_-;_-[$€-410]\ * &quot;-&quot;??_-;_-@_-"/>
    <numFmt numFmtId="166" formatCode="_-[$€-410]\ * #,##0_-;\-[$€-410]\ * #,##0_-;_-[$€-410]\ * &quot;-&quot;??_-;_-@_-"/>
    <numFmt numFmtId="167" formatCode="0.0"/>
  </numFmts>
  <fonts count="24">
    <font>
      <sz val="11"/>
      <color theme="1"/>
      <name val="Calibri"/>
      <family val="2"/>
      <scheme val="minor"/>
    </font>
    <font>
      <sz val="10"/>
      <name val="Arial Unicode MS"/>
      <family val="2"/>
    </font>
    <font>
      <b/>
      <sz val="11"/>
      <color theme="1"/>
      <name val="Calibri"/>
      <family val="2"/>
      <scheme val="minor"/>
    </font>
    <font>
      <sz val="11"/>
      <color theme="1"/>
      <name val="Calibri"/>
      <family val="2"/>
      <scheme val="minor"/>
    </font>
    <font>
      <b/>
      <sz val="11"/>
      <name val="Calibri"/>
      <family val="2"/>
      <scheme val="minor"/>
    </font>
    <font>
      <u/>
      <sz val="11"/>
      <color theme="10"/>
      <name val="Calibri"/>
      <family val="2"/>
      <scheme val="minor"/>
    </font>
    <font>
      <sz val="11"/>
      <name val="Calibri"/>
      <family val="2"/>
      <scheme val="minor"/>
    </font>
    <font>
      <u/>
      <sz val="11"/>
      <name val="Calibri"/>
      <family val="2"/>
      <scheme val="minor"/>
    </font>
    <font>
      <b/>
      <sz val="11"/>
      <color rgb="FFFF0000"/>
      <name val="Calibri"/>
      <family val="2"/>
      <scheme val="minor"/>
    </font>
    <font>
      <b/>
      <sz val="20"/>
      <color theme="1"/>
      <name val="Calibri"/>
      <family val="2"/>
      <scheme val="minor"/>
    </font>
    <font>
      <b/>
      <sz val="11"/>
      <color rgb="FF000000"/>
      <name val="Calibri"/>
      <family val="2"/>
      <scheme val="minor"/>
    </font>
    <font>
      <b/>
      <sz val="20"/>
      <color rgb="FF000000"/>
      <name val="Calibri"/>
      <family val="2"/>
      <scheme val="minor"/>
    </font>
    <font>
      <sz val="11"/>
      <color rgb="FF000000"/>
      <name val="Calibri"/>
      <family val="2"/>
      <scheme val="minor"/>
    </font>
    <font>
      <sz val="10"/>
      <color rgb="FF000000"/>
      <name val="Tahoma"/>
      <family val="2"/>
    </font>
    <font>
      <b/>
      <sz val="10"/>
      <color rgb="FF000000"/>
      <name val="Tahoma"/>
      <family val="2"/>
    </font>
    <font>
      <b/>
      <sz val="12"/>
      <color theme="1"/>
      <name val="Calibri"/>
      <family val="2"/>
      <scheme val="minor"/>
    </font>
    <font>
      <sz val="10"/>
      <color theme="1"/>
      <name val="Arial"/>
      <family val="2"/>
    </font>
    <font>
      <sz val="36"/>
      <color theme="1"/>
      <name val="Calibri"/>
      <family val="2"/>
      <scheme val="minor"/>
    </font>
    <font>
      <b/>
      <sz val="36"/>
      <color theme="1"/>
      <name val="Calibri"/>
      <family val="2"/>
      <scheme val="minor"/>
    </font>
    <font>
      <sz val="10"/>
      <color rgb="FF000000"/>
      <name val="Calibri"/>
      <family val="2"/>
      <scheme val="minor"/>
    </font>
    <font>
      <sz val="10"/>
      <color rgb="FF000000"/>
      <name val="Calibri"/>
      <family val="2"/>
    </font>
    <font>
      <sz val="9"/>
      <color rgb="FF000000"/>
      <name val="Tahoma"/>
      <family val="2"/>
    </font>
    <font>
      <sz val="8"/>
      <name val="Calibri"/>
      <family val="2"/>
      <scheme val="minor"/>
    </font>
    <font>
      <b/>
      <i/>
      <sz val="11"/>
      <color theme="1"/>
      <name val="Calibri"/>
      <family val="2"/>
      <scheme val="minor"/>
    </font>
  </fonts>
  <fills count="8">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rgb="FF000000"/>
      </patternFill>
    </fill>
  </fills>
  <borders count="1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thick">
        <color indexed="64"/>
      </right>
      <top/>
      <bottom/>
      <diagonal/>
    </border>
    <border>
      <left style="thick">
        <color indexed="64"/>
      </left>
      <right/>
      <top/>
      <bottom/>
      <diagonal/>
    </border>
    <border>
      <left/>
      <right/>
      <top/>
      <bottom style="thin">
        <color indexed="64"/>
      </bottom>
      <diagonal/>
    </border>
  </borders>
  <cellStyleXfs count="5">
    <xf numFmtId="0" fontId="0" fillId="0" borderId="0"/>
    <xf numFmtId="0" fontId="1" fillId="0" borderId="0"/>
    <xf numFmtId="9" fontId="3" fillId="0" borderId="0" applyFont="0" applyFill="0" applyBorder="0" applyAlignment="0" applyProtection="0"/>
    <xf numFmtId="0" fontId="5" fillId="0" borderId="0" applyNumberFormat="0" applyFill="0" applyBorder="0" applyAlignment="0" applyProtection="0"/>
    <xf numFmtId="44" fontId="3" fillId="0" borderId="0" applyFont="0" applyFill="0" applyBorder="0" applyAlignment="0" applyProtection="0"/>
  </cellStyleXfs>
  <cellXfs count="172">
    <xf numFmtId="0" fontId="0" fillId="0" borderId="0" xfId="0"/>
    <xf numFmtId="0" fontId="2" fillId="0" borderId="0" xfId="0" applyFont="1"/>
    <xf numFmtId="0" fontId="0" fillId="3" borderId="0" xfId="0" applyFill="1"/>
    <xf numFmtId="0" fontId="2" fillId="3" borderId="0" xfId="0" applyFont="1" applyFill="1"/>
    <xf numFmtId="0" fontId="2" fillId="3" borderId="0" xfId="0" applyFont="1" applyFill="1" applyAlignment="1">
      <alignment horizontal="left"/>
    </xf>
    <xf numFmtId="17" fontId="2" fillId="3" borderId="0" xfId="0" applyNumberFormat="1" applyFont="1" applyFill="1"/>
    <xf numFmtId="9" fontId="0" fillId="3" borderId="0" xfId="2" applyFont="1" applyFill="1"/>
    <xf numFmtId="0" fontId="2" fillId="3" borderId="0" xfId="0" applyFont="1" applyFill="1" applyAlignment="1">
      <alignment horizontal="left" vertical="top" wrapText="1"/>
    </xf>
    <xf numFmtId="9" fontId="2" fillId="3" borderId="0" xfId="2" applyFont="1" applyFill="1" applyAlignment="1">
      <alignment horizontal="left" vertical="top" wrapText="1"/>
    </xf>
    <xf numFmtId="0" fontId="0" fillId="2" borderId="0" xfId="0" applyFill="1"/>
    <xf numFmtId="0" fontId="0" fillId="0" borderId="7" xfId="0" applyBorder="1"/>
    <xf numFmtId="0" fontId="0" fillId="0" borderId="8" xfId="0" applyBorder="1"/>
    <xf numFmtId="0" fontId="0" fillId="0" borderId="1" xfId="0" applyBorder="1"/>
    <xf numFmtId="17" fontId="2" fillId="0" borderId="0" xfId="0" applyNumberFormat="1" applyFont="1"/>
    <xf numFmtId="0" fontId="0" fillId="0" borderId="3" xfId="0" applyBorder="1"/>
    <xf numFmtId="0" fontId="0" fillId="0" borderId="2" xfId="0" applyBorder="1"/>
    <xf numFmtId="0" fontId="0" fillId="0" borderId="4" xfId="0" applyBorder="1"/>
    <xf numFmtId="0" fontId="0" fillId="0" borderId="5" xfId="0" applyBorder="1"/>
    <xf numFmtId="2" fontId="0" fillId="0" borderId="2" xfId="0" applyNumberFormat="1" applyBorder="1"/>
    <xf numFmtId="0" fontId="2" fillId="0" borderId="2" xfId="0" applyFont="1" applyBorder="1"/>
    <xf numFmtId="0" fontId="2" fillId="0" borderId="1" xfId="0" applyFont="1" applyBorder="1"/>
    <xf numFmtId="0" fontId="2" fillId="0" borderId="3" xfId="0" applyFont="1" applyBorder="1"/>
    <xf numFmtId="14" fontId="0" fillId="0" borderId="0" xfId="0" applyNumberFormat="1"/>
    <xf numFmtId="17" fontId="0" fillId="0" borderId="0" xfId="0" applyNumberFormat="1"/>
    <xf numFmtId="2" fontId="0" fillId="0" borderId="0" xfId="0" applyNumberFormat="1"/>
    <xf numFmtId="9" fontId="0" fillId="0" borderId="0" xfId="0" applyNumberFormat="1"/>
    <xf numFmtId="9" fontId="0" fillId="0" borderId="0" xfId="2" applyFont="1" applyBorder="1"/>
    <xf numFmtId="0" fontId="0" fillId="0" borderId="6" xfId="0" applyBorder="1"/>
    <xf numFmtId="164" fontId="0" fillId="2" borderId="0" xfId="0" applyNumberFormat="1" applyFill="1"/>
    <xf numFmtId="164" fontId="0" fillId="0" borderId="0" xfId="0" applyNumberFormat="1"/>
    <xf numFmtId="0" fontId="2" fillId="2" borderId="0" xfId="0" applyFont="1" applyFill="1" applyAlignment="1">
      <alignment horizontal="center" vertical="center"/>
    </xf>
    <xf numFmtId="0" fontId="2" fillId="2" borderId="0" xfId="0" applyFont="1" applyFill="1" applyAlignment="1">
      <alignment horizontal="center" vertical="center" wrapText="1"/>
    </xf>
    <xf numFmtId="164" fontId="2" fillId="0" borderId="0" xfId="0" applyNumberFormat="1" applyFont="1"/>
    <xf numFmtId="0" fontId="2" fillId="0" borderId="0" xfId="0" applyFont="1" applyAlignment="1">
      <alignment horizontal="center"/>
    </xf>
    <xf numFmtId="9" fontId="2" fillId="0" borderId="0" xfId="2" applyFont="1" applyBorder="1"/>
    <xf numFmtId="0" fontId="0" fillId="0" borderId="0" xfId="0" pivotButton="1"/>
    <xf numFmtId="0" fontId="0" fillId="3" borderId="1" xfId="0" applyFill="1" applyBorder="1"/>
    <xf numFmtId="9" fontId="2" fillId="3" borderId="0" xfId="2" applyFont="1" applyFill="1" applyBorder="1"/>
    <xf numFmtId="9" fontId="2" fillId="0" borderId="0" xfId="2" applyFont="1" applyFill="1" applyBorder="1"/>
    <xf numFmtId="0" fontId="2" fillId="3" borderId="0" xfId="0" applyFont="1" applyFill="1" applyAlignment="1">
      <alignment horizontal="center"/>
    </xf>
    <xf numFmtId="9" fontId="0" fillId="3" borderId="0" xfId="2" applyFont="1" applyFill="1" applyBorder="1"/>
    <xf numFmtId="2" fontId="2" fillId="3" borderId="0" xfId="0" applyNumberFormat="1" applyFont="1" applyFill="1" applyAlignment="1">
      <alignment horizontal="center"/>
    </xf>
    <xf numFmtId="2" fontId="2" fillId="0" borderId="0" xfId="0" applyNumberFormat="1" applyFont="1" applyAlignment="1">
      <alignment horizontal="center"/>
    </xf>
    <xf numFmtId="49" fontId="2" fillId="0" borderId="1" xfId="0" applyNumberFormat="1" applyFont="1" applyBorder="1"/>
    <xf numFmtId="0" fontId="2" fillId="0" borderId="7" xfId="0" applyFont="1" applyBorder="1"/>
    <xf numFmtId="0" fontId="2" fillId="0" borderId="8" xfId="0" applyFont="1" applyBorder="1"/>
    <xf numFmtId="0" fontId="10" fillId="0" borderId="0" xfId="0" applyFont="1"/>
    <xf numFmtId="0" fontId="10" fillId="0" borderId="7" xfId="0" applyFont="1" applyBorder="1"/>
    <xf numFmtId="164" fontId="2" fillId="0" borderId="1" xfId="0" applyNumberFormat="1" applyFont="1" applyBorder="1"/>
    <xf numFmtId="164" fontId="0" fillId="0" borderId="1" xfId="0" applyNumberFormat="1" applyBorder="1"/>
    <xf numFmtId="0" fontId="12" fillId="0" borderId="0" xfId="0" applyFont="1"/>
    <xf numFmtId="0" fontId="12" fillId="0" borderId="7" xfId="0" applyFont="1" applyBorder="1"/>
    <xf numFmtId="0" fontId="10" fillId="0" borderId="1" xfId="0" applyFont="1" applyBorder="1"/>
    <xf numFmtId="0" fontId="12" fillId="0" borderId="2" xfId="0" applyFont="1" applyBorder="1"/>
    <xf numFmtId="164" fontId="10" fillId="0" borderId="1" xfId="0" applyNumberFormat="1" applyFont="1" applyBorder="1"/>
    <xf numFmtId="0" fontId="12" fillId="0" borderId="1" xfId="0" applyFont="1" applyBorder="1"/>
    <xf numFmtId="0" fontId="12" fillId="0" borderId="3" xfId="0" applyFont="1" applyBorder="1"/>
    <xf numFmtId="0" fontId="12" fillId="0" borderId="4" xfId="0" applyFont="1" applyBorder="1"/>
    <xf numFmtId="0" fontId="12" fillId="0" borderId="5" xfId="0" applyFont="1" applyBorder="1"/>
    <xf numFmtId="164" fontId="2" fillId="3" borderId="0" xfId="0" applyNumberFormat="1" applyFont="1" applyFill="1"/>
    <xf numFmtId="1" fontId="0" fillId="3" borderId="0" xfId="0" applyNumberFormat="1" applyFill="1"/>
    <xf numFmtId="165" fontId="2" fillId="3" borderId="0" xfId="0" applyNumberFormat="1" applyFont="1" applyFill="1"/>
    <xf numFmtId="164" fontId="2" fillId="0" borderId="7" xfId="0" applyNumberFormat="1" applyFont="1" applyBorder="1"/>
    <xf numFmtId="165" fontId="0" fillId="0" borderId="0" xfId="0" applyNumberFormat="1"/>
    <xf numFmtId="165" fontId="0" fillId="3" borderId="0" xfId="0" applyNumberFormat="1" applyFill="1"/>
    <xf numFmtId="166" fontId="0" fillId="3" borderId="0" xfId="0" applyNumberFormat="1" applyFill="1"/>
    <xf numFmtId="165" fontId="0" fillId="2" borderId="0" xfId="0" applyNumberFormat="1" applyFill="1"/>
    <xf numFmtId="0" fontId="0" fillId="3" borderId="0" xfId="0" applyFill="1" applyAlignment="1">
      <alignment horizontal="left"/>
    </xf>
    <xf numFmtId="164" fontId="0" fillId="3" borderId="0" xfId="0" applyNumberFormat="1" applyFill="1"/>
    <xf numFmtId="164" fontId="2" fillId="0" borderId="2" xfId="0" applyNumberFormat="1" applyFont="1" applyBorder="1"/>
    <xf numFmtId="0" fontId="2" fillId="0" borderId="0" xfId="0" applyFont="1" applyAlignment="1">
      <alignment horizontal="left"/>
    </xf>
    <xf numFmtId="0" fontId="16" fillId="3" borderId="0" xfId="0" applyFont="1" applyFill="1"/>
    <xf numFmtId="0" fontId="12" fillId="3" borderId="0" xfId="0" applyFont="1" applyFill="1"/>
    <xf numFmtId="0" fontId="0" fillId="0" borderId="0" xfId="0" applyAlignment="1">
      <alignment horizontal="right"/>
    </xf>
    <xf numFmtId="9" fontId="0" fillId="0" borderId="0" xfId="2" applyFont="1" applyFill="1" applyBorder="1"/>
    <xf numFmtId="0" fontId="0" fillId="0" borderId="0" xfId="2" applyNumberFormat="1" applyFont="1" applyFill="1" applyBorder="1"/>
    <xf numFmtId="44" fontId="0" fillId="2" borderId="0" xfId="4" applyFont="1" applyFill="1"/>
    <xf numFmtId="17" fontId="2" fillId="3" borderId="0" xfId="0" applyNumberFormat="1" applyFont="1" applyFill="1" applyAlignment="1">
      <alignment horizontal="left" vertical="top"/>
    </xf>
    <xf numFmtId="164" fontId="2" fillId="3" borderId="0" xfId="0" applyNumberFormat="1" applyFont="1" applyFill="1" applyAlignment="1">
      <alignment horizontal="left" vertical="top" wrapText="1"/>
    </xf>
    <xf numFmtId="0" fontId="6" fillId="2" borderId="0" xfId="0" applyFont="1" applyFill="1"/>
    <xf numFmtId="0" fontId="7" fillId="2" borderId="0" xfId="3" applyFont="1" applyFill="1"/>
    <xf numFmtId="0" fontId="6" fillId="2" borderId="0" xfId="1" applyFont="1" applyFill="1"/>
    <xf numFmtId="14" fontId="0" fillId="2" borderId="0" xfId="0" applyNumberFormat="1" applyFill="1"/>
    <xf numFmtId="0" fontId="0" fillId="2" borderId="0" xfId="1" applyFont="1" applyFill="1"/>
    <xf numFmtId="0" fontId="0" fillId="2" borderId="0" xfId="0" applyFill="1" applyProtection="1">
      <protection locked="0" hidden="1"/>
    </xf>
    <xf numFmtId="0" fontId="3" fillId="2" borderId="0" xfId="0" applyFont="1" applyFill="1"/>
    <xf numFmtId="0" fontId="3" fillId="2" borderId="0" xfId="0" applyFont="1" applyFill="1" applyProtection="1">
      <protection locked="0" hidden="1"/>
    </xf>
    <xf numFmtId="0" fontId="0" fillId="2" borderId="0" xfId="0" applyFill="1" applyAlignment="1">
      <alignment horizontal="left"/>
    </xf>
    <xf numFmtId="0" fontId="0" fillId="2" borderId="9" xfId="0" applyFill="1" applyBorder="1" applyAlignment="1">
      <alignment vertical="center"/>
    </xf>
    <xf numFmtId="0" fontId="0" fillId="2" borderId="9" xfId="0" applyFill="1" applyBorder="1"/>
    <xf numFmtId="0" fontId="0" fillId="0" borderId="9" xfId="0" applyBorder="1"/>
    <xf numFmtId="0" fontId="2" fillId="0" borderId="9" xfId="0" applyFont="1" applyBorder="1"/>
    <xf numFmtId="0" fontId="0" fillId="0" borderId="11" xfId="0" applyBorder="1"/>
    <xf numFmtId="0" fontId="2" fillId="4" borderId="0" xfId="0" applyFont="1" applyFill="1" applyAlignment="1">
      <alignment horizontal="center"/>
    </xf>
    <xf numFmtId="0" fontId="2" fillId="2" borderId="9" xfId="0" applyFont="1" applyFill="1" applyBorder="1" applyAlignment="1">
      <alignment horizontal="center" vertical="center" wrapText="1"/>
    </xf>
    <xf numFmtId="164" fontId="2" fillId="3" borderId="9" xfId="0" applyNumberFormat="1" applyFont="1" applyFill="1" applyBorder="1"/>
    <xf numFmtId="0" fontId="2" fillId="3" borderId="9" xfId="0" applyFont="1" applyFill="1" applyBorder="1"/>
    <xf numFmtId="0" fontId="2" fillId="3" borderId="9" xfId="0" applyFont="1" applyFill="1" applyBorder="1" applyAlignment="1">
      <alignment horizontal="left"/>
    </xf>
    <xf numFmtId="9" fontId="0" fillId="0" borderId="0" xfId="2" applyFont="1" applyFill="1"/>
    <xf numFmtId="0" fontId="8" fillId="0" borderId="0" xfId="0" applyFont="1"/>
    <xf numFmtId="2" fontId="8" fillId="0" borderId="0" xfId="0" applyNumberFormat="1" applyFont="1" applyAlignment="1">
      <alignment horizontal="center"/>
    </xf>
    <xf numFmtId="166" fontId="0" fillId="0" borderId="0" xfId="0" applyNumberFormat="1"/>
    <xf numFmtId="0" fontId="9" fillId="0" borderId="1" xfId="0" applyFont="1" applyBorder="1"/>
    <xf numFmtId="0" fontId="2" fillId="0" borderId="9" xfId="0" applyFont="1" applyBorder="1" applyAlignment="1">
      <alignment horizontal="center"/>
    </xf>
    <xf numFmtId="0" fontId="9" fillId="4" borderId="0" xfId="0" applyFont="1" applyFill="1"/>
    <xf numFmtId="0" fontId="0" fillId="0" borderId="0" xfId="0" applyAlignment="1">
      <alignment horizontal="left"/>
    </xf>
    <xf numFmtId="0" fontId="4" fillId="3" borderId="0" xfId="1" applyFont="1" applyFill="1" applyAlignment="1">
      <alignment horizontal="left" vertical="top" wrapText="1"/>
    </xf>
    <xf numFmtId="0" fontId="4" fillId="3" borderId="0" xfId="0" applyFont="1" applyFill="1" applyAlignment="1" applyProtection="1">
      <alignment horizontal="left" vertical="top" wrapText="1"/>
      <protection locked="0" hidden="1"/>
    </xf>
    <xf numFmtId="14" fontId="2" fillId="3" borderId="0" xfId="0" applyNumberFormat="1" applyFont="1" applyFill="1" applyAlignment="1">
      <alignment horizontal="left" vertical="top" wrapText="1"/>
    </xf>
    <xf numFmtId="0" fontId="8" fillId="3" borderId="0" xfId="0" applyFont="1" applyFill="1"/>
    <xf numFmtId="0" fontId="9" fillId="6" borderId="1" xfId="0" applyFont="1" applyFill="1" applyBorder="1"/>
    <xf numFmtId="49" fontId="9" fillId="6" borderId="1" xfId="0" applyNumberFormat="1" applyFont="1" applyFill="1" applyBorder="1"/>
    <xf numFmtId="0" fontId="9" fillId="0" borderId="10" xfId="0" applyFont="1" applyBorder="1"/>
    <xf numFmtId="0" fontId="9" fillId="6" borderId="0" xfId="0" applyFont="1" applyFill="1"/>
    <xf numFmtId="0" fontId="9" fillId="0" borderId="6" xfId="0" applyFont="1" applyBorder="1"/>
    <xf numFmtId="0" fontId="9" fillId="0" borderId="7" xfId="0" applyFont="1" applyBorder="1"/>
    <xf numFmtId="0" fontId="11" fillId="7" borderId="0" xfId="0" applyFont="1" applyFill="1"/>
    <xf numFmtId="0" fontId="15" fillId="5" borderId="0" xfId="0" applyFont="1" applyFill="1"/>
    <xf numFmtId="49" fontId="2" fillId="3" borderId="0" xfId="0" applyNumberFormat="1" applyFont="1" applyFill="1"/>
    <xf numFmtId="0" fontId="2" fillId="0" borderId="12" xfId="0" applyFont="1" applyBorder="1" applyAlignment="1">
      <alignment horizontal="center"/>
    </xf>
    <xf numFmtId="0" fontId="0" fillId="0" borderId="12" xfId="0" applyBorder="1"/>
    <xf numFmtId="0" fontId="2" fillId="3" borderId="12" xfId="0" applyFont="1" applyFill="1" applyBorder="1"/>
    <xf numFmtId="0" fontId="0" fillId="3" borderId="12" xfId="0" applyFill="1" applyBorder="1"/>
    <xf numFmtId="9" fontId="2" fillId="3" borderId="12" xfId="2" applyFont="1" applyFill="1" applyBorder="1"/>
    <xf numFmtId="9" fontId="2" fillId="0" borderId="12" xfId="2" applyFont="1" applyFill="1" applyBorder="1"/>
    <xf numFmtId="0" fontId="2" fillId="0" borderId="12" xfId="0" applyFont="1" applyBorder="1"/>
    <xf numFmtId="9" fontId="2" fillId="0" borderId="12" xfId="2" applyFont="1" applyBorder="1"/>
    <xf numFmtId="2" fontId="2" fillId="0" borderId="12" xfId="0" applyNumberFormat="1" applyFont="1" applyBorder="1" applyAlignment="1">
      <alignment horizontal="center"/>
    </xf>
    <xf numFmtId="0" fontId="0" fillId="0" borderId="12" xfId="0" pivotButton="1" applyBorder="1"/>
    <xf numFmtId="9" fontId="0" fillId="3" borderId="12" xfId="2" applyFont="1" applyFill="1" applyBorder="1"/>
    <xf numFmtId="167" fontId="0" fillId="0" borderId="0" xfId="0" applyNumberFormat="1"/>
    <xf numFmtId="0" fontId="2" fillId="0" borderId="1" xfId="2" applyNumberFormat="1" applyFont="1" applyBorder="1"/>
    <xf numFmtId="9" fontId="2" fillId="0" borderId="1" xfId="2" applyFont="1" applyBorder="1"/>
    <xf numFmtId="17" fontId="2" fillId="0" borderId="2" xfId="0" applyNumberFormat="1" applyFont="1" applyBorder="1"/>
    <xf numFmtId="17" fontId="2" fillId="0" borderId="0" xfId="0" applyNumberFormat="1" applyFont="1" applyAlignment="1">
      <alignment horizontal="left" vertical="top"/>
    </xf>
    <xf numFmtId="164" fontId="12" fillId="3" borderId="0" xfId="0" applyNumberFormat="1" applyFont="1" applyFill="1"/>
    <xf numFmtId="164" fontId="2" fillId="3" borderId="0" xfId="0" applyNumberFormat="1" applyFont="1" applyFill="1" applyAlignment="1">
      <alignment horizontal="right"/>
    </xf>
    <xf numFmtId="167" fontId="0" fillId="2" borderId="0" xfId="0" applyNumberFormat="1" applyFill="1"/>
    <xf numFmtId="1" fontId="0" fillId="2" borderId="0" xfId="0" applyNumberFormat="1" applyFill="1"/>
    <xf numFmtId="164" fontId="2" fillId="0" borderId="1" xfId="0" applyNumberFormat="1" applyFont="1" applyBorder="1" applyAlignment="1">
      <alignment horizontal="right"/>
    </xf>
    <xf numFmtId="167" fontId="12" fillId="0" borderId="0" xfId="0" applyNumberFormat="1" applyFont="1"/>
    <xf numFmtId="164" fontId="10" fillId="0" borderId="1" xfId="0" applyNumberFormat="1" applyFont="1" applyBorder="1" applyAlignment="1">
      <alignment horizontal="right"/>
    </xf>
    <xf numFmtId="1" fontId="0" fillId="0" borderId="0" xfId="0" applyNumberFormat="1"/>
    <xf numFmtId="167" fontId="0" fillId="0" borderId="0" xfId="0" applyNumberFormat="1" applyAlignment="1">
      <alignment horizontal="right"/>
    </xf>
    <xf numFmtId="164" fontId="2" fillId="3" borderId="9" xfId="0" applyNumberFormat="1" applyFont="1" applyFill="1" applyBorder="1" applyAlignment="1">
      <alignment horizontal="right"/>
    </xf>
    <xf numFmtId="167" fontId="0" fillId="0" borderId="2" xfId="0" applyNumberFormat="1" applyBorder="1"/>
    <xf numFmtId="167" fontId="0" fillId="0" borderId="4" xfId="0" applyNumberFormat="1" applyBorder="1"/>
    <xf numFmtId="167" fontId="0" fillId="0" borderId="7" xfId="0" applyNumberFormat="1" applyBorder="1"/>
    <xf numFmtId="167" fontId="2" fillId="0" borderId="0" xfId="0" applyNumberFormat="1" applyFont="1"/>
    <xf numFmtId="167" fontId="12" fillId="0" borderId="7" xfId="0" applyNumberFormat="1" applyFont="1" applyBorder="1"/>
    <xf numFmtId="167" fontId="10" fillId="0" borderId="0" xfId="0" applyNumberFormat="1" applyFont="1"/>
    <xf numFmtId="1" fontId="0" fillId="0" borderId="2" xfId="0" applyNumberFormat="1" applyBorder="1"/>
    <xf numFmtId="167" fontId="0" fillId="0" borderId="8" xfId="0" applyNumberFormat="1" applyBorder="1"/>
    <xf numFmtId="167" fontId="2" fillId="0" borderId="2" xfId="0" applyNumberFormat="1" applyFont="1" applyBorder="1"/>
    <xf numFmtId="167" fontId="0" fillId="0" borderId="5" xfId="0" applyNumberFormat="1" applyBorder="1"/>
    <xf numFmtId="167" fontId="12" fillId="0" borderId="8" xfId="0" applyNumberFormat="1" applyFont="1" applyBorder="1"/>
    <xf numFmtId="167" fontId="10" fillId="0" borderId="2" xfId="0" applyNumberFormat="1" applyFont="1" applyBorder="1"/>
    <xf numFmtId="167" fontId="12" fillId="0" borderId="2" xfId="0" applyNumberFormat="1" applyFont="1" applyBorder="1"/>
    <xf numFmtId="0" fontId="2" fillId="3" borderId="14" xfId="0" applyFont="1" applyFill="1" applyBorder="1" applyAlignment="1">
      <alignment horizontal="center"/>
    </xf>
    <xf numFmtId="0" fontId="2" fillId="2" borderId="0" xfId="0" applyFont="1" applyFill="1" applyAlignment="1">
      <alignment horizontal="center" vertical="center" wrapText="1"/>
    </xf>
    <xf numFmtId="0" fontId="0" fillId="0" borderId="0" xfId="0" applyAlignment="1">
      <alignment horizontal="center"/>
    </xf>
    <xf numFmtId="0" fontId="2" fillId="3" borderId="0" xfId="0" applyFont="1" applyFill="1" applyAlignment="1">
      <alignment horizontal="center"/>
    </xf>
    <xf numFmtId="0" fontId="2" fillId="2" borderId="0" xfId="0" applyFont="1" applyFill="1" applyAlignment="1">
      <alignment horizontal="center" vertical="center"/>
    </xf>
    <xf numFmtId="0" fontId="2" fillId="4" borderId="0" xfId="0" applyFont="1" applyFill="1" applyAlignment="1">
      <alignment horizontal="center"/>
    </xf>
    <xf numFmtId="0" fontId="2" fillId="4" borderId="12" xfId="0" applyFont="1" applyFill="1" applyBorder="1" applyAlignment="1">
      <alignment horizontal="center"/>
    </xf>
    <xf numFmtId="0" fontId="2" fillId="3" borderId="12" xfId="0" applyFont="1" applyFill="1" applyBorder="1" applyAlignment="1">
      <alignment horizontal="center"/>
    </xf>
    <xf numFmtId="0" fontId="2" fillId="3" borderId="13" xfId="0" applyFont="1" applyFill="1" applyBorder="1" applyAlignment="1">
      <alignment horizontal="center" vertical="center"/>
    </xf>
    <xf numFmtId="0" fontId="2" fillId="3" borderId="0" xfId="0" applyFont="1" applyFill="1" applyAlignment="1">
      <alignment horizontal="center" vertical="center"/>
    </xf>
    <xf numFmtId="0" fontId="2" fillId="3" borderId="12" xfId="0" applyFont="1" applyFill="1" applyBorder="1" applyAlignment="1">
      <alignment horizontal="center" vertical="center"/>
    </xf>
    <xf numFmtId="0" fontId="2" fillId="4" borderId="13" xfId="0" applyFont="1" applyFill="1" applyBorder="1" applyAlignment="1">
      <alignment horizontal="center"/>
    </xf>
    <xf numFmtId="0" fontId="2" fillId="3" borderId="13" xfId="0" applyFont="1" applyFill="1" applyBorder="1" applyAlignment="1">
      <alignment horizontal="center"/>
    </xf>
    <xf numFmtId="0" fontId="17" fillId="3" borderId="0" xfId="0" applyFont="1" applyFill="1" applyAlignment="1">
      <alignment horizontal="center" vertical="center" wrapText="1"/>
    </xf>
  </cellXfs>
  <cellStyles count="5">
    <cellStyle name="Collegamento ipertestuale" xfId="3" builtinId="8"/>
    <cellStyle name="Normale" xfId="0" builtinId="0"/>
    <cellStyle name="Normale 2" xfId="1" xr:uid="{AD50FA72-5B08-4D25-944A-B7AC162CEB49}"/>
    <cellStyle name="Percentuale" xfId="2" builtinId="5"/>
    <cellStyle name="Valuta" xfId="4" builtinId="4"/>
  </cellStyles>
  <dxfs count="2487">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right/>
        <top/>
        <bottom/>
        <vertical/>
        <horizontal/>
      </border>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right/>
        <top/>
        <bottom/>
        <vertical/>
        <horizontal/>
      </border>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right/>
        <top/>
        <bottom/>
        <vertical/>
        <horizontal/>
      </border>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right/>
        <top/>
        <bottom/>
        <vertical/>
        <horizontal/>
      </border>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right/>
        <top/>
        <bottom/>
        <vertical/>
        <horizontal/>
      </border>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right/>
        <top/>
        <bottom/>
        <vertical/>
        <horizontal/>
      </border>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right/>
        <top/>
        <bottom/>
        <vertical/>
        <horizontal/>
      </border>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right/>
        <top/>
        <bottom/>
        <vertical/>
        <horizontal/>
      </border>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right/>
        <top/>
        <bottom/>
        <vertical/>
        <horizontal/>
      </border>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right/>
        <top/>
        <bottom/>
        <vertical/>
        <horizontal/>
      </border>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right/>
        <top/>
        <bottom/>
        <vertical/>
        <horizontal/>
      </border>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right/>
        <top/>
        <bottom/>
        <vertical/>
        <horizontal/>
      </border>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right/>
        <top/>
        <bottom/>
        <vertical/>
        <horizontal/>
      </border>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right/>
        <top/>
        <bottom/>
        <vertical/>
        <horizontal/>
      </border>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right/>
        <top/>
        <bottom/>
        <vertical/>
        <horizontal/>
      </border>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right/>
        <top/>
        <bottom/>
        <vertical/>
        <horizontal/>
      </border>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bottom/>
        <horizontal/>
      </border>
    </dxf>
    <dxf>
      <border>
        <left/>
        <right/>
        <bottom/>
        <horizontal/>
      </border>
    </dxf>
    <dxf>
      <fill>
        <patternFill patternType="solid">
          <bgColor rgb="FFFFFF00"/>
        </patternFill>
      </fill>
    </dxf>
    <dxf>
      <fill>
        <patternFill patternType="solid">
          <bgColor rgb="FFFFFF00"/>
        </patternFill>
      </fill>
    </dxf>
    <dxf>
      <fill>
        <patternFill>
          <bgColor rgb="FFFFFF00"/>
        </patternFill>
      </fill>
    </dxf>
    <dxf>
      <fill>
        <patternFill>
          <bgColor rgb="FFFFFF00"/>
        </patternFill>
      </fill>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right/>
        <bottom/>
        <vertical/>
        <horizontal/>
      </border>
    </dxf>
    <dxf>
      <border>
        <right/>
        <bottom/>
        <vertical/>
        <horizontal/>
      </border>
    </dxf>
    <dxf>
      <border>
        <right/>
        <bottom/>
        <vertical/>
        <horizontal/>
      </border>
    </dxf>
    <dxf>
      <border>
        <right/>
        <bottom/>
        <vertical/>
        <horizontal/>
      </border>
    </dxf>
    <dxf>
      <border>
        <right/>
        <bottom/>
        <vertical/>
        <horizontal/>
      </border>
    </dxf>
    <dxf>
      <border>
        <right/>
        <bottom/>
        <vertical/>
        <horizontal/>
      </border>
    </dxf>
    <dxf>
      <border>
        <right/>
        <bottom/>
        <vertical/>
        <horizontal/>
      </border>
    </dxf>
    <dxf>
      <border>
        <right/>
        <bottom/>
        <vertical/>
        <horizontal/>
      </border>
    </dxf>
    <dxf>
      <border>
        <right/>
        <bottom/>
        <vertical/>
        <horizontal/>
      </border>
    </dxf>
    <dxf>
      <border>
        <right/>
        <bottom/>
        <vertical/>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right/>
        <bottom/>
      </border>
    </dxf>
    <dxf>
      <border>
        <right/>
        <bottom/>
      </border>
    </dxf>
    <dxf>
      <border>
        <right/>
        <bottom/>
      </border>
    </dxf>
    <dxf>
      <border>
        <right/>
        <bottom/>
      </border>
    </dxf>
    <dxf>
      <border>
        <right/>
        <bottom/>
      </border>
    </dxf>
    <dxf>
      <border>
        <right/>
        <bottom/>
      </border>
    </dxf>
    <dxf>
      <border>
        <right/>
        <bottom/>
      </border>
    </dxf>
    <dxf>
      <border>
        <right/>
        <bottom/>
      </border>
    </dxf>
    <dxf>
      <border>
        <right/>
        <bottom/>
      </border>
    </dxf>
    <dxf>
      <border>
        <right/>
        <bottom/>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right/>
        <bottom/>
      </border>
    </dxf>
    <dxf>
      <border>
        <right/>
        <bottom/>
      </border>
    </dxf>
    <dxf>
      <border>
        <right/>
        <bottom/>
      </border>
    </dxf>
    <dxf>
      <border>
        <right/>
        <bottom/>
      </border>
    </dxf>
    <dxf>
      <border>
        <right/>
        <bottom/>
      </border>
    </dxf>
    <dxf>
      <border>
        <right/>
        <bottom/>
      </border>
    </dxf>
    <dxf>
      <border>
        <right/>
        <bottom/>
      </border>
    </dxf>
    <dxf>
      <border>
        <right/>
        <bottom/>
      </border>
    </dxf>
    <dxf>
      <border>
        <right/>
        <bottom/>
      </border>
    </dxf>
    <dxf>
      <border>
        <right/>
        <bottom/>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right/>
        <horizontal/>
      </border>
    </dxf>
    <dxf>
      <border>
        <right/>
        <horizontal/>
      </border>
    </dxf>
    <dxf>
      <border>
        <right/>
        <horizontal/>
      </border>
    </dxf>
    <dxf>
      <border>
        <right/>
        <horizontal/>
      </border>
    </dxf>
    <dxf>
      <border>
        <right/>
        <horizontal/>
      </border>
    </dxf>
    <dxf>
      <border>
        <right/>
        <horizontal/>
      </border>
    </dxf>
    <dxf>
      <border>
        <right/>
        <horizontal/>
      </border>
    </dxf>
    <dxf>
      <border>
        <right/>
        <horizontal/>
      </border>
    </dxf>
    <dxf>
      <border>
        <right/>
        <horizontal/>
      </border>
    </dxf>
    <dxf>
      <border>
        <right/>
        <horizontal/>
      </border>
    </dxf>
    <dxf>
      <border>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left/>
        <top/>
      </border>
    </dxf>
    <dxf>
      <border>
        <left/>
        <top/>
      </border>
    </dxf>
    <dxf>
      <border>
        <left/>
        <top/>
      </border>
    </dxf>
    <dxf>
      <border>
        <left/>
        <top/>
      </border>
    </dxf>
    <dxf>
      <border>
        <left/>
        <top/>
      </border>
    </dxf>
    <dxf>
      <border>
        <right/>
        <bottom/>
        <vertical/>
        <horizontal/>
      </border>
    </dxf>
    <dxf>
      <border>
        <right/>
        <bottom/>
        <vertical/>
        <horizontal/>
      </border>
    </dxf>
    <dxf>
      <border>
        <right/>
        <bottom/>
        <vertical/>
        <horizontal/>
      </border>
    </dxf>
    <dxf>
      <border>
        <right/>
        <bottom/>
        <vertical/>
        <horizontal/>
      </border>
    </dxf>
    <dxf>
      <border>
        <right/>
        <bottom/>
        <vertical/>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right/>
        <bottom/>
        <vertical/>
        <horizontal/>
      </border>
    </dxf>
    <dxf>
      <border>
        <right/>
        <bottom/>
        <vertical/>
        <horizontal/>
      </border>
    </dxf>
    <dxf>
      <border>
        <right/>
        <bottom/>
        <vertical/>
        <horizontal/>
      </border>
    </dxf>
    <dxf>
      <border>
        <right/>
        <bottom/>
        <vertical/>
        <horizontal/>
      </border>
    </dxf>
    <dxf>
      <border>
        <right/>
        <bottom/>
        <vertical/>
        <horizontal/>
      </border>
    </dxf>
    <dxf>
      <border>
        <right/>
        <bottom/>
        <vertical/>
        <horizontal/>
      </border>
    </dxf>
    <dxf>
      <border>
        <right/>
        <bottom/>
        <vertical/>
        <horizontal/>
      </border>
    </dxf>
    <dxf>
      <border>
        <right/>
        <bottom/>
        <vertical/>
        <horizontal/>
      </border>
    </dxf>
    <dxf>
      <border>
        <right/>
        <bottom/>
        <vertical/>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left/>
        <top/>
      </border>
    </dxf>
    <dxf>
      <border>
        <left/>
        <top/>
      </border>
    </dxf>
    <dxf>
      <border>
        <left/>
        <top/>
      </border>
    </dxf>
    <dxf>
      <border>
        <left/>
        <top/>
      </border>
    </dxf>
    <dxf>
      <border>
        <left/>
        <top/>
      </border>
    </dxf>
    <dxf>
      <border>
        <right/>
        <bottom/>
        <vertical/>
        <horizontal/>
      </border>
    </dxf>
    <dxf>
      <border>
        <right/>
        <bottom/>
        <vertical/>
        <horizontal/>
      </border>
    </dxf>
    <dxf>
      <border>
        <right/>
        <bottom/>
        <vertical/>
        <horizontal/>
      </border>
    </dxf>
    <dxf>
      <border>
        <right/>
        <bottom/>
        <vertical/>
        <horizontal/>
      </border>
    </dxf>
    <dxf>
      <border>
        <right/>
        <bottom/>
        <vertical/>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right/>
        <bottom/>
      </border>
    </dxf>
    <dxf>
      <border>
        <right/>
        <bottom/>
      </border>
    </dxf>
    <dxf>
      <border>
        <right/>
        <bottom/>
      </border>
    </dxf>
    <dxf>
      <border>
        <right/>
        <bottom/>
      </border>
    </dxf>
    <dxf>
      <border>
        <right/>
        <bottom/>
      </border>
    </dxf>
    <dxf>
      <border>
        <right/>
        <bottom/>
      </border>
    </dxf>
    <dxf>
      <border>
        <right/>
        <bottom/>
      </border>
    </dxf>
    <dxf>
      <border>
        <right/>
        <bottom/>
      </border>
    </dxf>
    <dxf>
      <border>
        <right/>
        <bottom/>
      </border>
    </dxf>
    <dxf>
      <border>
        <right/>
        <bottom/>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right/>
        <bottom/>
        <vertical/>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left/>
        <top/>
      </border>
    </dxf>
    <dxf>
      <border>
        <left/>
        <top/>
      </border>
    </dxf>
    <dxf>
      <border>
        <left/>
        <top/>
      </border>
    </dxf>
    <dxf>
      <border>
        <left/>
        <top/>
      </border>
    </dxf>
    <dxf>
      <border>
        <left/>
        <top/>
      </border>
    </dxf>
    <dxf>
      <border>
        <right/>
        <bottom/>
        <vertical/>
        <horizontal/>
      </border>
    </dxf>
    <dxf>
      <border>
        <right/>
        <bottom/>
        <vertical/>
        <horizontal/>
      </border>
    </dxf>
    <dxf>
      <border>
        <right/>
        <bottom/>
        <vertical/>
        <horizontal/>
      </border>
    </dxf>
    <dxf>
      <border>
        <right/>
        <bottom/>
        <vertical/>
        <horizontal/>
      </border>
    </dxf>
    <dxf>
      <border>
        <right/>
        <bottom/>
        <vertical/>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left/>
        <top/>
      </border>
    </dxf>
    <dxf>
      <border>
        <left/>
        <top/>
      </border>
    </dxf>
    <dxf>
      <border>
        <left/>
        <top/>
      </border>
    </dxf>
    <dxf>
      <border>
        <left/>
        <top/>
      </border>
    </dxf>
    <dxf>
      <border>
        <left/>
        <top/>
      </border>
    </dxf>
    <dxf>
      <border>
        <right/>
        <bottom/>
        <vertical/>
        <horizontal/>
      </border>
    </dxf>
    <dxf>
      <border>
        <right/>
        <bottom/>
        <vertical/>
        <horizontal/>
      </border>
    </dxf>
    <dxf>
      <border>
        <right/>
        <bottom/>
        <vertical/>
        <horizontal/>
      </border>
    </dxf>
    <dxf>
      <border>
        <right/>
        <bottom/>
        <vertical/>
        <horizontal/>
      </border>
    </dxf>
    <dxf>
      <border>
        <right/>
        <bottom/>
        <vertical/>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right/>
        <bottom/>
        <vertical/>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right/>
        <horizontal/>
      </border>
    </dxf>
    <dxf>
      <border>
        <right/>
        <horizontal/>
      </border>
    </dxf>
    <dxf>
      <border>
        <right/>
        <horizontal/>
      </border>
    </dxf>
    <dxf>
      <border>
        <right/>
        <horizontal/>
      </border>
    </dxf>
    <dxf>
      <border>
        <right/>
        <horizontal/>
      </border>
    </dxf>
    <dxf>
      <border>
        <right/>
        <horizontal/>
      </border>
    </dxf>
    <dxf>
      <border>
        <right/>
        <horizontal/>
      </border>
    </dxf>
    <dxf>
      <border>
        <right/>
        <horizontal/>
      </border>
    </dxf>
    <dxf>
      <border>
        <right/>
        <horizontal/>
      </border>
    </dxf>
    <dxf>
      <border>
        <right/>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right/>
        <bottom/>
        <vertical/>
        <horizontal/>
      </border>
    </dxf>
    <dxf>
      <border>
        <right/>
        <bottom/>
        <vertical/>
        <horizontal/>
      </border>
    </dxf>
    <dxf>
      <border>
        <right/>
        <bottom/>
        <vertical/>
        <horizontal/>
      </border>
    </dxf>
    <dxf>
      <border>
        <right/>
        <bottom/>
        <vertical/>
        <horizontal/>
      </border>
    </dxf>
    <dxf>
      <border>
        <right/>
        <bottom/>
        <vertical/>
        <horizontal/>
      </border>
    </dxf>
    <dxf>
      <border>
        <right/>
        <bottom/>
        <vertical/>
        <horizontal/>
      </border>
    </dxf>
    <dxf>
      <border>
        <right/>
        <bottom/>
        <vertical/>
        <horizontal/>
      </border>
    </dxf>
    <dxf>
      <border>
        <right/>
        <bottom/>
        <vertical/>
        <horizontal/>
      </border>
    </dxf>
    <dxf>
      <border>
        <right/>
        <bottom/>
        <vertical/>
        <horizontal/>
      </border>
    </dxf>
    <dxf>
      <border>
        <right/>
        <bottom/>
        <vertical/>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right/>
        <top/>
        <bottom/>
        <horizontal/>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right/>
        <bottom/>
        <vertical/>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
      <border>
        <right/>
        <bottom/>
        <horizontal/>
      </border>
    </dxf>
  </dxfs>
  <tableStyles count="0" defaultTableStyle="TableStyleMedium2" defaultPivotStyle="PivotStyleLight16"/>
  <colors>
    <mruColors>
      <color rgb="FFE8E8FD"/>
      <color rgb="FFE4C5FF"/>
      <color rgb="FF4B9CD3"/>
      <color rgb="FF77CD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00.xml.rels><?xml version="1.0" encoding="UTF-8" standalone="yes"?>
<Relationships xmlns="http://schemas.openxmlformats.org/package/2006/relationships"><Relationship Id="rId2" Type="http://schemas.microsoft.com/office/2011/relationships/chartColorStyle" Target="colors100.xml"/><Relationship Id="rId1" Type="http://schemas.microsoft.com/office/2011/relationships/chartStyle" Target="style100.xml"/></Relationships>
</file>

<file path=xl/charts/_rels/chart101.xml.rels><?xml version="1.0" encoding="UTF-8" standalone="yes"?>
<Relationships xmlns="http://schemas.openxmlformats.org/package/2006/relationships"><Relationship Id="rId2" Type="http://schemas.microsoft.com/office/2011/relationships/chartColorStyle" Target="colors101.xml"/><Relationship Id="rId1" Type="http://schemas.microsoft.com/office/2011/relationships/chartStyle" Target="style101.xml"/></Relationships>
</file>

<file path=xl/charts/_rels/chart102.xml.rels><?xml version="1.0" encoding="UTF-8" standalone="yes"?>
<Relationships xmlns="http://schemas.openxmlformats.org/package/2006/relationships"><Relationship Id="rId2" Type="http://schemas.microsoft.com/office/2011/relationships/chartColorStyle" Target="colors102.xml"/><Relationship Id="rId1" Type="http://schemas.microsoft.com/office/2011/relationships/chartStyle" Target="style102.xml"/></Relationships>
</file>

<file path=xl/charts/_rels/chart103.xml.rels><?xml version="1.0" encoding="UTF-8" standalone="yes"?>
<Relationships xmlns="http://schemas.openxmlformats.org/package/2006/relationships"><Relationship Id="rId2" Type="http://schemas.microsoft.com/office/2011/relationships/chartColorStyle" Target="colors103.xml"/><Relationship Id="rId1" Type="http://schemas.microsoft.com/office/2011/relationships/chartStyle" Target="style103.xml"/></Relationships>
</file>

<file path=xl/charts/_rels/chart104.xml.rels><?xml version="1.0" encoding="UTF-8" standalone="yes"?>
<Relationships xmlns="http://schemas.openxmlformats.org/package/2006/relationships"><Relationship Id="rId2" Type="http://schemas.microsoft.com/office/2011/relationships/chartColorStyle" Target="colors104.xml"/><Relationship Id="rId1" Type="http://schemas.microsoft.com/office/2011/relationships/chartStyle" Target="style104.xml"/></Relationships>
</file>

<file path=xl/charts/_rels/chart105.xml.rels><?xml version="1.0" encoding="UTF-8" standalone="yes"?>
<Relationships xmlns="http://schemas.openxmlformats.org/package/2006/relationships"><Relationship Id="rId2" Type="http://schemas.microsoft.com/office/2011/relationships/chartColorStyle" Target="colors105.xml"/><Relationship Id="rId1" Type="http://schemas.microsoft.com/office/2011/relationships/chartStyle" Target="style105.xml"/></Relationships>
</file>

<file path=xl/charts/_rels/chart106.xml.rels><?xml version="1.0" encoding="UTF-8" standalone="yes"?>
<Relationships xmlns="http://schemas.openxmlformats.org/package/2006/relationships"><Relationship Id="rId2" Type="http://schemas.microsoft.com/office/2011/relationships/chartColorStyle" Target="colors106.xml"/><Relationship Id="rId1" Type="http://schemas.microsoft.com/office/2011/relationships/chartStyle" Target="style106.xml"/></Relationships>
</file>

<file path=xl/charts/_rels/chart107.xml.rels><?xml version="1.0" encoding="UTF-8" standalone="yes"?>
<Relationships xmlns="http://schemas.openxmlformats.org/package/2006/relationships"><Relationship Id="rId2" Type="http://schemas.microsoft.com/office/2011/relationships/chartColorStyle" Target="colors107.xml"/><Relationship Id="rId1" Type="http://schemas.microsoft.com/office/2011/relationships/chartStyle" Target="style107.xml"/></Relationships>
</file>

<file path=xl/charts/_rels/chart108.xml.rels><?xml version="1.0" encoding="UTF-8" standalone="yes"?>
<Relationships xmlns="http://schemas.openxmlformats.org/package/2006/relationships"><Relationship Id="rId2" Type="http://schemas.microsoft.com/office/2011/relationships/chartColorStyle" Target="colors108.xml"/><Relationship Id="rId1" Type="http://schemas.microsoft.com/office/2011/relationships/chartStyle" Target="style108.xml"/></Relationships>
</file>

<file path=xl/charts/_rels/chart109.xml.rels><?xml version="1.0" encoding="UTF-8" standalone="yes"?>
<Relationships xmlns="http://schemas.openxmlformats.org/package/2006/relationships"><Relationship Id="rId2" Type="http://schemas.microsoft.com/office/2011/relationships/chartColorStyle" Target="colors109.xml"/><Relationship Id="rId1" Type="http://schemas.microsoft.com/office/2011/relationships/chartStyle" Target="style109.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10.xml.rels><?xml version="1.0" encoding="UTF-8" standalone="yes"?>
<Relationships xmlns="http://schemas.openxmlformats.org/package/2006/relationships"><Relationship Id="rId2" Type="http://schemas.microsoft.com/office/2011/relationships/chartColorStyle" Target="colors110.xml"/><Relationship Id="rId1" Type="http://schemas.microsoft.com/office/2011/relationships/chartStyle" Target="style110.xml"/></Relationships>
</file>

<file path=xl/charts/_rels/chart111.xml.rels><?xml version="1.0" encoding="UTF-8" standalone="yes"?>
<Relationships xmlns="http://schemas.openxmlformats.org/package/2006/relationships"><Relationship Id="rId2" Type="http://schemas.microsoft.com/office/2011/relationships/chartColorStyle" Target="colors111.xml"/><Relationship Id="rId1" Type="http://schemas.microsoft.com/office/2011/relationships/chartStyle" Target="style111.xml"/></Relationships>
</file>

<file path=xl/charts/_rels/chart112.xml.rels><?xml version="1.0" encoding="UTF-8" standalone="yes"?>
<Relationships xmlns="http://schemas.openxmlformats.org/package/2006/relationships"><Relationship Id="rId2" Type="http://schemas.microsoft.com/office/2011/relationships/chartColorStyle" Target="colors112.xml"/><Relationship Id="rId1" Type="http://schemas.microsoft.com/office/2011/relationships/chartStyle" Target="style112.xml"/></Relationships>
</file>

<file path=xl/charts/_rels/chart113.xml.rels><?xml version="1.0" encoding="UTF-8" standalone="yes"?>
<Relationships xmlns="http://schemas.openxmlformats.org/package/2006/relationships"><Relationship Id="rId2" Type="http://schemas.microsoft.com/office/2011/relationships/chartColorStyle" Target="colors113.xml"/><Relationship Id="rId1" Type="http://schemas.microsoft.com/office/2011/relationships/chartStyle" Target="style113.xml"/></Relationships>
</file>

<file path=xl/charts/_rels/chart114.xml.rels><?xml version="1.0" encoding="UTF-8" standalone="yes"?>
<Relationships xmlns="http://schemas.openxmlformats.org/package/2006/relationships"><Relationship Id="rId2" Type="http://schemas.microsoft.com/office/2011/relationships/chartColorStyle" Target="colors114.xml"/><Relationship Id="rId1" Type="http://schemas.microsoft.com/office/2011/relationships/chartStyle" Target="style114.xml"/></Relationships>
</file>

<file path=xl/charts/_rels/chart115.xml.rels><?xml version="1.0" encoding="UTF-8" standalone="yes"?>
<Relationships xmlns="http://schemas.openxmlformats.org/package/2006/relationships"><Relationship Id="rId2" Type="http://schemas.microsoft.com/office/2011/relationships/chartColorStyle" Target="colors115.xml"/><Relationship Id="rId1" Type="http://schemas.microsoft.com/office/2011/relationships/chartStyle" Target="style115.xml"/></Relationships>
</file>

<file path=xl/charts/_rels/chart116.xml.rels><?xml version="1.0" encoding="UTF-8" standalone="yes"?>
<Relationships xmlns="http://schemas.openxmlformats.org/package/2006/relationships"><Relationship Id="rId2" Type="http://schemas.microsoft.com/office/2011/relationships/chartColorStyle" Target="colors116.xml"/><Relationship Id="rId1" Type="http://schemas.microsoft.com/office/2011/relationships/chartStyle" Target="style116.xml"/></Relationships>
</file>

<file path=xl/charts/_rels/chart117.xml.rels><?xml version="1.0" encoding="UTF-8" standalone="yes"?>
<Relationships xmlns="http://schemas.openxmlformats.org/package/2006/relationships"><Relationship Id="rId2" Type="http://schemas.microsoft.com/office/2011/relationships/chartColorStyle" Target="colors117.xml"/><Relationship Id="rId1" Type="http://schemas.microsoft.com/office/2011/relationships/chartStyle" Target="style117.xml"/></Relationships>
</file>

<file path=xl/charts/_rels/chart118.xml.rels><?xml version="1.0" encoding="UTF-8" standalone="yes"?>
<Relationships xmlns="http://schemas.openxmlformats.org/package/2006/relationships"><Relationship Id="rId2" Type="http://schemas.microsoft.com/office/2011/relationships/chartColorStyle" Target="colors118.xml"/><Relationship Id="rId1" Type="http://schemas.microsoft.com/office/2011/relationships/chartStyle" Target="style118.xml"/></Relationships>
</file>

<file path=xl/charts/_rels/chart119.xml.rels><?xml version="1.0" encoding="UTF-8" standalone="yes"?>
<Relationships xmlns="http://schemas.openxmlformats.org/package/2006/relationships"><Relationship Id="rId2" Type="http://schemas.microsoft.com/office/2011/relationships/chartColorStyle" Target="colors119.xml"/><Relationship Id="rId1" Type="http://schemas.microsoft.com/office/2011/relationships/chartStyle" Target="style119.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20.xml.rels><?xml version="1.0" encoding="UTF-8" standalone="yes"?>
<Relationships xmlns="http://schemas.openxmlformats.org/package/2006/relationships"><Relationship Id="rId2" Type="http://schemas.microsoft.com/office/2011/relationships/chartColorStyle" Target="colors120.xml"/><Relationship Id="rId1" Type="http://schemas.microsoft.com/office/2011/relationships/chartStyle" Target="style120.xml"/></Relationships>
</file>

<file path=xl/charts/_rels/chart121.xml.rels><?xml version="1.0" encoding="UTF-8" standalone="yes"?>
<Relationships xmlns="http://schemas.openxmlformats.org/package/2006/relationships"><Relationship Id="rId2" Type="http://schemas.microsoft.com/office/2011/relationships/chartColorStyle" Target="colors121.xml"/><Relationship Id="rId1" Type="http://schemas.microsoft.com/office/2011/relationships/chartStyle" Target="style121.xml"/></Relationships>
</file>

<file path=xl/charts/_rels/chart122.xml.rels><?xml version="1.0" encoding="UTF-8" standalone="yes"?>
<Relationships xmlns="http://schemas.openxmlformats.org/package/2006/relationships"><Relationship Id="rId2" Type="http://schemas.microsoft.com/office/2011/relationships/chartColorStyle" Target="colors122.xml"/><Relationship Id="rId1" Type="http://schemas.microsoft.com/office/2011/relationships/chartStyle" Target="style122.xml"/></Relationships>
</file>

<file path=xl/charts/_rels/chart123.xml.rels><?xml version="1.0" encoding="UTF-8" standalone="yes"?>
<Relationships xmlns="http://schemas.openxmlformats.org/package/2006/relationships"><Relationship Id="rId2" Type="http://schemas.microsoft.com/office/2011/relationships/chartColorStyle" Target="colors123.xml"/><Relationship Id="rId1" Type="http://schemas.microsoft.com/office/2011/relationships/chartStyle" Target="style123.xml"/></Relationships>
</file>

<file path=xl/charts/_rels/chart124.xml.rels><?xml version="1.0" encoding="UTF-8" standalone="yes"?>
<Relationships xmlns="http://schemas.openxmlformats.org/package/2006/relationships"><Relationship Id="rId2" Type="http://schemas.microsoft.com/office/2011/relationships/chartColorStyle" Target="colors124.xml"/><Relationship Id="rId1" Type="http://schemas.microsoft.com/office/2011/relationships/chartStyle" Target="style124.xml"/></Relationships>
</file>

<file path=xl/charts/_rels/chart125.xml.rels><?xml version="1.0" encoding="UTF-8" standalone="yes"?>
<Relationships xmlns="http://schemas.openxmlformats.org/package/2006/relationships"><Relationship Id="rId2" Type="http://schemas.microsoft.com/office/2011/relationships/chartColorStyle" Target="colors125.xml"/><Relationship Id="rId1" Type="http://schemas.microsoft.com/office/2011/relationships/chartStyle" Target="style125.xml"/></Relationships>
</file>

<file path=xl/charts/_rels/chart126.xml.rels><?xml version="1.0" encoding="UTF-8" standalone="yes"?>
<Relationships xmlns="http://schemas.openxmlformats.org/package/2006/relationships"><Relationship Id="rId2" Type="http://schemas.microsoft.com/office/2011/relationships/chartColorStyle" Target="colors126.xml"/><Relationship Id="rId1" Type="http://schemas.microsoft.com/office/2011/relationships/chartStyle" Target="style126.xml"/></Relationships>
</file>

<file path=xl/charts/_rels/chart127.xml.rels><?xml version="1.0" encoding="UTF-8" standalone="yes"?>
<Relationships xmlns="http://schemas.openxmlformats.org/package/2006/relationships"><Relationship Id="rId2" Type="http://schemas.microsoft.com/office/2011/relationships/chartColorStyle" Target="colors127.xml"/><Relationship Id="rId1" Type="http://schemas.microsoft.com/office/2011/relationships/chartStyle" Target="style127.xml"/></Relationships>
</file>

<file path=xl/charts/_rels/chart128.xml.rels><?xml version="1.0" encoding="UTF-8" standalone="yes"?>
<Relationships xmlns="http://schemas.openxmlformats.org/package/2006/relationships"><Relationship Id="rId2" Type="http://schemas.microsoft.com/office/2011/relationships/chartColorStyle" Target="colors128.xml"/><Relationship Id="rId1" Type="http://schemas.microsoft.com/office/2011/relationships/chartStyle" Target="style128.xml"/></Relationships>
</file>

<file path=xl/charts/_rels/chart129.xml.rels><?xml version="1.0" encoding="UTF-8" standalone="yes"?>
<Relationships xmlns="http://schemas.openxmlformats.org/package/2006/relationships"><Relationship Id="rId2" Type="http://schemas.microsoft.com/office/2011/relationships/chartColorStyle" Target="colors129.xml"/><Relationship Id="rId1" Type="http://schemas.microsoft.com/office/2011/relationships/chartStyle" Target="style129.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30.xml.rels><?xml version="1.0" encoding="UTF-8" standalone="yes"?>
<Relationships xmlns="http://schemas.openxmlformats.org/package/2006/relationships"><Relationship Id="rId2" Type="http://schemas.microsoft.com/office/2011/relationships/chartColorStyle" Target="colors130.xml"/><Relationship Id="rId1" Type="http://schemas.microsoft.com/office/2011/relationships/chartStyle" Target="style130.xml"/></Relationships>
</file>

<file path=xl/charts/_rels/chart131.xml.rels><?xml version="1.0" encoding="UTF-8" standalone="yes"?>
<Relationships xmlns="http://schemas.openxmlformats.org/package/2006/relationships"><Relationship Id="rId2" Type="http://schemas.microsoft.com/office/2011/relationships/chartColorStyle" Target="colors131.xml"/><Relationship Id="rId1" Type="http://schemas.microsoft.com/office/2011/relationships/chartStyle" Target="style131.xml"/></Relationships>
</file>

<file path=xl/charts/_rels/chart132.xml.rels><?xml version="1.0" encoding="UTF-8" standalone="yes"?>
<Relationships xmlns="http://schemas.openxmlformats.org/package/2006/relationships"><Relationship Id="rId2" Type="http://schemas.microsoft.com/office/2011/relationships/chartColorStyle" Target="colors132.xml"/><Relationship Id="rId1" Type="http://schemas.microsoft.com/office/2011/relationships/chartStyle" Target="style132.xml"/></Relationships>
</file>

<file path=xl/charts/_rels/chart133.xml.rels><?xml version="1.0" encoding="UTF-8" standalone="yes"?>
<Relationships xmlns="http://schemas.openxmlformats.org/package/2006/relationships"><Relationship Id="rId2" Type="http://schemas.microsoft.com/office/2011/relationships/chartColorStyle" Target="colors133.xml"/><Relationship Id="rId1" Type="http://schemas.microsoft.com/office/2011/relationships/chartStyle" Target="style133.xml"/></Relationships>
</file>

<file path=xl/charts/_rels/chart134.xml.rels><?xml version="1.0" encoding="UTF-8" standalone="yes"?>
<Relationships xmlns="http://schemas.openxmlformats.org/package/2006/relationships"><Relationship Id="rId2" Type="http://schemas.microsoft.com/office/2011/relationships/chartColorStyle" Target="colors134.xml"/><Relationship Id="rId1" Type="http://schemas.microsoft.com/office/2011/relationships/chartStyle" Target="style134.xml"/></Relationships>
</file>

<file path=xl/charts/_rels/chart135.xml.rels><?xml version="1.0" encoding="UTF-8" standalone="yes"?>
<Relationships xmlns="http://schemas.openxmlformats.org/package/2006/relationships"><Relationship Id="rId2" Type="http://schemas.microsoft.com/office/2011/relationships/chartColorStyle" Target="colors135.xml"/><Relationship Id="rId1" Type="http://schemas.microsoft.com/office/2011/relationships/chartStyle" Target="style135.xml"/></Relationships>
</file>

<file path=xl/charts/_rels/chart136.xml.rels><?xml version="1.0" encoding="UTF-8" standalone="yes"?>
<Relationships xmlns="http://schemas.openxmlformats.org/package/2006/relationships"><Relationship Id="rId2" Type="http://schemas.microsoft.com/office/2011/relationships/chartColorStyle" Target="colors136.xml"/><Relationship Id="rId1" Type="http://schemas.microsoft.com/office/2011/relationships/chartStyle" Target="style136.xml"/></Relationships>
</file>

<file path=xl/charts/_rels/chart137.xml.rels><?xml version="1.0" encoding="UTF-8" standalone="yes"?>
<Relationships xmlns="http://schemas.openxmlformats.org/package/2006/relationships"><Relationship Id="rId2" Type="http://schemas.microsoft.com/office/2011/relationships/chartColorStyle" Target="colors137.xml"/><Relationship Id="rId1" Type="http://schemas.microsoft.com/office/2011/relationships/chartStyle" Target="style137.xml"/></Relationships>
</file>

<file path=xl/charts/_rels/chart138.xml.rels><?xml version="1.0" encoding="UTF-8" standalone="yes"?>
<Relationships xmlns="http://schemas.openxmlformats.org/package/2006/relationships"><Relationship Id="rId2" Type="http://schemas.microsoft.com/office/2011/relationships/chartColorStyle" Target="colors138.xml"/><Relationship Id="rId1" Type="http://schemas.microsoft.com/office/2011/relationships/chartStyle" Target="style138.xml"/></Relationships>
</file>

<file path=xl/charts/_rels/chart139.xml.rels><?xml version="1.0" encoding="UTF-8" standalone="yes"?>
<Relationships xmlns="http://schemas.openxmlformats.org/package/2006/relationships"><Relationship Id="rId2" Type="http://schemas.microsoft.com/office/2011/relationships/chartColorStyle" Target="colors139.xml"/><Relationship Id="rId1" Type="http://schemas.microsoft.com/office/2011/relationships/chartStyle" Target="style139.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40.xml.rels><?xml version="1.0" encoding="UTF-8" standalone="yes"?>
<Relationships xmlns="http://schemas.openxmlformats.org/package/2006/relationships"><Relationship Id="rId2" Type="http://schemas.microsoft.com/office/2011/relationships/chartColorStyle" Target="colors140.xml"/><Relationship Id="rId1" Type="http://schemas.microsoft.com/office/2011/relationships/chartStyle" Target="style140.xml"/></Relationships>
</file>

<file path=xl/charts/_rels/chart141.xml.rels><?xml version="1.0" encoding="UTF-8" standalone="yes"?>
<Relationships xmlns="http://schemas.openxmlformats.org/package/2006/relationships"><Relationship Id="rId2" Type="http://schemas.microsoft.com/office/2011/relationships/chartColorStyle" Target="colors141.xml"/><Relationship Id="rId1" Type="http://schemas.microsoft.com/office/2011/relationships/chartStyle" Target="style141.xml"/></Relationships>
</file>

<file path=xl/charts/_rels/chart142.xml.rels><?xml version="1.0" encoding="UTF-8" standalone="yes"?>
<Relationships xmlns="http://schemas.openxmlformats.org/package/2006/relationships"><Relationship Id="rId2" Type="http://schemas.microsoft.com/office/2011/relationships/chartColorStyle" Target="colors142.xml"/><Relationship Id="rId1" Type="http://schemas.microsoft.com/office/2011/relationships/chartStyle" Target="style142.xml"/></Relationships>
</file>

<file path=xl/charts/_rels/chart143.xml.rels><?xml version="1.0" encoding="UTF-8" standalone="yes"?>
<Relationships xmlns="http://schemas.openxmlformats.org/package/2006/relationships"><Relationship Id="rId2" Type="http://schemas.microsoft.com/office/2011/relationships/chartColorStyle" Target="colors143.xml"/><Relationship Id="rId1" Type="http://schemas.microsoft.com/office/2011/relationships/chartStyle" Target="style143.xml"/></Relationships>
</file>

<file path=xl/charts/_rels/chart144.xml.rels><?xml version="1.0" encoding="UTF-8" standalone="yes"?>
<Relationships xmlns="http://schemas.openxmlformats.org/package/2006/relationships"><Relationship Id="rId2" Type="http://schemas.microsoft.com/office/2011/relationships/chartColorStyle" Target="colors144.xml"/><Relationship Id="rId1" Type="http://schemas.microsoft.com/office/2011/relationships/chartStyle" Target="style144.xml"/></Relationships>
</file>

<file path=xl/charts/_rels/chart145.xml.rels><?xml version="1.0" encoding="UTF-8" standalone="yes"?>
<Relationships xmlns="http://schemas.openxmlformats.org/package/2006/relationships"><Relationship Id="rId2" Type="http://schemas.microsoft.com/office/2011/relationships/chartColorStyle" Target="colors145.xml"/><Relationship Id="rId1" Type="http://schemas.microsoft.com/office/2011/relationships/chartStyle" Target="style145.xml"/></Relationships>
</file>

<file path=xl/charts/_rels/chart146.xml.rels><?xml version="1.0" encoding="UTF-8" standalone="yes"?>
<Relationships xmlns="http://schemas.openxmlformats.org/package/2006/relationships"><Relationship Id="rId2" Type="http://schemas.microsoft.com/office/2011/relationships/chartColorStyle" Target="colors146.xml"/><Relationship Id="rId1" Type="http://schemas.microsoft.com/office/2011/relationships/chartStyle" Target="style146.xml"/></Relationships>
</file>

<file path=xl/charts/_rels/chart147.xml.rels><?xml version="1.0" encoding="UTF-8" standalone="yes"?>
<Relationships xmlns="http://schemas.openxmlformats.org/package/2006/relationships"><Relationship Id="rId2" Type="http://schemas.microsoft.com/office/2011/relationships/chartColorStyle" Target="colors147.xml"/><Relationship Id="rId1" Type="http://schemas.microsoft.com/office/2011/relationships/chartStyle" Target="style147.xml"/></Relationships>
</file>

<file path=xl/charts/_rels/chart148.xml.rels><?xml version="1.0" encoding="UTF-8" standalone="yes"?>
<Relationships xmlns="http://schemas.openxmlformats.org/package/2006/relationships"><Relationship Id="rId2" Type="http://schemas.microsoft.com/office/2011/relationships/chartColorStyle" Target="colors148.xml"/><Relationship Id="rId1" Type="http://schemas.microsoft.com/office/2011/relationships/chartStyle" Target="style148.xml"/></Relationships>
</file>

<file path=xl/charts/_rels/chart149.xml.rels><?xml version="1.0" encoding="UTF-8" standalone="yes"?>
<Relationships xmlns="http://schemas.openxmlformats.org/package/2006/relationships"><Relationship Id="rId2" Type="http://schemas.microsoft.com/office/2011/relationships/chartColorStyle" Target="colors149.xml"/><Relationship Id="rId1" Type="http://schemas.microsoft.com/office/2011/relationships/chartStyle" Target="style149.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50.xml.rels><?xml version="1.0" encoding="UTF-8" standalone="yes"?>
<Relationships xmlns="http://schemas.openxmlformats.org/package/2006/relationships"><Relationship Id="rId2" Type="http://schemas.microsoft.com/office/2011/relationships/chartColorStyle" Target="colors150.xml"/><Relationship Id="rId1" Type="http://schemas.microsoft.com/office/2011/relationships/chartStyle" Target="style150.xml"/></Relationships>
</file>

<file path=xl/charts/_rels/chart151.xml.rels><?xml version="1.0" encoding="UTF-8" standalone="yes"?>
<Relationships xmlns="http://schemas.openxmlformats.org/package/2006/relationships"><Relationship Id="rId2" Type="http://schemas.microsoft.com/office/2011/relationships/chartColorStyle" Target="colors151.xml"/><Relationship Id="rId1" Type="http://schemas.microsoft.com/office/2011/relationships/chartStyle" Target="style151.xml"/></Relationships>
</file>

<file path=xl/charts/_rels/chart152.xml.rels><?xml version="1.0" encoding="UTF-8" standalone="yes"?>
<Relationships xmlns="http://schemas.openxmlformats.org/package/2006/relationships"><Relationship Id="rId2" Type="http://schemas.microsoft.com/office/2011/relationships/chartColorStyle" Target="colors152.xml"/><Relationship Id="rId1" Type="http://schemas.microsoft.com/office/2011/relationships/chartStyle" Target="style152.xml"/></Relationships>
</file>

<file path=xl/charts/_rels/chart153.xml.rels><?xml version="1.0" encoding="UTF-8" standalone="yes"?>
<Relationships xmlns="http://schemas.openxmlformats.org/package/2006/relationships"><Relationship Id="rId2" Type="http://schemas.microsoft.com/office/2011/relationships/chartColorStyle" Target="colors153.xml"/><Relationship Id="rId1" Type="http://schemas.microsoft.com/office/2011/relationships/chartStyle" Target="style153.xml"/></Relationships>
</file>

<file path=xl/charts/_rels/chart154.xml.rels><?xml version="1.0" encoding="UTF-8" standalone="yes"?>
<Relationships xmlns="http://schemas.openxmlformats.org/package/2006/relationships"><Relationship Id="rId2" Type="http://schemas.microsoft.com/office/2011/relationships/chartColorStyle" Target="colors154.xml"/><Relationship Id="rId1" Type="http://schemas.microsoft.com/office/2011/relationships/chartStyle" Target="style154.xml"/></Relationships>
</file>

<file path=xl/charts/_rels/chart155.xml.rels><?xml version="1.0" encoding="UTF-8" standalone="yes"?>
<Relationships xmlns="http://schemas.openxmlformats.org/package/2006/relationships"><Relationship Id="rId2" Type="http://schemas.microsoft.com/office/2011/relationships/chartColorStyle" Target="colors155.xml"/><Relationship Id="rId1" Type="http://schemas.microsoft.com/office/2011/relationships/chartStyle" Target="style155.xml"/></Relationships>
</file>

<file path=xl/charts/_rels/chart156.xml.rels><?xml version="1.0" encoding="UTF-8" standalone="yes"?>
<Relationships xmlns="http://schemas.openxmlformats.org/package/2006/relationships"><Relationship Id="rId2" Type="http://schemas.microsoft.com/office/2011/relationships/chartColorStyle" Target="colors156.xml"/><Relationship Id="rId1" Type="http://schemas.microsoft.com/office/2011/relationships/chartStyle" Target="style156.xml"/></Relationships>
</file>

<file path=xl/charts/_rels/chart157.xml.rels><?xml version="1.0" encoding="UTF-8" standalone="yes"?>
<Relationships xmlns="http://schemas.openxmlformats.org/package/2006/relationships"><Relationship Id="rId2" Type="http://schemas.microsoft.com/office/2011/relationships/chartColorStyle" Target="colors157.xml"/><Relationship Id="rId1" Type="http://schemas.microsoft.com/office/2011/relationships/chartStyle" Target="style157.xml"/></Relationships>
</file>

<file path=xl/charts/_rels/chart158.xml.rels><?xml version="1.0" encoding="UTF-8" standalone="yes"?>
<Relationships xmlns="http://schemas.openxmlformats.org/package/2006/relationships"><Relationship Id="rId2" Type="http://schemas.microsoft.com/office/2011/relationships/chartColorStyle" Target="colors158.xml"/><Relationship Id="rId1" Type="http://schemas.microsoft.com/office/2011/relationships/chartStyle" Target="style158.xml"/></Relationships>
</file>

<file path=xl/charts/_rels/chart159.xml.rels><?xml version="1.0" encoding="UTF-8" standalone="yes"?>
<Relationships xmlns="http://schemas.openxmlformats.org/package/2006/relationships"><Relationship Id="rId2" Type="http://schemas.microsoft.com/office/2011/relationships/chartColorStyle" Target="colors159.xml"/><Relationship Id="rId1" Type="http://schemas.microsoft.com/office/2011/relationships/chartStyle" Target="style159.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60.xml.rels><?xml version="1.0" encoding="UTF-8" standalone="yes"?>
<Relationships xmlns="http://schemas.openxmlformats.org/package/2006/relationships"><Relationship Id="rId2" Type="http://schemas.microsoft.com/office/2011/relationships/chartColorStyle" Target="colors160.xml"/><Relationship Id="rId1" Type="http://schemas.microsoft.com/office/2011/relationships/chartStyle" Target="style160.xml"/></Relationships>
</file>

<file path=xl/charts/_rels/chart161.xml.rels><?xml version="1.0" encoding="UTF-8" standalone="yes"?>
<Relationships xmlns="http://schemas.openxmlformats.org/package/2006/relationships"><Relationship Id="rId2" Type="http://schemas.microsoft.com/office/2011/relationships/chartColorStyle" Target="colors161.xml"/><Relationship Id="rId1" Type="http://schemas.microsoft.com/office/2011/relationships/chartStyle" Target="style161.xml"/></Relationships>
</file>

<file path=xl/charts/_rels/chart162.xml.rels><?xml version="1.0" encoding="UTF-8" standalone="yes"?>
<Relationships xmlns="http://schemas.openxmlformats.org/package/2006/relationships"><Relationship Id="rId2" Type="http://schemas.microsoft.com/office/2011/relationships/chartColorStyle" Target="colors162.xml"/><Relationship Id="rId1" Type="http://schemas.microsoft.com/office/2011/relationships/chartStyle" Target="style162.xml"/></Relationships>
</file>

<file path=xl/charts/_rels/chart163.xml.rels><?xml version="1.0" encoding="UTF-8" standalone="yes"?>
<Relationships xmlns="http://schemas.openxmlformats.org/package/2006/relationships"><Relationship Id="rId2" Type="http://schemas.microsoft.com/office/2011/relationships/chartColorStyle" Target="colors163.xml"/><Relationship Id="rId1" Type="http://schemas.microsoft.com/office/2011/relationships/chartStyle" Target="style163.xml"/></Relationships>
</file>

<file path=xl/charts/_rels/chart164.xml.rels><?xml version="1.0" encoding="UTF-8" standalone="yes"?>
<Relationships xmlns="http://schemas.openxmlformats.org/package/2006/relationships"><Relationship Id="rId2" Type="http://schemas.microsoft.com/office/2011/relationships/chartColorStyle" Target="colors164.xml"/><Relationship Id="rId1" Type="http://schemas.microsoft.com/office/2011/relationships/chartStyle" Target="style164.xml"/></Relationships>
</file>

<file path=xl/charts/_rels/chart165.xml.rels><?xml version="1.0" encoding="UTF-8" standalone="yes"?>
<Relationships xmlns="http://schemas.openxmlformats.org/package/2006/relationships"><Relationship Id="rId2" Type="http://schemas.microsoft.com/office/2011/relationships/chartColorStyle" Target="colors165.xml"/><Relationship Id="rId1" Type="http://schemas.microsoft.com/office/2011/relationships/chartStyle" Target="style165.xml"/></Relationships>
</file>

<file path=xl/charts/_rels/chart166.xml.rels><?xml version="1.0" encoding="UTF-8" standalone="yes"?>
<Relationships xmlns="http://schemas.openxmlformats.org/package/2006/relationships"><Relationship Id="rId2" Type="http://schemas.microsoft.com/office/2011/relationships/chartColorStyle" Target="colors166.xml"/><Relationship Id="rId1" Type="http://schemas.microsoft.com/office/2011/relationships/chartStyle" Target="style166.xml"/></Relationships>
</file>

<file path=xl/charts/_rels/chart167.xml.rels><?xml version="1.0" encoding="UTF-8" standalone="yes"?>
<Relationships xmlns="http://schemas.openxmlformats.org/package/2006/relationships"><Relationship Id="rId2" Type="http://schemas.microsoft.com/office/2011/relationships/chartColorStyle" Target="colors167.xml"/><Relationship Id="rId1" Type="http://schemas.microsoft.com/office/2011/relationships/chartStyle" Target="style167.xml"/></Relationships>
</file>

<file path=xl/charts/_rels/chart168.xml.rels><?xml version="1.0" encoding="UTF-8" standalone="yes"?>
<Relationships xmlns="http://schemas.openxmlformats.org/package/2006/relationships"><Relationship Id="rId2" Type="http://schemas.microsoft.com/office/2011/relationships/chartColorStyle" Target="colors168.xml"/><Relationship Id="rId1" Type="http://schemas.microsoft.com/office/2011/relationships/chartStyle" Target="style168.xml"/></Relationships>
</file>

<file path=xl/charts/_rels/chart169.xml.rels><?xml version="1.0" encoding="UTF-8" standalone="yes"?>
<Relationships xmlns="http://schemas.openxmlformats.org/package/2006/relationships"><Relationship Id="rId2" Type="http://schemas.microsoft.com/office/2011/relationships/chartColorStyle" Target="colors169.xml"/><Relationship Id="rId1" Type="http://schemas.microsoft.com/office/2011/relationships/chartStyle" Target="style169.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70.xml.rels><?xml version="1.0" encoding="UTF-8" standalone="yes"?>
<Relationships xmlns="http://schemas.openxmlformats.org/package/2006/relationships"><Relationship Id="rId2" Type="http://schemas.microsoft.com/office/2011/relationships/chartColorStyle" Target="colors170.xml"/><Relationship Id="rId1" Type="http://schemas.microsoft.com/office/2011/relationships/chartStyle" Target="style170.xml"/></Relationships>
</file>

<file path=xl/charts/_rels/chart171.xml.rels><?xml version="1.0" encoding="UTF-8" standalone="yes"?>
<Relationships xmlns="http://schemas.openxmlformats.org/package/2006/relationships"><Relationship Id="rId2" Type="http://schemas.microsoft.com/office/2011/relationships/chartColorStyle" Target="colors171.xml"/><Relationship Id="rId1" Type="http://schemas.microsoft.com/office/2011/relationships/chartStyle" Target="style171.xml"/></Relationships>
</file>

<file path=xl/charts/_rels/chart172.xml.rels><?xml version="1.0" encoding="UTF-8" standalone="yes"?>
<Relationships xmlns="http://schemas.openxmlformats.org/package/2006/relationships"><Relationship Id="rId2" Type="http://schemas.microsoft.com/office/2011/relationships/chartColorStyle" Target="colors172.xml"/><Relationship Id="rId1" Type="http://schemas.microsoft.com/office/2011/relationships/chartStyle" Target="style172.xml"/></Relationships>
</file>

<file path=xl/charts/_rels/chart173.xml.rels><?xml version="1.0" encoding="UTF-8" standalone="yes"?>
<Relationships xmlns="http://schemas.openxmlformats.org/package/2006/relationships"><Relationship Id="rId2" Type="http://schemas.microsoft.com/office/2011/relationships/chartColorStyle" Target="colors173.xml"/><Relationship Id="rId1" Type="http://schemas.microsoft.com/office/2011/relationships/chartStyle" Target="style173.xml"/></Relationships>
</file>

<file path=xl/charts/_rels/chart174.xml.rels><?xml version="1.0" encoding="UTF-8" standalone="yes"?>
<Relationships xmlns="http://schemas.openxmlformats.org/package/2006/relationships"><Relationship Id="rId2" Type="http://schemas.microsoft.com/office/2011/relationships/chartColorStyle" Target="colors174.xml"/><Relationship Id="rId1" Type="http://schemas.microsoft.com/office/2011/relationships/chartStyle" Target="style174.xml"/></Relationships>
</file>

<file path=xl/charts/_rels/chart175.xml.rels><?xml version="1.0" encoding="UTF-8" standalone="yes"?>
<Relationships xmlns="http://schemas.openxmlformats.org/package/2006/relationships"><Relationship Id="rId2" Type="http://schemas.microsoft.com/office/2011/relationships/chartColorStyle" Target="colors175.xml"/><Relationship Id="rId1" Type="http://schemas.microsoft.com/office/2011/relationships/chartStyle" Target="style175.xml"/></Relationships>
</file>

<file path=xl/charts/_rels/chart176.xml.rels><?xml version="1.0" encoding="UTF-8" standalone="yes"?>
<Relationships xmlns="http://schemas.openxmlformats.org/package/2006/relationships"><Relationship Id="rId2" Type="http://schemas.microsoft.com/office/2011/relationships/chartColorStyle" Target="colors176.xml"/><Relationship Id="rId1" Type="http://schemas.microsoft.com/office/2011/relationships/chartStyle" Target="style176.xml"/></Relationships>
</file>

<file path=xl/charts/_rels/chart177.xml.rels><?xml version="1.0" encoding="UTF-8" standalone="yes"?>
<Relationships xmlns="http://schemas.openxmlformats.org/package/2006/relationships"><Relationship Id="rId2" Type="http://schemas.microsoft.com/office/2011/relationships/chartColorStyle" Target="colors177.xml"/><Relationship Id="rId1" Type="http://schemas.microsoft.com/office/2011/relationships/chartStyle" Target="style177.xml"/></Relationships>
</file>

<file path=xl/charts/_rels/chart178.xml.rels><?xml version="1.0" encoding="UTF-8" standalone="yes"?>
<Relationships xmlns="http://schemas.openxmlformats.org/package/2006/relationships"><Relationship Id="rId2" Type="http://schemas.microsoft.com/office/2011/relationships/chartColorStyle" Target="colors178.xml"/><Relationship Id="rId1" Type="http://schemas.microsoft.com/office/2011/relationships/chartStyle" Target="style178.xml"/></Relationships>
</file>

<file path=xl/charts/_rels/chart179.xml.rels><?xml version="1.0" encoding="UTF-8" standalone="yes"?>
<Relationships xmlns="http://schemas.openxmlformats.org/package/2006/relationships"><Relationship Id="rId2" Type="http://schemas.microsoft.com/office/2011/relationships/chartColorStyle" Target="colors179.xml"/><Relationship Id="rId1" Type="http://schemas.microsoft.com/office/2011/relationships/chartStyle" Target="style179.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80.xml.rels><?xml version="1.0" encoding="UTF-8" standalone="yes"?>
<Relationships xmlns="http://schemas.openxmlformats.org/package/2006/relationships"><Relationship Id="rId2" Type="http://schemas.microsoft.com/office/2011/relationships/chartColorStyle" Target="colors180.xml"/><Relationship Id="rId1" Type="http://schemas.microsoft.com/office/2011/relationships/chartStyle" Target="style180.xml"/></Relationships>
</file>

<file path=xl/charts/_rels/chart181.xml.rels><?xml version="1.0" encoding="UTF-8" standalone="yes"?>
<Relationships xmlns="http://schemas.openxmlformats.org/package/2006/relationships"><Relationship Id="rId2" Type="http://schemas.microsoft.com/office/2011/relationships/chartColorStyle" Target="colors181.xml"/><Relationship Id="rId1" Type="http://schemas.microsoft.com/office/2011/relationships/chartStyle" Target="style181.xml"/></Relationships>
</file>

<file path=xl/charts/_rels/chart182.xml.rels><?xml version="1.0" encoding="UTF-8" standalone="yes"?>
<Relationships xmlns="http://schemas.openxmlformats.org/package/2006/relationships"><Relationship Id="rId2" Type="http://schemas.microsoft.com/office/2011/relationships/chartColorStyle" Target="colors182.xml"/><Relationship Id="rId1" Type="http://schemas.microsoft.com/office/2011/relationships/chartStyle" Target="style182.xml"/></Relationships>
</file>

<file path=xl/charts/_rels/chart183.xml.rels><?xml version="1.0" encoding="UTF-8" standalone="yes"?>
<Relationships xmlns="http://schemas.openxmlformats.org/package/2006/relationships"><Relationship Id="rId2" Type="http://schemas.microsoft.com/office/2011/relationships/chartColorStyle" Target="colors183.xml"/><Relationship Id="rId1" Type="http://schemas.microsoft.com/office/2011/relationships/chartStyle" Target="style183.xml"/></Relationships>
</file>

<file path=xl/charts/_rels/chart184.xml.rels><?xml version="1.0" encoding="UTF-8" standalone="yes"?>
<Relationships xmlns="http://schemas.openxmlformats.org/package/2006/relationships"><Relationship Id="rId2" Type="http://schemas.microsoft.com/office/2011/relationships/chartColorStyle" Target="colors184.xml"/><Relationship Id="rId1" Type="http://schemas.microsoft.com/office/2011/relationships/chartStyle" Target="style184.xml"/></Relationships>
</file>

<file path=xl/charts/_rels/chart185.xml.rels><?xml version="1.0" encoding="UTF-8" standalone="yes"?>
<Relationships xmlns="http://schemas.openxmlformats.org/package/2006/relationships"><Relationship Id="rId2" Type="http://schemas.microsoft.com/office/2011/relationships/chartColorStyle" Target="colors185.xml"/><Relationship Id="rId1" Type="http://schemas.microsoft.com/office/2011/relationships/chartStyle" Target="style185.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68.xml.rels><?xml version="1.0" encoding="UTF-8" standalone="yes"?>
<Relationships xmlns="http://schemas.openxmlformats.org/package/2006/relationships"><Relationship Id="rId2" Type="http://schemas.microsoft.com/office/2011/relationships/chartColorStyle" Target="colors68.xml"/><Relationship Id="rId1" Type="http://schemas.microsoft.com/office/2011/relationships/chartStyle" Target="style68.xml"/></Relationships>
</file>

<file path=xl/charts/_rels/chart69.xml.rels><?xml version="1.0" encoding="UTF-8" standalone="yes"?>
<Relationships xmlns="http://schemas.openxmlformats.org/package/2006/relationships"><Relationship Id="rId2" Type="http://schemas.microsoft.com/office/2011/relationships/chartColorStyle" Target="colors69.xml"/><Relationship Id="rId1" Type="http://schemas.microsoft.com/office/2011/relationships/chartStyle" Target="style69.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70.xml.rels><?xml version="1.0" encoding="UTF-8" standalone="yes"?>
<Relationships xmlns="http://schemas.openxmlformats.org/package/2006/relationships"><Relationship Id="rId2" Type="http://schemas.microsoft.com/office/2011/relationships/chartColorStyle" Target="colors70.xml"/><Relationship Id="rId1" Type="http://schemas.microsoft.com/office/2011/relationships/chartStyle" Target="style70.xml"/></Relationships>
</file>

<file path=xl/charts/_rels/chart71.xml.rels><?xml version="1.0" encoding="UTF-8" standalone="yes"?>
<Relationships xmlns="http://schemas.openxmlformats.org/package/2006/relationships"><Relationship Id="rId2" Type="http://schemas.microsoft.com/office/2011/relationships/chartColorStyle" Target="colors71.xml"/><Relationship Id="rId1" Type="http://schemas.microsoft.com/office/2011/relationships/chartStyle" Target="style71.xml"/></Relationships>
</file>

<file path=xl/charts/_rels/chart72.xml.rels><?xml version="1.0" encoding="UTF-8" standalone="yes"?>
<Relationships xmlns="http://schemas.openxmlformats.org/package/2006/relationships"><Relationship Id="rId2" Type="http://schemas.microsoft.com/office/2011/relationships/chartColorStyle" Target="colors72.xml"/><Relationship Id="rId1" Type="http://schemas.microsoft.com/office/2011/relationships/chartStyle" Target="style72.xml"/></Relationships>
</file>

<file path=xl/charts/_rels/chart73.xml.rels><?xml version="1.0" encoding="UTF-8" standalone="yes"?>
<Relationships xmlns="http://schemas.openxmlformats.org/package/2006/relationships"><Relationship Id="rId2" Type="http://schemas.microsoft.com/office/2011/relationships/chartColorStyle" Target="colors73.xml"/><Relationship Id="rId1" Type="http://schemas.microsoft.com/office/2011/relationships/chartStyle" Target="style73.xml"/></Relationships>
</file>

<file path=xl/charts/_rels/chart74.xml.rels><?xml version="1.0" encoding="UTF-8" standalone="yes"?>
<Relationships xmlns="http://schemas.openxmlformats.org/package/2006/relationships"><Relationship Id="rId2" Type="http://schemas.microsoft.com/office/2011/relationships/chartColorStyle" Target="colors74.xml"/><Relationship Id="rId1" Type="http://schemas.microsoft.com/office/2011/relationships/chartStyle" Target="style74.xml"/></Relationships>
</file>

<file path=xl/charts/_rels/chart75.xml.rels><?xml version="1.0" encoding="UTF-8" standalone="yes"?>
<Relationships xmlns="http://schemas.openxmlformats.org/package/2006/relationships"><Relationship Id="rId2" Type="http://schemas.microsoft.com/office/2011/relationships/chartColorStyle" Target="colors75.xml"/><Relationship Id="rId1" Type="http://schemas.microsoft.com/office/2011/relationships/chartStyle" Target="style75.xml"/></Relationships>
</file>

<file path=xl/charts/_rels/chart76.xml.rels><?xml version="1.0" encoding="UTF-8" standalone="yes"?>
<Relationships xmlns="http://schemas.openxmlformats.org/package/2006/relationships"><Relationship Id="rId2" Type="http://schemas.microsoft.com/office/2011/relationships/chartColorStyle" Target="colors76.xml"/><Relationship Id="rId1" Type="http://schemas.microsoft.com/office/2011/relationships/chartStyle" Target="style76.xml"/></Relationships>
</file>

<file path=xl/charts/_rels/chart77.xml.rels><?xml version="1.0" encoding="UTF-8" standalone="yes"?>
<Relationships xmlns="http://schemas.openxmlformats.org/package/2006/relationships"><Relationship Id="rId2" Type="http://schemas.microsoft.com/office/2011/relationships/chartColorStyle" Target="colors77.xml"/><Relationship Id="rId1" Type="http://schemas.microsoft.com/office/2011/relationships/chartStyle" Target="style77.xml"/></Relationships>
</file>

<file path=xl/charts/_rels/chart78.xml.rels><?xml version="1.0" encoding="UTF-8" standalone="yes"?>
<Relationships xmlns="http://schemas.openxmlformats.org/package/2006/relationships"><Relationship Id="rId2" Type="http://schemas.microsoft.com/office/2011/relationships/chartColorStyle" Target="colors78.xml"/><Relationship Id="rId1" Type="http://schemas.microsoft.com/office/2011/relationships/chartStyle" Target="style78.xml"/></Relationships>
</file>

<file path=xl/charts/_rels/chart79.xml.rels><?xml version="1.0" encoding="UTF-8" standalone="yes"?>
<Relationships xmlns="http://schemas.openxmlformats.org/package/2006/relationships"><Relationship Id="rId2" Type="http://schemas.microsoft.com/office/2011/relationships/chartColorStyle" Target="colors79.xml"/><Relationship Id="rId1" Type="http://schemas.microsoft.com/office/2011/relationships/chartStyle" Target="style79.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80.xml.rels><?xml version="1.0" encoding="UTF-8" standalone="yes"?>
<Relationships xmlns="http://schemas.openxmlformats.org/package/2006/relationships"><Relationship Id="rId2" Type="http://schemas.microsoft.com/office/2011/relationships/chartColorStyle" Target="colors80.xml"/><Relationship Id="rId1" Type="http://schemas.microsoft.com/office/2011/relationships/chartStyle" Target="style80.xml"/></Relationships>
</file>

<file path=xl/charts/_rels/chart81.xml.rels><?xml version="1.0" encoding="UTF-8" standalone="yes"?>
<Relationships xmlns="http://schemas.openxmlformats.org/package/2006/relationships"><Relationship Id="rId2" Type="http://schemas.microsoft.com/office/2011/relationships/chartColorStyle" Target="colors81.xml"/><Relationship Id="rId1" Type="http://schemas.microsoft.com/office/2011/relationships/chartStyle" Target="style81.xml"/></Relationships>
</file>

<file path=xl/charts/_rels/chart82.xml.rels><?xml version="1.0" encoding="UTF-8" standalone="yes"?>
<Relationships xmlns="http://schemas.openxmlformats.org/package/2006/relationships"><Relationship Id="rId2" Type="http://schemas.microsoft.com/office/2011/relationships/chartColorStyle" Target="colors82.xml"/><Relationship Id="rId1" Type="http://schemas.microsoft.com/office/2011/relationships/chartStyle" Target="style82.xml"/></Relationships>
</file>

<file path=xl/charts/_rels/chart83.xml.rels><?xml version="1.0" encoding="UTF-8" standalone="yes"?>
<Relationships xmlns="http://schemas.openxmlformats.org/package/2006/relationships"><Relationship Id="rId2" Type="http://schemas.microsoft.com/office/2011/relationships/chartColorStyle" Target="colors83.xml"/><Relationship Id="rId1" Type="http://schemas.microsoft.com/office/2011/relationships/chartStyle" Target="style83.xml"/></Relationships>
</file>

<file path=xl/charts/_rels/chart84.xml.rels><?xml version="1.0" encoding="UTF-8" standalone="yes"?>
<Relationships xmlns="http://schemas.openxmlformats.org/package/2006/relationships"><Relationship Id="rId2" Type="http://schemas.microsoft.com/office/2011/relationships/chartColorStyle" Target="colors84.xml"/><Relationship Id="rId1" Type="http://schemas.microsoft.com/office/2011/relationships/chartStyle" Target="style84.xml"/></Relationships>
</file>

<file path=xl/charts/_rels/chart85.xml.rels><?xml version="1.0" encoding="UTF-8" standalone="yes"?>
<Relationships xmlns="http://schemas.openxmlformats.org/package/2006/relationships"><Relationship Id="rId2" Type="http://schemas.microsoft.com/office/2011/relationships/chartColorStyle" Target="colors85.xml"/><Relationship Id="rId1" Type="http://schemas.microsoft.com/office/2011/relationships/chartStyle" Target="style85.xml"/></Relationships>
</file>

<file path=xl/charts/_rels/chart86.xml.rels><?xml version="1.0" encoding="UTF-8" standalone="yes"?>
<Relationships xmlns="http://schemas.openxmlformats.org/package/2006/relationships"><Relationship Id="rId2" Type="http://schemas.microsoft.com/office/2011/relationships/chartColorStyle" Target="colors86.xml"/><Relationship Id="rId1" Type="http://schemas.microsoft.com/office/2011/relationships/chartStyle" Target="style86.xml"/></Relationships>
</file>

<file path=xl/charts/_rels/chart87.xml.rels><?xml version="1.0" encoding="UTF-8" standalone="yes"?>
<Relationships xmlns="http://schemas.openxmlformats.org/package/2006/relationships"><Relationship Id="rId2" Type="http://schemas.microsoft.com/office/2011/relationships/chartColorStyle" Target="colors87.xml"/><Relationship Id="rId1" Type="http://schemas.microsoft.com/office/2011/relationships/chartStyle" Target="style87.xml"/></Relationships>
</file>

<file path=xl/charts/_rels/chart88.xml.rels><?xml version="1.0" encoding="UTF-8" standalone="yes"?>
<Relationships xmlns="http://schemas.openxmlformats.org/package/2006/relationships"><Relationship Id="rId2" Type="http://schemas.microsoft.com/office/2011/relationships/chartColorStyle" Target="colors88.xml"/><Relationship Id="rId1" Type="http://schemas.microsoft.com/office/2011/relationships/chartStyle" Target="style88.xml"/></Relationships>
</file>

<file path=xl/charts/_rels/chart89.xml.rels><?xml version="1.0" encoding="UTF-8" standalone="yes"?>
<Relationships xmlns="http://schemas.openxmlformats.org/package/2006/relationships"><Relationship Id="rId2" Type="http://schemas.microsoft.com/office/2011/relationships/chartColorStyle" Target="colors89.xml"/><Relationship Id="rId1" Type="http://schemas.microsoft.com/office/2011/relationships/chartStyle" Target="style89.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90.xml.rels><?xml version="1.0" encoding="UTF-8" standalone="yes"?>
<Relationships xmlns="http://schemas.openxmlformats.org/package/2006/relationships"><Relationship Id="rId2" Type="http://schemas.microsoft.com/office/2011/relationships/chartColorStyle" Target="colors90.xml"/><Relationship Id="rId1" Type="http://schemas.microsoft.com/office/2011/relationships/chartStyle" Target="style90.xml"/></Relationships>
</file>

<file path=xl/charts/_rels/chart91.xml.rels><?xml version="1.0" encoding="UTF-8" standalone="yes"?>
<Relationships xmlns="http://schemas.openxmlformats.org/package/2006/relationships"><Relationship Id="rId2" Type="http://schemas.microsoft.com/office/2011/relationships/chartColorStyle" Target="colors91.xml"/><Relationship Id="rId1" Type="http://schemas.microsoft.com/office/2011/relationships/chartStyle" Target="style91.xml"/></Relationships>
</file>

<file path=xl/charts/_rels/chart92.xml.rels><?xml version="1.0" encoding="UTF-8" standalone="yes"?>
<Relationships xmlns="http://schemas.openxmlformats.org/package/2006/relationships"><Relationship Id="rId2" Type="http://schemas.microsoft.com/office/2011/relationships/chartColorStyle" Target="colors92.xml"/><Relationship Id="rId1" Type="http://schemas.microsoft.com/office/2011/relationships/chartStyle" Target="style92.xml"/></Relationships>
</file>

<file path=xl/charts/_rels/chart93.xml.rels><?xml version="1.0" encoding="UTF-8" standalone="yes"?>
<Relationships xmlns="http://schemas.openxmlformats.org/package/2006/relationships"><Relationship Id="rId2" Type="http://schemas.microsoft.com/office/2011/relationships/chartColorStyle" Target="colors93.xml"/><Relationship Id="rId1" Type="http://schemas.microsoft.com/office/2011/relationships/chartStyle" Target="style93.xml"/></Relationships>
</file>

<file path=xl/charts/_rels/chart94.xml.rels><?xml version="1.0" encoding="UTF-8" standalone="yes"?>
<Relationships xmlns="http://schemas.openxmlformats.org/package/2006/relationships"><Relationship Id="rId2" Type="http://schemas.microsoft.com/office/2011/relationships/chartColorStyle" Target="colors94.xml"/><Relationship Id="rId1" Type="http://schemas.microsoft.com/office/2011/relationships/chartStyle" Target="style94.xml"/></Relationships>
</file>

<file path=xl/charts/_rels/chart95.xml.rels><?xml version="1.0" encoding="UTF-8" standalone="yes"?>
<Relationships xmlns="http://schemas.openxmlformats.org/package/2006/relationships"><Relationship Id="rId2" Type="http://schemas.microsoft.com/office/2011/relationships/chartColorStyle" Target="colors95.xml"/><Relationship Id="rId1" Type="http://schemas.microsoft.com/office/2011/relationships/chartStyle" Target="style95.xml"/></Relationships>
</file>

<file path=xl/charts/_rels/chart96.xml.rels><?xml version="1.0" encoding="UTF-8" standalone="yes"?>
<Relationships xmlns="http://schemas.openxmlformats.org/package/2006/relationships"><Relationship Id="rId2" Type="http://schemas.microsoft.com/office/2011/relationships/chartColorStyle" Target="colors96.xml"/><Relationship Id="rId1" Type="http://schemas.microsoft.com/office/2011/relationships/chartStyle" Target="style96.xml"/></Relationships>
</file>

<file path=xl/charts/_rels/chart97.xml.rels><?xml version="1.0" encoding="UTF-8" standalone="yes"?>
<Relationships xmlns="http://schemas.openxmlformats.org/package/2006/relationships"><Relationship Id="rId2" Type="http://schemas.microsoft.com/office/2011/relationships/chartColorStyle" Target="colors97.xml"/><Relationship Id="rId1" Type="http://schemas.microsoft.com/office/2011/relationships/chartStyle" Target="style97.xml"/></Relationships>
</file>

<file path=xl/charts/_rels/chart98.xml.rels><?xml version="1.0" encoding="UTF-8" standalone="yes"?>
<Relationships xmlns="http://schemas.openxmlformats.org/package/2006/relationships"><Relationship Id="rId2" Type="http://schemas.microsoft.com/office/2011/relationships/chartColorStyle" Target="colors98.xml"/><Relationship Id="rId1" Type="http://schemas.microsoft.com/office/2011/relationships/chartStyle" Target="style98.xml"/></Relationships>
</file>

<file path=xl/charts/_rels/chart99.xml.rels><?xml version="1.0" encoding="UTF-8" standalone="yes"?>
<Relationships xmlns="http://schemas.openxmlformats.org/package/2006/relationships"><Relationship Id="rId2" Type="http://schemas.microsoft.com/office/2011/relationships/chartColorStyle" Target="colors99.xml"/><Relationship Id="rId1" Type="http://schemas.microsoft.com/office/2011/relationships/chartStyle" Target="style9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Dashboard_Organizzazione!$A$5</c:f>
              <c:strCache>
                <c:ptCount val="1"/>
                <c:pt idx="0">
                  <c:v>% Fruitori/Iscritti</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Dashboard_Organizzazione!$B$1:$D$2</c:f>
              <c:multiLvlStrCache>
                <c:ptCount val="3"/>
                <c:lvl>
                  <c:pt idx="0">
                    <c:v>Femmina</c:v>
                  </c:pt>
                  <c:pt idx="1">
                    <c:v>Maschio</c:v>
                  </c:pt>
                  <c:pt idx="2">
                    <c:v>Totale complessivo</c:v>
                  </c:pt>
                </c:lvl>
                <c:lvl/>
              </c:multiLvlStrCache>
            </c:multiLvlStrRef>
          </c:cat>
          <c:val>
            <c:numRef>
              <c:f>Dashboard_Organizzazione!$B$5:$D$5</c:f>
              <c:numCache>
                <c:formatCode>0%</c:formatCode>
                <c:ptCount val="3"/>
                <c:pt idx="0">
                  <c:v>0.65384615384615385</c:v>
                </c:pt>
                <c:pt idx="1">
                  <c:v>0.61818181818181817</c:v>
                </c:pt>
                <c:pt idx="2">
                  <c:v>0.62962962962962965</c:v>
                </c:pt>
              </c:numCache>
            </c:numRef>
          </c:val>
          <c:extLst>
            <c:ext xmlns:c16="http://schemas.microsoft.com/office/drawing/2014/chart" uri="{C3380CC4-5D6E-409C-BE32-E72D297353CC}">
              <c16:uniqueId val="{00000000-3424-F349-90F1-12CF9C44E2F9}"/>
            </c:ext>
          </c:extLst>
        </c:ser>
        <c:dLbls>
          <c:showLegendKey val="0"/>
          <c:showVal val="1"/>
          <c:showCatName val="0"/>
          <c:showSerName val="0"/>
          <c:showPercent val="0"/>
          <c:showBubbleSize val="0"/>
        </c:dLbls>
        <c:gapWidth val="150"/>
        <c:overlap val="-25"/>
        <c:axId val="647724000"/>
        <c:axId val="635294272"/>
      </c:barChart>
      <c:catAx>
        <c:axId val="64772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Algn val="ctr"/>
        <c:lblOffset val="100"/>
        <c:noMultiLvlLbl val="0"/>
      </c:catAx>
      <c:valAx>
        <c:axId val="635294272"/>
        <c:scaling>
          <c:orientation val="minMax"/>
          <c:max val="1"/>
          <c:min val="0"/>
        </c:scaling>
        <c:delete val="1"/>
        <c:axPos val="l"/>
        <c:numFmt formatCode="0%" sourceLinked="1"/>
        <c:majorTickMark val="out"/>
        <c:minorTickMark val="none"/>
        <c:tickLblPos val="nextTo"/>
        <c:crossAx val="647724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 GIORNATE SW AL MESE IN MEDIA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Dashboard_Organizzazione!$A$189</c:f>
              <c:strCache>
                <c:ptCount val="1"/>
                <c:pt idx="0">
                  <c:v>CORPORATE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Dashboard_Organizzazione!$B$188:$M$188</c:f>
              <c:numCache>
                <c:formatCode>[$-410]mmm\-yy;@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Dashboard_Organizzazione!$B$189:$M$189</c:f>
              <c:numCache>
                <c:formatCode>0.00</c:formatCode>
                <c:ptCount val="12"/>
                <c:pt idx="0">
                  <c:v>0.70588235294117652</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3F4C-4D2A-A182-F9116407E3C2}"/>
            </c:ext>
          </c:extLst>
        </c:ser>
        <c:ser>
          <c:idx val="1"/>
          <c:order val="1"/>
          <c:tx>
            <c:strRef>
              <c:f>Dashboard_Organizzazione!$A$190</c:f>
              <c:strCache>
                <c:ptCount val="1"/>
                <c:pt idx="0">
                  <c:v>HR</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Dashboard_Organizzazione!$B$188:$M$188</c:f>
              <c:numCache>
                <c:formatCode>[$-410]mmm\-yy;@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Dashboard_Organizzazione!$B$190:$M$190</c:f>
              <c:numCache>
                <c:formatCode>0.00</c:formatCode>
                <c:ptCount val="12"/>
                <c:pt idx="0">
                  <c:v>0.66666666666666663</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3F4C-4D2A-A182-F9116407E3C2}"/>
            </c:ext>
          </c:extLst>
        </c:ser>
        <c:ser>
          <c:idx val="2"/>
          <c:order val="2"/>
          <c:tx>
            <c:strRef>
              <c:f>Dashboard_Organizzazione!$A$191</c:f>
              <c:strCache>
                <c:ptCount val="1"/>
                <c:pt idx="0">
                  <c:v>IT</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Dashboard_Organizzazione!$B$188:$M$188</c:f>
              <c:numCache>
                <c:formatCode>[$-410]mmm\-yy;@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Dashboard_Organizzazione!$B$191:$M$191</c:f>
              <c:numCache>
                <c:formatCode>0.00</c:formatCode>
                <c:ptCount val="12"/>
                <c:pt idx="0">
                  <c:v>1</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3F4C-4D2A-A182-F9116407E3C2}"/>
            </c:ext>
          </c:extLst>
        </c:ser>
        <c:ser>
          <c:idx val="3"/>
          <c:order val="3"/>
          <c:tx>
            <c:strRef>
              <c:f>Dashboard_Organizzazione!$A$192</c:f>
              <c:strCache>
                <c:ptCount val="1"/>
                <c:pt idx="0">
                  <c:v>MARKETING</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Dashboard_Organizzazione!$B$188:$M$188</c:f>
              <c:numCache>
                <c:formatCode>[$-410]mmm\-yy;@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Dashboard_Organizzazione!$B$192:$M$192</c:f>
              <c:numCache>
                <c:formatCode>0.00</c:formatCode>
                <c:ptCount val="12"/>
                <c:pt idx="0">
                  <c:v>0.5</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3F4C-4D2A-A182-F9116407E3C2}"/>
            </c:ext>
          </c:extLst>
        </c:ser>
        <c:ser>
          <c:idx val="4"/>
          <c:order val="4"/>
          <c:tx>
            <c:strRef>
              <c:f>Dashboard_Organizzazione!$A$193</c:f>
              <c:strCache>
                <c:ptCount val="1"/>
                <c:pt idx="0">
                  <c:v>R&amp;D</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Dashboard_Organizzazione!$B$188:$M$188</c:f>
              <c:numCache>
                <c:formatCode>[$-410]mmm\-yy;@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Dashboard_Organizzazione!$B$193:$M$193</c:f>
              <c:numCache>
                <c:formatCode>0.00</c:formatCode>
                <c:ptCount val="12"/>
                <c:pt idx="0">
                  <c:v>0.41176470588235292</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3F4C-4D2A-A182-F9116407E3C2}"/>
            </c:ext>
          </c:extLst>
        </c:ser>
        <c:ser>
          <c:idx val="5"/>
          <c:order val="5"/>
          <c:tx>
            <c:strRef>
              <c:f>Dashboard_Organizzazione!$A$194</c:f>
              <c:strCache>
                <c:ptCount val="1"/>
                <c:pt idx="0">
                  <c:v>SALES</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Dashboard_Organizzazione!$B$188:$M$188</c:f>
              <c:numCache>
                <c:formatCode>[$-410]mmm\-yy;@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Dashboard_Organizzazione!$B$194:$M$194</c:f>
              <c:numCache>
                <c:formatCode>0.00</c:formatCode>
                <c:ptCount val="12"/>
                <c:pt idx="0">
                  <c:v>0.55000000000000004</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5-3F4C-4D2A-A182-F9116407E3C2}"/>
            </c:ext>
          </c:extLst>
        </c:ser>
        <c:ser>
          <c:idx val="6"/>
          <c:order val="6"/>
          <c:tx>
            <c:strRef>
              <c:f>Dashboard_Organizzazione!$A$196</c:f>
              <c:strCache>
                <c:ptCount val="1"/>
                <c:pt idx="0">
                  <c:v>Totale complessivo</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Dashboard_Organizzazione!$B$188:$M$188</c:f>
              <c:numCache>
                <c:formatCode>[$-410]mmm\-yy;@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Dashboard_Organizzazione!$B$196:$M$196</c:f>
              <c:numCache>
                <c:formatCode>0.00</c:formatCode>
                <c:ptCount val="12"/>
                <c:pt idx="0">
                  <c:v>0.54</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CB7D-4E49-935A-5D766B386971}"/>
            </c:ext>
          </c:extLst>
        </c:ser>
        <c:dLbls>
          <c:showLegendKey val="0"/>
          <c:showVal val="1"/>
          <c:showCatName val="0"/>
          <c:showSerName val="0"/>
          <c:showPercent val="0"/>
          <c:showBubbleSize val="0"/>
        </c:dLbls>
        <c:gapWidth val="150"/>
        <c:overlap val="-25"/>
        <c:axId val="647724000"/>
        <c:axId val="635294272"/>
      </c:barChart>
      <c:dateAx>
        <c:axId val="647724000"/>
        <c:scaling>
          <c:orientation val="minMax"/>
        </c:scaling>
        <c:delete val="0"/>
        <c:axPos val="b"/>
        <c:numFmt formatCode="[$-410]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Offset val="100"/>
        <c:baseTimeUnit val="months"/>
      </c:dateAx>
      <c:valAx>
        <c:axId val="63529427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477240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STRAORDINARIO</a:t>
            </a:r>
            <a:r>
              <a:rPr lang="it-IT" baseline="0"/>
              <a:t> - DIREZIONE 9</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Dashboard_Organizzazione!$HV$247</c:f>
              <c:strCache>
                <c:ptCount val="1"/>
                <c:pt idx="0">
                  <c:v>2018</c:v>
                </c:pt>
              </c:strCache>
            </c:strRef>
          </c:tx>
          <c:spPr>
            <a:ln w="28575" cap="rnd">
              <a:solidFill>
                <a:schemeClr val="accent1"/>
              </a:solidFill>
              <a:round/>
            </a:ln>
            <a:effectLst/>
          </c:spPr>
          <c:marker>
            <c:symbol val="none"/>
          </c:marker>
          <c:cat>
            <c:strRef>
              <c:f>Dashboard_Organizzazione!$HW$246:$IH$246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Dashboard_Organizzazione!$HW$247:$IH$247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33AE-784F-98D0-062FBAEE04C0}"/>
            </c:ext>
          </c:extLst>
        </c:ser>
        <c:ser>
          <c:idx val="1"/>
          <c:order val="1"/>
          <c:tx>
            <c:strRef>
              <c:f>Dashboard_Organizzazione!$HV$248</c:f>
              <c:strCache>
                <c:ptCount val="1"/>
                <c:pt idx="0">
                  <c:v>2019</c:v>
                </c:pt>
              </c:strCache>
            </c:strRef>
          </c:tx>
          <c:spPr>
            <a:ln w="28575" cap="rnd">
              <a:solidFill>
                <a:schemeClr val="accent2"/>
              </a:solidFill>
              <a:round/>
            </a:ln>
            <a:effectLst/>
          </c:spPr>
          <c:marker>
            <c:symbol val="none"/>
          </c:marker>
          <c:cat>
            <c:strRef>
              <c:f>Dashboard_Organizzazione!$HW$246:$IH$246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Dashboard_Organizzazione!$HW$248:$IH$248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33AE-784F-98D0-062FBAEE04C0}"/>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2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min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STRAORDINARIO</a:t>
            </a:r>
            <a:r>
              <a:rPr lang="it-IT" baseline="0"/>
              <a:t> - DIREZIONE 10</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Dashboard_Organizzazione!$IK$247</c:f>
              <c:strCache>
                <c:ptCount val="1"/>
                <c:pt idx="0">
                  <c:v>2018</c:v>
                </c:pt>
              </c:strCache>
            </c:strRef>
          </c:tx>
          <c:spPr>
            <a:ln w="28575" cap="rnd">
              <a:solidFill>
                <a:schemeClr val="accent1"/>
              </a:solidFill>
              <a:round/>
            </a:ln>
            <a:effectLst/>
          </c:spPr>
          <c:marker>
            <c:symbol val="none"/>
          </c:marker>
          <c:cat>
            <c:strRef>
              <c:f>Dashboard_Organizzazione!$IL$246:$IW$246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Dashboard_Organizzazione!$IL$247:$IW$247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3FCA-AF49-9EEA-BEB76EAE6732}"/>
            </c:ext>
          </c:extLst>
        </c:ser>
        <c:ser>
          <c:idx val="1"/>
          <c:order val="1"/>
          <c:tx>
            <c:strRef>
              <c:f>Dashboard_Organizzazione!$IK$248</c:f>
              <c:strCache>
                <c:ptCount val="1"/>
                <c:pt idx="0">
                  <c:v>2019</c:v>
                </c:pt>
              </c:strCache>
            </c:strRef>
          </c:tx>
          <c:spPr>
            <a:ln w="28575" cap="rnd">
              <a:solidFill>
                <a:schemeClr val="accent2"/>
              </a:solidFill>
              <a:round/>
            </a:ln>
            <a:effectLst/>
          </c:spPr>
          <c:marker>
            <c:symbol val="none"/>
          </c:marker>
          <c:cat>
            <c:strRef>
              <c:f>Dashboard_Organizzazione!$IL$246:$IW$246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Dashboard_Organizzazione!$IL$248:$IW$248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3FCA-AF49-9EEA-BEB76EAE6732}"/>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2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min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STRAORDINARIO</a:t>
            </a:r>
            <a:r>
              <a:rPr lang="it-IT" baseline="0"/>
              <a:t> - DIREZIONE 11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Dashboard_Organizzazione!$IZ$247</c:f>
              <c:strCache>
                <c:ptCount val="1"/>
                <c:pt idx="0">
                  <c:v>2018</c:v>
                </c:pt>
              </c:strCache>
            </c:strRef>
          </c:tx>
          <c:spPr>
            <a:ln w="28575" cap="rnd">
              <a:solidFill>
                <a:schemeClr val="accent1"/>
              </a:solidFill>
              <a:round/>
            </a:ln>
            <a:effectLst/>
          </c:spPr>
          <c:marker>
            <c:symbol val="none"/>
          </c:marker>
          <c:cat>
            <c:strRef>
              <c:f>Dashboard_Organizzazione!$JA$246:$JL$246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Dashboard_Organizzazione!$JA$247:$JL$247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1E39-C143-924B-FAEBF1B3FA89}"/>
            </c:ext>
          </c:extLst>
        </c:ser>
        <c:ser>
          <c:idx val="1"/>
          <c:order val="1"/>
          <c:tx>
            <c:strRef>
              <c:f>Dashboard_Organizzazione!$IZ$248</c:f>
              <c:strCache>
                <c:ptCount val="1"/>
                <c:pt idx="0">
                  <c:v>2019</c:v>
                </c:pt>
              </c:strCache>
            </c:strRef>
          </c:tx>
          <c:spPr>
            <a:ln w="28575" cap="rnd">
              <a:solidFill>
                <a:schemeClr val="accent2"/>
              </a:solidFill>
              <a:round/>
            </a:ln>
            <a:effectLst/>
          </c:spPr>
          <c:marker>
            <c:symbol val="none"/>
          </c:marker>
          <c:cat>
            <c:strRef>
              <c:f>Dashboard_Organizzazione!$JA$246:$JL$246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Dashboard_Organizzazione!$JA$248:$JL$248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1E39-C143-924B-FAEBF1B3FA89}"/>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2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min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STRAORDINARIO</a:t>
            </a:r>
            <a:r>
              <a:rPr lang="it-IT" baseline="0"/>
              <a:t> - DIREZIONE 12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Dashboard_Organizzazione!$JO$247</c:f>
              <c:strCache>
                <c:ptCount val="1"/>
                <c:pt idx="0">
                  <c:v>2018</c:v>
                </c:pt>
              </c:strCache>
            </c:strRef>
          </c:tx>
          <c:spPr>
            <a:ln w="28575" cap="rnd">
              <a:solidFill>
                <a:schemeClr val="accent1"/>
              </a:solidFill>
              <a:round/>
            </a:ln>
            <a:effectLst/>
          </c:spPr>
          <c:marker>
            <c:symbol val="none"/>
          </c:marker>
          <c:cat>
            <c:strRef>
              <c:f>Dashboard_Organizzazione!$JP$246:$KA$246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Dashboard_Organizzazione!$JP$247:$KA$247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F06A-F54D-8058-D0B7EFB25DA3}"/>
            </c:ext>
          </c:extLst>
        </c:ser>
        <c:ser>
          <c:idx val="1"/>
          <c:order val="1"/>
          <c:tx>
            <c:strRef>
              <c:f>Dashboard_Organizzazione!$JO$248</c:f>
              <c:strCache>
                <c:ptCount val="1"/>
                <c:pt idx="0">
                  <c:v>2019</c:v>
                </c:pt>
              </c:strCache>
            </c:strRef>
          </c:tx>
          <c:spPr>
            <a:ln w="28575" cap="rnd">
              <a:solidFill>
                <a:schemeClr val="accent2"/>
              </a:solidFill>
              <a:round/>
            </a:ln>
            <a:effectLst/>
          </c:spPr>
          <c:marker>
            <c:symbol val="none"/>
          </c:marker>
          <c:cat>
            <c:strRef>
              <c:f>Dashboard_Organizzazione!$JP$246:$KA$246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Dashboard_Organizzazione!$JP$248:$KA$248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F06A-F54D-8058-D0B7EFB25DA3}"/>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2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min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STRAORDINARIO</a:t>
            </a:r>
            <a:r>
              <a:rPr lang="it-IT" baseline="0"/>
              <a:t> - DIREZIONE 13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Dashboard_Organizzazione!$KD$247</c:f>
              <c:strCache>
                <c:ptCount val="1"/>
                <c:pt idx="0">
                  <c:v>2018</c:v>
                </c:pt>
              </c:strCache>
            </c:strRef>
          </c:tx>
          <c:spPr>
            <a:ln w="28575" cap="rnd">
              <a:solidFill>
                <a:schemeClr val="accent1"/>
              </a:solidFill>
              <a:round/>
            </a:ln>
            <a:effectLst/>
          </c:spPr>
          <c:marker>
            <c:symbol val="none"/>
          </c:marker>
          <c:cat>
            <c:strRef>
              <c:f>Dashboard_Organizzazione!$KE$246:$KP$246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Dashboard_Organizzazione!$KE$247:$KP$247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3991-0049-B8A6-4E52DBBE3D88}"/>
            </c:ext>
          </c:extLst>
        </c:ser>
        <c:ser>
          <c:idx val="1"/>
          <c:order val="1"/>
          <c:tx>
            <c:strRef>
              <c:f>Dashboard_Organizzazione!$KD$248</c:f>
              <c:strCache>
                <c:ptCount val="1"/>
                <c:pt idx="0">
                  <c:v>2019</c:v>
                </c:pt>
              </c:strCache>
            </c:strRef>
          </c:tx>
          <c:spPr>
            <a:ln w="28575" cap="rnd">
              <a:solidFill>
                <a:schemeClr val="accent2"/>
              </a:solidFill>
              <a:round/>
            </a:ln>
            <a:effectLst/>
          </c:spPr>
          <c:marker>
            <c:symbol val="none"/>
          </c:marker>
          <c:cat>
            <c:strRef>
              <c:f>Dashboard_Organizzazione!$KE$246:$KP$246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Dashboard_Organizzazione!$KE$248:$KP$248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3991-0049-B8A6-4E52DBBE3D88}"/>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2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min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STRAORDINARIO</a:t>
            </a:r>
            <a:r>
              <a:rPr lang="it-IT" baseline="0"/>
              <a:t> - DIREZIONE 14</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Dashboard_Organizzazione!$KS$247</c:f>
              <c:strCache>
                <c:ptCount val="1"/>
                <c:pt idx="0">
                  <c:v>2018</c:v>
                </c:pt>
              </c:strCache>
            </c:strRef>
          </c:tx>
          <c:spPr>
            <a:ln w="28575" cap="rnd">
              <a:solidFill>
                <a:schemeClr val="accent1"/>
              </a:solidFill>
              <a:round/>
            </a:ln>
            <a:effectLst/>
          </c:spPr>
          <c:marker>
            <c:symbol val="none"/>
          </c:marker>
          <c:cat>
            <c:strRef>
              <c:f>Dashboard_Organizzazione!$KT$246:$LE$246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Dashboard_Organizzazione!$KT$247:$LE$247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094F-6E48-8AAB-64431BF20DB5}"/>
            </c:ext>
          </c:extLst>
        </c:ser>
        <c:ser>
          <c:idx val="1"/>
          <c:order val="1"/>
          <c:tx>
            <c:strRef>
              <c:f>Dashboard_Organizzazione!$KS$248</c:f>
              <c:strCache>
                <c:ptCount val="1"/>
                <c:pt idx="0">
                  <c:v>2019</c:v>
                </c:pt>
              </c:strCache>
            </c:strRef>
          </c:tx>
          <c:spPr>
            <a:ln w="28575" cap="rnd">
              <a:solidFill>
                <a:schemeClr val="accent2"/>
              </a:solidFill>
              <a:round/>
            </a:ln>
            <a:effectLst/>
          </c:spPr>
          <c:marker>
            <c:symbol val="none"/>
          </c:marker>
          <c:cat>
            <c:strRef>
              <c:f>Dashboard_Organizzazione!$KT$246:$LE$246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Dashboard_Organizzazione!$KT$248:$LE$248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094F-6E48-8AAB-64431BF20DB5}"/>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2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min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STRAORDINARIO</a:t>
            </a:r>
            <a:r>
              <a:rPr lang="it-IT" baseline="0"/>
              <a:t> - DIREZIONE 15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Dashboard_Organizzazione!$LH$247</c:f>
              <c:strCache>
                <c:ptCount val="1"/>
                <c:pt idx="0">
                  <c:v>2018</c:v>
                </c:pt>
              </c:strCache>
            </c:strRef>
          </c:tx>
          <c:spPr>
            <a:ln w="28575" cap="rnd">
              <a:solidFill>
                <a:schemeClr val="accent1"/>
              </a:solidFill>
              <a:round/>
            </a:ln>
            <a:effectLst/>
          </c:spPr>
          <c:marker>
            <c:symbol val="none"/>
          </c:marker>
          <c:cat>
            <c:strRef>
              <c:f>Dashboard_Organizzazione!$LI$246:$LT$246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Dashboard_Organizzazione!$LI$247:$LT$247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6EC7-F549-B78E-F6BD99D35856}"/>
            </c:ext>
          </c:extLst>
        </c:ser>
        <c:ser>
          <c:idx val="1"/>
          <c:order val="1"/>
          <c:tx>
            <c:strRef>
              <c:f>Dashboard_Organizzazione!$LH$248</c:f>
              <c:strCache>
                <c:ptCount val="1"/>
                <c:pt idx="0">
                  <c:v>2019</c:v>
                </c:pt>
              </c:strCache>
            </c:strRef>
          </c:tx>
          <c:spPr>
            <a:ln w="28575" cap="rnd">
              <a:solidFill>
                <a:schemeClr val="accent2"/>
              </a:solidFill>
              <a:round/>
            </a:ln>
            <a:effectLst/>
          </c:spPr>
          <c:marker>
            <c:symbol val="none"/>
          </c:marker>
          <c:cat>
            <c:strRef>
              <c:f>Dashboard_Organizzazione!$LI$246:$LT$246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Dashboard_Organizzazione!$LI$248:$LT$248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6EC7-F549-B78E-F6BD99D35856}"/>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2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min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STRAORDINARIO</a:t>
            </a:r>
            <a:r>
              <a:rPr lang="it-IT" baseline="0"/>
              <a:t> - DIREZIONE 16</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Dashboard_Organizzazione!$LW$247</c:f>
              <c:strCache>
                <c:ptCount val="1"/>
                <c:pt idx="0">
                  <c:v>2018</c:v>
                </c:pt>
              </c:strCache>
            </c:strRef>
          </c:tx>
          <c:spPr>
            <a:ln w="28575" cap="rnd">
              <a:solidFill>
                <a:schemeClr val="accent1"/>
              </a:solidFill>
              <a:round/>
            </a:ln>
            <a:effectLst/>
          </c:spPr>
          <c:marker>
            <c:symbol val="none"/>
          </c:marker>
          <c:cat>
            <c:strRef>
              <c:f>Dashboard_Organizzazione!$LX$246:$MI$246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Dashboard_Organizzazione!$LX$247:$MI$247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7418-8A45-9F3B-FF96A9902351}"/>
            </c:ext>
          </c:extLst>
        </c:ser>
        <c:ser>
          <c:idx val="1"/>
          <c:order val="1"/>
          <c:tx>
            <c:strRef>
              <c:f>Dashboard_Organizzazione!$LW$248</c:f>
              <c:strCache>
                <c:ptCount val="1"/>
                <c:pt idx="0">
                  <c:v>2019</c:v>
                </c:pt>
              </c:strCache>
            </c:strRef>
          </c:tx>
          <c:spPr>
            <a:ln w="28575" cap="rnd">
              <a:solidFill>
                <a:schemeClr val="accent2"/>
              </a:solidFill>
              <a:round/>
            </a:ln>
            <a:effectLst/>
          </c:spPr>
          <c:marker>
            <c:symbol val="none"/>
          </c:marker>
          <c:cat>
            <c:strRef>
              <c:f>Dashboard_Organizzazione!$LX$246:$MI$246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Dashboard_Organizzazione!$LX$248:$MI$248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7418-8A45-9F3B-FF96A9902351}"/>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2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min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STRAORDINARIO</a:t>
            </a:r>
            <a:r>
              <a:rPr lang="it-IT" baseline="0"/>
              <a:t> - DIREZIONE 17</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Dashboard_Organizzazione!$ML$247</c:f>
              <c:strCache>
                <c:ptCount val="1"/>
                <c:pt idx="0">
                  <c:v>2018</c:v>
                </c:pt>
              </c:strCache>
            </c:strRef>
          </c:tx>
          <c:spPr>
            <a:ln w="28575" cap="rnd">
              <a:solidFill>
                <a:schemeClr val="accent1"/>
              </a:solidFill>
              <a:round/>
            </a:ln>
            <a:effectLst/>
          </c:spPr>
          <c:marker>
            <c:symbol val="none"/>
          </c:marker>
          <c:cat>
            <c:strRef>
              <c:f>Dashboard_Organizzazione!$MM$246:$MX$246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Dashboard_Organizzazione!$MM$247:$MX$247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3BEF-A64E-8240-CA4F246D5ABD}"/>
            </c:ext>
          </c:extLst>
        </c:ser>
        <c:ser>
          <c:idx val="1"/>
          <c:order val="1"/>
          <c:tx>
            <c:strRef>
              <c:f>Dashboard_Organizzazione!$ML$248</c:f>
              <c:strCache>
                <c:ptCount val="1"/>
                <c:pt idx="0">
                  <c:v>2019</c:v>
                </c:pt>
              </c:strCache>
            </c:strRef>
          </c:tx>
          <c:spPr>
            <a:ln w="28575" cap="rnd">
              <a:solidFill>
                <a:schemeClr val="accent2"/>
              </a:solidFill>
              <a:round/>
            </a:ln>
            <a:effectLst/>
          </c:spPr>
          <c:marker>
            <c:symbol val="none"/>
          </c:marker>
          <c:cat>
            <c:strRef>
              <c:f>Dashboard_Organizzazione!$MM$246:$MX$246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Dashboard_Organizzazione!$MM$248:$MX$248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3BEF-A64E-8240-CA4F246D5ABD}"/>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2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min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STRAORDINARIO</a:t>
            </a:r>
            <a:r>
              <a:rPr lang="it-IT" baseline="0"/>
              <a:t> - DIREZIONE 18</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Dashboard_Organizzazione!$NA$247</c:f>
              <c:strCache>
                <c:ptCount val="1"/>
                <c:pt idx="0">
                  <c:v>2018</c:v>
                </c:pt>
              </c:strCache>
            </c:strRef>
          </c:tx>
          <c:spPr>
            <a:ln w="28575" cap="rnd">
              <a:solidFill>
                <a:schemeClr val="accent1"/>
              </a:solidFill>
              <a:round/>
            </a:ln>
            <a:effectLst/>
          </c:spPr>
          <c:marker>
            <c:symbol val="none"/>
          </c:marker>
          <c:cat>
            <c:strRef>
              <c:f>Dashboard_Organizzazione!$NB$246:$NM$246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Dashboard_Organizzazione!$NB$247:$NM$247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7D32-024E-8D7C-F4531B96D7D8}"/>
            </c:ext>
          </c:extLst>
        </c:ser>
        <c:ser>
          <c:idx val="1"/>
          <c:order val="1"/>
          <c:tx>
            <c:strRef>
              <c:f>Dashboard_Organizzazione!$NA$248</c:f>
              <c:strCache>
                <c:ptCount val="1"/>
                <c:pt idx="0">
                  <c:v>2019</c:v>
                </c:pt>
              </c:strCache>
            </c:strRef>
          </c:tx>
          <c:spPr>
            <a:ln w="28575" cap="rnd">
              <a:solidFill>
                <a:schemeClr val="accent2"/>
              </a:solidFill>
              <a:round/>
            </a:ln>
            <a:effectLst/>
          </c:spPr>
          <c:marker>
            <c:symbol val="none"/>
          </c:marker>
          <c:cat>
            <c:strRef>
              <c:f>Dashboard_Organizzazione!$NB$246:$NM$246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Dashboard_Organizzazione!$NB$248:$NM$248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7D32-024E-8D7C-F4531B96D7D8}"/>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2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min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Dashboard_Organizzazione!$A$6</c:f>
              <c:strCache>
                <c:ptCount val="1"/>
                <c:pt idx="0">
                  <c:v>% Iscritti/Eleggibili</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Dashboard_Organizzazione!$B$1:$D$2</c:f>
              <c:multiLvlStrCache>
                <c:ptCount val="3"/>
                <c:lvl>
                  <c:pt idx="0">
                    <c:v>Femmina</c:v>
                  </c:pt>
                  <c:pt idx="1">
                    <c:v>Maschio</c:v>
                  </c:pt>
                  <c:pt idx="2">
                    <c:v>Totale complessivo</c:v>
                  </c:pt>
                </c:lvl>
                <c:lvl/>
              </c:multiLvlStrCache>
            </c:multiLvlStrRef>
          </c:cat>
          <c:val>
            <c:numRef>
              <c:f>Dashboard_Organizzazione!$B$6:$D$6</c:f>
              <c:numCache>
                <c:formatCode>0%</c:formatCode>
                <c:ptCount val="3"/>
                <c:pt idx="0">
                  <c:v>0.9285714285714286</c:v>
                </c:pt>
                <c:pt idx="1">
                  <c:v>0.90163934426229508</c:v>
                </c:pt>
                <c:pt idx="2">
                  <c:v>0.9101123595505618</c:v>
                </c:pt>
              </c:numCache>
            </c:numRef>
          </c:val>
          <c:extLst>
            <c:ext xmlns:c16="http://schemas.microsoft.com/office/drawing/2014/chart" uri="{C3380CC4-5D6E-409C-BE32-E72D297353CC}">
              <c16:uniqueId val="{00000000-F52F-4B60-A93B-A6AC7FE6040F}"/>
            </c:ext>
          </c:extLst>
        </c:ser>
        <c:dLbls>
          <c:showLegendKey val="0"/>
          <c:showVal val="1"/>
          <c:showCatName val="0"/>
          <c:showSerName val="0"/>
          <c:showPercent val="0"/>
          <c:showBubbleSize val="0"/>
        </c:dLbls>
        <c:gapWidth val="150"/>
        <c:overlap val="-25"/>
        <c:axId val="647724000"/>
        <c:axId val="635294272"/>
      </c:barChart>
      <c:catAx>
        <c:axId val="64772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Algn val="ctr"/>
        <c:lblOffset val="100"/>
        <c:noMultiLvlLbl val="0"/>
      </c:catAx>
      <c:valAx>
        <c:axId val="635294272"/>
        <c:scaling>
          <c:orientation val="minMax"/>
          <c:max val="1"/>
          <c:min val="0"/>
        </c:scaling>
        <c:delete val="1"/>
        <c:axPos val="l"/>
        <c:numFmt formatCode="0%" sourceLinked="1"/>
        <c:majorTickMark val="out"/>
        <c:minorTickMark val="none"/>
        <c:tickLblPos val="nextTo"/>
        <c:crossAx val="647724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STRAORDINARIO</a:t>
            </a:r>
            <a:r>
              <a:rPr lang="it-IT" baseline="0"/>
              <a:t> - DIREZIONE 19</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Dashboard_Organizzazione!$NP$247</c:f>
              <c:strCache>
                <c:ptCount val="1"/>
                <c:pt idx="0">
                  <c:v>2018</c:v>
                </c:pt>
              </c:strCache>
            </c:strRef>
          </c:tx>
          <c:spPr>
            <a:ln w="28575" cap="rnd">
              <a:solidFill>
                <a:schemeClr val="accent1"/>
              </a:solidFill>
              <a:round/>
            </a:ln>
            <a:effectLst/>
          </c:spPr>
          <c:marker>
            <c:symbol val="none"/>
          </c:marker>
          <c:cat>
            <c:strRef>
              <c:f>Dashboard_Organizzazione!$NQ$246:$OB$246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Dashboard_Organizzazione!$NQ$247:$OB$247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7DBB-044F-A615-7F11D6B3E0B9}"/>
            </c:ext>
          </c:extLst>
        </c:ser>
        <c:ser>
          <c:idx val="1"/>
          <c:order val="1"/>
          <c:tx>
            <c:strRef>
              <c:f>Dashboard_Organizzazione!$NP$248</c:f>
              <c:strCache>
                <c:ptCount val="1"/>
                <c:pt idx="0">
                  <c:v>2019</c:v>
                </c:pt>
              </c:strCache>
            </c:strRef>
          </c:tx>
          <c:spPr>
            <a:ln w="28575" cap="rnd">
              <a:solidFill>
                <a:schemeClr val="accent2"/>
              </a:solidFill>
              <a:round/>
            </a:ln>
            <a:effectLst/>
          </c:spPr>
          <c:marker>
            <c:symbol val="none"/>
          </c:marker>
          <c:cat>
            <c:strRef>
              <c:f>Dashboard_Organizzazione!$NQ$246:$OB$246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Dashboard_Organizzazione!$NQ$248:$OB$248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7DBB-044F-A615-7F11D6B3E0B9}"/>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2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min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STRAORDINARIO</a:t>
            </a:r>
            <a:r>
              <a:rPr lang="it-IT" baseline="0"/>
              <a:t> - DIREZIONE 20</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Dashboard_Organizzazione!$OE$247</c:f>
              <c:strCache>
                <c:ptCount val="1"/>
                <c:pt idx="0">
                  <c:v>2018</c:v>
                </c:pt>
              </c:strCache>
            </c:strRef>
          </c:tx>
          <c:spPr>
            <a:ln w="28575" cap="rnd">
              <a:solidFill>
                <a:schemeClr val="accent1"/>
              </a:solidFill>
              <a:round/>
            </a:ln>
            <a:effectLst/>
          </c:spPr>
          <c:marker>
            <c:symbol val="none"/>
          </c:marker>
          <c:cat>
            <c:strRef>
              <c:f>Dashboard_Organizzazione!$OF$246:$OQ$246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Dashboard_Organizzazione!$OF$247:$OQ$247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65CE-CE40-B2DA-AD89E308127D}"/>
            </c:ext>
          </c:extLst>
        </c:ser>
        <c:ser>
          <c:idx val="1"/>
          <c:order val="1"/>
          <c:tx>
            <c:strRef>
              <c:f>Dashboard_Organizzazione!$OE$248</c:f>
              <c:strCache>
                <c:ptCount val="1"/>
                <c:pt idx="0">
                  <c:v>2019</c:v>
                </c:pt>
              </c:strCache>
            </c:strRef>
          </c:tx>
          <c:spPr>
            <a:ln w="28575" cap="rnd">
              <a:solidFill>
                <a:schemeClr val="accent2"/>
              </a:solidFill>
              <a:round/>
            </a:ln>
            <a:effectLst/>
          </c:spPr>
          <c:marker>
            <c:symbol val="none"/>
          </c:marker>
          <c:cat>
            <c:strRef>
              <c:f>Dashboard_Organizzazione!$OF$246:$OQ$246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Dashboard_Organizzazione!$OF$248:$OQ$248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65CE-CE40-B2DA-AD89E308127D}"/>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2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min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ASSENZE - DIREZIONE</a:t>
            </a:r>
            <a:r>
              <a:rPr lang="it-IT" baseline="0"/>
              <a:t> 1</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Dashboard_Organizzazione!$DF$307</c:f>
              <c:strCache>
                <c:ptCount val="1"/>
                <c:pt idx="0">
                  <c:v>2018</c:v>
                </c:pt>
              </c:strCache>
            </c:strRef>
          </c:tx>
          <c:spPr>
            <a:ln w="28575" cap="rnd">
              <a:solidFill>
                <a:schemeClr val="accent1"/>
              </a:solidFill>
              <a:round/>
            </a:ln>
            <a:effectLst/>
          </c:spPr>
          <c:marker>
            <c:symbol val="none"/>
          </c:marker>
          <c:cat>
            <c:strRef>
              <c:f>Dashboard_Organizzazione!$DG$306:$DR$306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Dashboard_Organizzazione!$DG$307:$DR$307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27A3-7940-8CCB-52B8819E6EF6}"/>
            </c:ext>
          </c:extLst>
        </c:ser>
        <c:ser>
          <c:idx val="1"/>
          <c:order val="1"/>
          <c:tx>
            <c:strRef>
              <c:f>Dashboard_Organizzazione!$DF$308</c:f>
              <c:strCache>
                <c:ptCount val="1"/>
                <c:pt idx="0">
                  <c:v>2019</c:v>
                </c:pt>
              </c:strCache>
            </c:strRef>
          </c:tx>
          <c:spPr>
            <a:ln w="28575" cap="rnd">
              <a:solidFill>
                <a:schemeClr val="accent2"/>
              </a:solidFill>
              <a:round/>
            </a:ln>
            <a:effectLst/>
          </c:spPr>
          <c:marker>
            <c:symbol val="none"/>
          </c:marker>
          <c:cat>
            <c:strRef>
              <c:f>Dashboard_Organizzazione!$DG$306:$DR$306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Dashboard_Organizzazione!$DG$308:$DR$308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27A3-7940-8CCB-52B8819E6EF6}"/>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0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STRAORDINARIO</a:t>
            </a:r>
            <a:r>
              <a:rPr lang="it-IT" baseline="0"/>
              <a:t> -  TOTALE COMPLESSIVO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Dashboard_Organizzazione!$OT$247</c:f>
              <c:strCache>
                <c:ptCount val="1"/>
                <c:pt idx="0">
                  <c:v>2018</c:v>
                </c:pt>
              </c:strCache>
            </c:strRef>
          </c:tx>
          <c:spPr>
            <a:ln w="28575" cap="rnd">
              <a:solidFill>
                <a:schemeClr val="accent1"/>
              </a:solidFill>
              <a:round/>
            </a:ln>
            <a:effectLst/>
          </c:spPr>
          <c:marker>
            <c:symbol val="none"/>
          </c:marker>
          <c:cat>
            <c:strRef>
              <c:f>Dashboard_Organizzazione!$OU$246:$PF$246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Dashboard_Organizzazione!$OU$247:$PF$247</c:f>
              <c:numCache>
                <c:formatCode>General</c:formatCode>
                <c:ptCount val="12"/>
                <c:pt idx="0">
                  <c:v>615</c:v>
                </c:pt>
                <c:pt idx="1">
                  <c:v>609</c:v>
                </c:pt>
                <c:pt idx="2">
                  <c:v>603</c:v>
                </c:pt>
                <c:pt idx="3">
                  <c:v>597</c:v>
                </c:pt>
                <c:pt idx="4">
                  <c:v>591</c:v>
                </c:pt>
                <c:pt idx="5">
                  <c:v>585</c:v>
                </c:pt>
                <c:pt idx="6">
                  <c:v>579</c:v>
                </c:pt>
                <c:pt idx="7">
                  <c:v>573</c:v>
                </c:pt>
                <c:pt idx="8">
                  <c:v>567</c:v>
                </c:pt>
                <c:pt idx="9">
                  <c:v>561</c:v>
                </c:pt>
                <c:pt idx="10">
                  <c:v>555</c:v>
                </c:pt>
                <c:pt idx="11">
                  <c:v>549</c:v>
                </c:pt>
              </c:numCache>
            </c:numRef>
          </c:val>
          <c:smooth val="0"/>
          <c:extLst>
            <c:ext xmlns:c16="http://schemas.microsoft.com/office/drawing/2014/chart" uri="{C3380CC4-5D6E-409C-BE32-E72D297353CC}">
              <c16:uniqueId val="{00000000-7FC3-1D41-81AB-B31CB0B31771}"/>
            </c:ext>
          </c:extLst>
        </c:ser>
        <c:ser>
          <c:idx val="1"/>
          <c:order val="1"/>
          <c:tx>
            <c:strRef>
              <c:f>Dashboard_Organizzazione!$OT$248</c:f>
              <c:strCache>
                <c:ptCount val="1"/>
                <c:pt idx="0">
                  <c:v>2019</c:v>
                </c:pt>
              </c:strCache>
            </c:strRef>
          </c:tx>
          <c:spPr>
            <a:ln w="28575" cap="rnd">
              <a:solidFill>
                <a:schemeClr val="accent2"/>
              </a:solidFill>
              <a:round/>
            </a:ln>
            <a:effectLst/>
          </c:spPr>
          <c:marker>
            <c:symbol val="none"/>
          </c:marker>
          <c:cat>
            <c:strRef>
              <c:f>Dashboard_Organizzazione!$OU$246:$PF$246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Dashboard_Organizzazione!$OU$248:$PF$248</c:f>
              <c:numCache>
                <c:formatCode>General</c:formatCode>
                <c:ptCount val="12"/>
                <c:pt idx="0">
                  <c:v>543</c:v>
                </c:pt>
                <c:pt idx="1">
                  <c:v>537</c:v>
                </c:pt>
                <c:pt idx="2">
                  <c:v>531</c:v>
                </c:pt>
                <c:pt idx="3">
                  <c:v>525</c:v>
                </c:pt>
                <c:pt idx="4">
                  <c:v>519</c:v>
                </c:pt>
                <c:pt idx="5">
                  <c:v>513</c:v>
                </c:pt>
                <c:pt idx="6">
                  <c:v>507</c:v>
                </c:pt>
                <c:pt idx="7">
                  <c:v>501</c:v>
                </c:pt>
                <c:pt idx="8">
                  <c:v>495</c:v>
                </c:pt>
                <c:pt idx="9">
                  <c:v>489</c:v>
                </c:pt>
                <c:pt idx="10">
                  <c:v>483</c:v>
                </c:pt>
                <c:pt idx="11">
                  <c:v>477</c:v>
                </c:pt>
              </c:numCache>
            </c:numRef>
          </c:val>
          <c:smooth val="0"/>
          <c:extLst>
            <c:ext xmlns:c16="http://schemas.microsoft.com/office/drawing/2014/chart" uri="{C3380CC4-5D6E-409C-BE32-E72D297353CC}">
              <c16:uniqueId val="{00000001-7FC3-1D41-81AB-B31CB0B31771}"/>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9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min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ASSENZE - DIREZIONE</a:t>
            </a:r>
            <a:r>
              <a:rPr lang="it-IT" baseline="0"/>
              <a:t> 2</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Dashboard_Organizzazione!$DU$307</c:f>
              <c:strCache>
                <c:ptCount val="1"/>
                <c:pt idx="0">
                  <c:v>2018</c:v>
                </c:pt>
              </c:strCache>
            </c:strRef>
          </c:tx>
          <c:spPr>
            <a:ln w="28575" cap="rnd">
              <a:solidFill>
                <a:schemeClr val="accent1"/>
              </a:solidFill>
              <a:round/>
            </a:ln>
            <a:effectLst/>
          </c:spPr>
          <c:marker>
            <c:symbol val="none"/>
          </c:marker>
          <c:cat>
            <c:strRef>
              <c:f>Dashboard_Organizzazione!$DV$306:$EG$306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Dashboard_Organizzazione!$DV$307:$EG$307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F1B7-F647-BB4C-6806E21AD124}"/>
            </c:ext>
          </c:extLst>
        </c:ser>
        <c:ser>
          <c:idx val="1"/>
          <c:order val="1"/>
          <c:tx>
            <c:strRef>
              <c:f>Dashboard_Organizzazione!$DU$308</c:f>
              <c:strCache>
                <c:ptCount val="1"/>
                <c:pt idx="0">
                  <c:v>2019</c:v>
                </c:pt>
              </c:strCache>
            </c:strRef>
          </c:tx>
          <c:spPr>
            <a:ln w="28575" cap="rnd">
              <a:solidFill>
                <a:schemeClr val="accent2"/>
              </a:solidFill>
              <a:round/>
            </a:ln>
            <a:effectLst/>
          </c:spPr>
          <c:marker>
            <c:symbol val="none"/>
          </c:marker>
          <c:cat>
            <c:strRef>
              <c:f>Dashboard_Organizzazione!$DV$306:$EG$306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Dashboard_Organizzazione!$DV$308:$EG$308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F1B7-F647-BB4C-6806E21AD124}"/>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0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ASSENZE - DIREZIONE</a:t>
            </a:r>
            <a:r>
              <a:rPr lang="it-IT" baseline="0"/>
              <a:t> 3</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Dashboard_Organizzazione!$EJ$307</c:f>
              <c:strCache>
                <c:ptCount val="1"/>
                <c:pt idx="0">
                  <c:v>2018</c:v>
                </c:pt>
              </c:strCache>
            </c:strRef>
          </c:tx>
          <c:spPr>
            <a:ln w="28575" cap="rnd">
              <a:solidFill>
                <a:schemeClr val="accent1"/>
              </a:solidFill>
              <a:round/>
            </a:ln>
            <a:effectLst/>
          </c:spPr>
          <c:marker>
            <c:symbol val="none"/>
          </c:marker>
          <c:cat>
            <c:strRef>
              <c:f>Dashboard_Organizzazione!$EK$306:$EV$306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Dashboard_Organizzazione!$EK$307:$EV$307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B370-3949-A94E-714B0D9359C8}"/>
            </c:ext>
          </c:extLst>
        </c:ser>
        <c:ser>
          <c:idx val="1"/>
          <c:order val="1"/>
          <c:tx>
            <c:strRef>
              <c:f>Dashboard_Organizzazione!$EJ$308</c:f>
              <c:strCache>
                <c:ptCount val="1"/>
                <c:pt idx="0">
                  <c:v>2019</c:v>
                </c:pt>
              </c:strCache>
            </c:strRef>
          </c:tx>
          <c:spPr>
            <a:ln w="28575" cap="rnd">
              <a:solidFill>
                <a:schemeClr val="accent2"/>
              </a:solidFill>
              <a:round/>
            </a:ln>
            <a:effectLst/>
          </c:spPr>
          <c:marker>
            <c:symbol val="none"/>
          </c:marker>
          <c:cat>
            <c:strRef>
              <c:f>Dashboard_Organizzazione!$EK$306:$EV$306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Dashboard_Organizzazione!$EK$308:$EV$308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B370-3949-A94E-714B0D9359C8}"/>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0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ASSENZE - DIREZIONE</a:t>
            </a:r>
            <a:r>
              <a:rPr lang="it-IT" baseline="0"/>
              <a:t> 4</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Dashboard_Organizzazione!$EY$307</c:f>
              <c:strCache>
                <c:ptCount val="1"/>
                <c:pt idx="0">
                  <c:v>2018</c:v>
                </c:pt>
              </c:strCache>
            </c:strRef>
          </c:tx>
          <c:spPr>
            <a:ln w="28575" cap="rnd">
              <a:solidFill>
                <a:schemeClr val="accent1"/>
              </a:solidFill>
              <a:round/>
            </a:ln>
            <a:effectLst/>
          </c:spPr>
          <c:marker>
            <c:symbol val="none"/>
          </c:marker>
          <c:cat>
            <c:strRef>
              <c:f>Dashboard_Organizzazione!$EZ$306:$FK$306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Dashboard_Organizzazione!$EZ$307:$FK$307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EB6D-674A-ADCB-8E82C51F32A5}"/>
            </c:ext>
          </c:extLst>
        </c:ser>
        <c:ser>
          <c:idx val="1"/>
          <c:order val="1"/>
          <c:tx>
            <c:strRef>
              <c:f>Dashboard_Organizzazione!$EY$308</c:f>
              <c:strCache>
                <c:ptCount val="1"/>
                <c:pt idx="0">
                  <c:v>2019</c:v>
                </c:pt>
              </c:strCache>
            </c:strRef>
          </c:tx>
          <c:spPr>
            <a:ln w="28575" cap="rnd">
              <a:solidFill>
                <a:schemeClr val="accent2"/>
              </a:solidFill>
              <a:round/>
            </a:ln>
            <a:effectLst/>
          </c:spPr>
          <c:marker>
            <c:symbol val="none"/>
          </c:marker>
          <c:cat>
            <c:strRef>
              <c:f>Dashboard_Organizzazione!$EZ$306:$FK$306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Dashboard_Organizzazione!$EZ$308:$FK$308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EB6D-674A-ADCB-8E82C51F32A5}"/>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0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ASSENZE - DIREZIONE</a:t>
            </a:r>
            <a:r>
              <a:rPr lang="it-IT" baseline="0"/>
              <a:t> 5</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Dashboard_Organizzazione!$FN$307</c:f>
              <c:strCache>
                <c:ptCount val="1"/>
                <c:pt idx="0">
                  <c:v>2018</c:v>
                </c:pt>
              </c:strCache>
            </c:strRef>
          </c:tx>
          <c:spPr>
            <a:ln w="28575" cap="rnd">
              <a:solidFill>
                <a:schemeClr val="accent1"/>
              </a:solidFill>
              <a:round/>
            </a:ln>
            <a:effectLst/>
          </c:spPr>
          <c:marker>
            <c:symbol val="none"/>
          </c:marker>
          <c:cat>
            <c:strRef>
              <c:f>Dashboard_Organizzazione!$FO$306:$FZ$306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Dashboard_Organizzazione!$FO$307:$FZ$307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4477-9143-A005-1B80FFC06926}"/>
            </c:ext>
          </c:extLst>
        </c:ser>
        <c:ser>
          <c:idx val="1"/>
          <c:order val="1"/>
          <c:tx>
            <c:strRef>
              <c:f>Dashboard_Organizzazione!$FN$308</c:f>
              <c:strCache>
                <c:ptCount val="1"/>
                <c:pt idx="0">
                  <c:v>2019</c:v>
                </c:pt>
              </c:strCache>
            </c:strRef>
          </c:tx>
          <c:spPr>
            <a:ln w="28575" cap="rnd">
              <a:solidFill>
                <a:schemeClr val="accent2"/>
              </a:solidFill>
              <a:round/>
            </a:ln>
            <a:effectLst/>
          </c:spPr>
          <c:marker>
            <c:symbol val="none"/>
          </c:marker>
          <c:cat>
            <c:strRef>
              <c:f>Dashboard_Organizzazione!$FO$306:$FZ$306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Dashboard_Organizzazione!$FO$308:$FZ$308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4477-9143-A005-1B80FFC06926}"/>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0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ASSENZE - DIREZIONE</a:t>
            </a:r>
            <a:r>
              <a:rPr lang="it-IT" baseline="0"/>
              <a:t> 6</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Dashboard_Organizzazione!$GC$307</c:f>
              <c:strCache>
                <c:ptCount val="1"/>
                <c:pt idx="0">
                  <c:v>2018</c:v>
                </c:pt>
              </c:strCache>
            </c:strRef>
          </c:tx>
          <c:spPr>
            <a:ln w="28575" cap="rnd">
              <a:solidFill>
                <a:schemeClr val="accent1"/>
              </a:solidFill>
              <a:round/>
            </a:ln>
            <a:effectLst/>
          </c:spPr>
          <c:marker>
            <c:symbol val="none"/>
          </c:marker>
          <c:cat>
            <c:strRef>
              <c:f>Dashboard_Organizzazione!$GD$306:$GO$306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Dashboard_Organizzazione!$GD$307:$GO$307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5DDB-9844-988C-963A02DCACE2}"/>
            </c:ext>
          </c:extLst>
        </c:ser>
        <c:ser>
          <c:idx val="1"/>
          <c:order val="1"/>
          <c:tx>
            <c:strRef>
              <c:f>Dashboard_Organizzazione!$GC$308</c:f>
              <c:strCache>
                <c:ptCount val="1"/>
                <c:pt idx="0">
                  <c:v>2019</c:v>
                </c:pt>
              </c:strCache>
            </c:strRef>
          </c:tx>
          <c:spPr>
            <a:ln w="28575" cap="rnd">
              <a:solidFill>
                <a:schemeClr val="accent2"/>
              </a:solidFill>
              <a:round/>
            </a:ln>
            <a:effectLst/>
          </c:spPr>
          <c:marker>
            <c:symbol val="none"/>
          </c:marker>
          <c:cat>
            <c:strRef>
              <c:f>Dashboard_Organizzazione!$GD$306:$GO$306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Dashboard_Organizzazione!$GD$308:$GO$308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5DDB-9844-988C-963A02DCACE2}"/>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0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ASSENZE - DIREZIONE</a:t>
            </a:r>
            <a:r>
              <a:rPr lang="it-IT" baseline="0"/>
              <a:t> 7</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Dashboard_Organizzazione!$GR$307</c:f>
              <c:strCache>
                <c:ptCount val="1"/>
                <c:pt idx="0">
                  <c:v>2018</c:v>
                </c:pt>
              </c:strCache>
            </c:strRef>
          </c:tx>
          <c:spPr>
            <a:ln w="28575" cap="rnd">
              <a:solidFill>
                <a:schemeClr val="accent1"/>
              </a:solidFill>
              <a:round/>
            </a:ln>
            <a:effectLst/>
          </c:spPr>
          <c:marker>
            <c:symbol val="none"/>
          </c:marker>
          <c:cat>
            <c:strRef>
              <c:f>Dashboard_Organizzazione!$GS$306:$HD$306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Dashboard_Organizzazione!$GS$307:$HD$307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9544-1544-8F46-1BC780D4C76A}"/>
            </c:ext>
          </c:extLst>
        </c:ser>
        <c:ser>
          <c:idx val="1"/>
          <c:order val="1"/>
          <c:tx>
            <c:strRef>
              <c:f>Dashboard_Organizzazione!$GR$308</c:f>
              <c:strCache>
                <c:ptCount val="1"/>
                <c:pt idx="0">
                  <c:v>2019</c:v>
                </c:pt>
              </c:strCache>
            </c:strRef>
          </c:tx>
          <c:spPr>
            <a:ln w="28575" cap="rnd">
              <a:solidFill>
                <a:schemeClr val="accent2"/>
              </a:solidFill>
              <a:round/>
            </a:ln>
            <a:effectLst/>
          </c:spPr>
          <c:marker>
            <c:symbol val="none"/>
          </c:marker>
          <c:cat>
            <c:strRef>
              <c:f>Dashboard_Organizzazione!$GS$306:$HD$306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Dashboard_Organizzazione!$GS$308:$HD$308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9544-1544-8F46-1BC780D4C76A}"/>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0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strRef>
              <c:f>Dashboard_Organizzazione!$A$30</c:f>
              <c:strCache>
                <c:ptCount val="1"/>
                <c:pt idx="0">
                  <c:v>% Iscritti/Eleggibili</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Dashboard_Organizzazione!$B$25:$G$26</c:f>
              <c:multiLvlStrCache>
                <c:ptCount val="6"/>
                <c:lvl>
                  <c:pt idx="0">
                    <c:v>Fino a 30 anni</c:v>
                  </c:pt>
                  <c:pt idx="1">
                    <c:v>31-35 anni</c:v>
                  </c:pt>
                  <c:pt idx="2">
                    <c:v>36-45 anni</c:v>
                  </c:pt>
                  <c:pt idx="3">
                    <c:v>46-55 anni</c:v>
                  </c:pt>
                  <c:pt idx="4">
                    <c:v>Oltre 55 anni</c:v>
                  </c:pt>
                  <c:pt idx="5">
                    <c:v>Totale complessivo</c:v>
                  </c:pt>
                </c:lvl>
                <c:lvl/>
              </c:multiLvlStrCache>
            </c:multiLvlStrRef>
          </c:cat>
          <c:val>
            <c:numRef>
              <c:f>Dashboard_Organizzazione!$B$30:$G$30</c:f>
              <c:numCache>
                <c:formatCode>0%</c:formatCode>
                <c:ptCount val="6"/>
                <c:pt idx="0">
                  <c:v>0.88888888888888884</c:v>
                </c:pt>
                <c:pt idx="1">
                  <c:v>0.91666666666666663</c:v>
                </c:pt>
                <c:pt idx="2">
                  <c:v>0.88</c:v>
                </c:pt>
                <c:pt idx="3">
                  <c:v>0.95454545454545459</c:v>
                </c:pt>
                <c:pt idx="4">
                  <c:v>0.88888888888888884</c:v>
                </c:pt>
                <c:pt idx="5">
                  <c:v>0.9101123595505618</c:v>
                </c:pt>
              </c:numCache>
            </c:numRef>
          </c:val>
          <c:extLst>
            <c:ext xmlns:c16="http://schemas.microsoft.com/office/drawing/2014/chart" uri="{C3380CC4-5D6E-409C-BE32-E72D297353CC}">
              <c16:uniqueId val="{00000001-FD46-4380-84FE-D294ABE8B5CC}"/>
            </c:ext>
          </c:extLst>
        </c:ser>
        <c:dLbls>
          <c:showLegendKey val="0"/>
          <c:showVal val="1"/>
          <c:showCatName val="0"/>
          <c:showSerName val="0"/>
          <c:showPercent val="0"/>
          <c:showBubbleSize val="0"/>
        </c:dLbls>
        <c:gapWidth val="150"/>
        <c:overlap val="-25"/>
        <c:axId val="647724000"/>
        <c:axId val="635294272"/>
      </c:barChart>
      <c:catAx>
        <c:axId val="64772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Algn val="ctr"/>
        <c:lblOffset val="100"/>
        <c:noMultiLvlLbl val="0"/>
      </c:catAx>
      <c:valAx>
        <c:axId val="635294272"/>
        <c:scaling>
          <c:orientation val="minMax"/>
          <c:max val="1"/>
          <c:min val="0"/>
        </c:scaling>
        <c:delete val="1"/>
        <c:axPos val="l"/>
        <c:numFmt formatCode="0%" sourceLinked="1"/>
        <c:majorTickMark val="out"/>
        <c:minorTickMark val="none"/>
        <c:tickLblPos val="nextTo"/>
        <c:crossAx val="647724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ASSENZE - DIREZIONE</a:t>
            </a:r>
            <a:r>
              <a:rPr lang="it-IT" baseline="0"/>
              <a:t> 8</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Dashboard_Organizzazione!$HG$307</c:f>
              <c:strCache>
                <c:ptCount val="1"/>
                <c:pt idx="0">
                  <c:v>2018</c:v>
                </c:pt>
              </c:strCache>
            </c:strRef>
          </c:tx>
          <c:spPr>
            <a:ln w="28575" cap="rnd">
              <a:solidFill>
                <a:schemeClr val="accent1"/>
              </a:solidFill>
              <a:round/>
            </a:ln>
            <a:effectLst/>
          </c:spPr>
          <c:marker>
            <c:symbol val="none"/>
          </c:marker>
          <c:cat>
            <c:strRef>
              <c:f>Dashboard_Organizzazione!$HH$306:$HS$306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Dashboard_Organizzazione!$HH$307:$HS$307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E53D-8A43-8BA7-23245EBC1A27}"/>
            </c:ext>
          </c:extLst>
        </c:ser>
        <c:ser>
          <c:idx val="1"/>
          <c:order val="1"/>
          <c:tx>
            <c:strRef>
              <c:f>Dashboard_Organizzazione!$HG$308</c:f>
              <c:strCache>
                <c:ptCount val="1"/>
                <c:pt idx="0">
                  <c:v>2019</c:v>
                </c:pt>
              </c:strCache>
            </c:strRef>
          </c:tx>
          <c:spPr>
            <a:ln w="28575" cap="rnd">
              <a:solidFill>
                <a:schemeClr val="accent2"/>
              </a:solidFill>
              <a:round/>
            </a:ln>
            <a:effectLst/>
          </c:spPr>
          <c:marker>
            <c:symbol val="none"/>
          </c:marker>
          <c:cat>
            <c:strRef>
              <c:f>Dashboard_Organizzazione!$HH$306:$HS$306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Dashboard_Organizzazione!$HH$308:$HS$308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E53D-8A43-8BA7-23245EBC1A27}"/>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0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ASSENZE - DIREZIONE</a:t>
            </a:r>
            <a:r>
              <a:rPr lang="it-IT" baseline="0"/>
              <a:t> 9</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Dashboard_Organizzazione!$HV$307</c:f>
              <c:strCache>
                <c:ptCount val="1"/>
                <c:pt idx="0">
                  <c:v>2018</c:v>
                </c:pt>
              </c:strCache>
            </c:strRef>
          </c:tx>
          <c:spPr>
            <a:ln w="28575" cap="rnd">
              <a:solidFill>
                <a:schemeClr val="accent1"/>
              </a:solidFill>
              <a:round/>
            </a:ln>
            <a:effectLst/>
          </c:spPr>
          <c:marker>
            <c:symbol val="none"/>
          </c:marker>
          <c:cat>
            <c:strRef>
              <c:f>Dashboard_Organizzazione!$HW$306:$IH$306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Dashboard_Organizzazione!$HW$307:$IH$307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E4CE-EE4C-B49C-F7EAA1606BD8}"/>
            </c:ext>
          </c:extLst>
        </c:ser>
        <c:ser>
          <c:idx val="1"/>
          <c:order val="1"/>
          <c:tx>
            <c:strRef>
              <c:f>Dashboard_Organizzazione!$HV$308</c:f>
              <c:strCache>
                <c:ptCount val="1"/>
                <c:pt idx="0">
                  <c:v>2019</c:v>
                </c:pt>
              </c:strCache>
            </c:strRef>
          </c:tx>
          <c:spPr>
            <a:ln w="28575" cap="rnd">
              <a:solidFill>
                <a:schemeClr val="accent2"/>
              </a:solidFill>
              <a:round/>
            </a:ln>
            <a:effectLst/>
          </c:spPr>
          <c:marker>
            <c:symbol val="none"/>
          </c:marker>
          <c:cat>
            <c:strRef>
              <c:f>Dashboard_Organizzazione!$HW$306:$IH$306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Dashboard_Organizzazione!$HW$308:$IH$308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E4CE-EE4C-B49C-F7EAA1606BD8}"/>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0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ASSENZE - DIREZIONE</a:t>
            </a:r>
            <a:r>
              <a:rPr lang="it-IT" baseline="0"/>
              <a:t> 10</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Dashboard_Organizzazione!$IK$307</c:f>
              <c:strCache>
                <c:ptCount val="1"/>
                <c:pt idx="0">
                  <c:v>2018</c:v>
                </c:pt>
              </c:strCache>
            </c:strRef>
          </c:tx>
          <c:spPr>
            <a:ln w="28575" cap="rnd">
              <a:solidFill>
                <a:schemeClr val="accent1"/>
              </a:solidFill>
              <a:round/>
            </a:ln>
            <a:effectLst/>
          </c:spPr>
          <c:marker>
            <c:symbol val="none"/>
          </c:marker>
          <c:cat>
            <c:strRef>
              <c:f>Dashboard_Organizzazione!$IL$306:$IW$306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Dashboard_Organizzazione!$IL$307:$IW$307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5CD2-654A-A5B4-6D750C5005B6}"/>
            </c:ext>
          </c:extLst>
        </c:ser>
        <c:ser>
          <c:idx val="1"/>
          <c:order val="1"/>
          <c:tx>
            <c:strRef>
              <c:f>Dashboard_Organizzazione!$IK$308</c:f>
              <c:strCache>
                <c:ptCount val="1"/>
                <c:pt idx="0">
                  <c:v>2019</c:v>
                </c:pt>
              </c:strCache>
            </c:strRef>
          </c:tx>
          <c:spPr>
            <a:ln w="28575" cap="rnd">
              <a:solidFill>
                <a:schemeClr val="accent2"/>
              </a:solidFill>
              <a:round/>
            </a:ln>
            <a:effectLst/>
          </c:spPr>
          <c:marker>
            <c:symbol val="none"/>
          </c:marker>
          <c:cat>
            <c:strRef>
              <c:f>Dashboard_Organizzazione!$IL$306:$IW$306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Dashboard_Organizzazione!$IL$308:$IW$308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5CD2-654A-A5B4-6D750C5005B6}"/>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0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ASSENZE - DIREZIONE</a:t>
            </a:r>
            <a:r>
              <a:rPr lang="it-IT" baseline="0"/>
              <a:t> 11</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Dashboard_Organizzazione!$IZ$307</c:f>
              <c:strCache>
                <c:ptCount val="1"/>
                <c:pt idx="0">
                  <c:v>2018</c:v>
                </c:pt>
              </c:strCache>
            </c:strRef>
          </c:tx>
          <c:spPr>
            <a:ln w="28575" cap="rnd">
              <a:solidFill>
                <a:schemeClr val="accent1"/>
              </a:solidFill>
              <a:round/>
            </a:ln>
            <a:effectLst/>
          </c:spPr>
          <c:marker>
            <c:symbol val="none"/>
          </c:marker>
          <c:cat>
            <c:strRef>
              <c:f>Dashboard_Organizzazione!$JA$306:$JL$306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Dashboard_Organizzazione!$JA$307:$JL$307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241F-0C4C-9A22-243C9AB12076}"/>
            </c:ext>
          </c:extLst>
        </c:ser>
        <c:ser>
          <c:idx val="1"/>
          <c:order val="1"/>
          <c:tx>
            <c:strRef>
              <c:f>Dashboard_Organizzazione!$IZ$308</c:f>
              <c:strCache>
                <c:ptCount val="1"/>
                <c:pt idx="0">
                  <c:v>2019</c:v>
                </c:pt>
              </c:strCache>
            </c:strRef>
          </c:tx>
          <c:spPr>
            <a:ln w="28575" cap="rnd">
              <a:solidFill>
                <a:schemeClr val="accent2"/>
              </a:solidFill>
              <a:round/>
            </a:ln>
            <a:effectLst/>
          </c:spPr>
          <c:marker>
            <c:symbol val="none"/>
          </c:marker>
          <c:cat>
            <c:strRef>
              <c:f>Dashboard_Organizzazione!$JA$306:$JL$306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Dashboard_Organizzazione!$JA$308:$JL$308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241F-0C4C-9A22-243C9AB12076}"/>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0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ASSENZE - DIREZIONE</a:t>
            </a:r>
            <a:r>
              <a:rPr lang="it-IT" baseline="0"/>
              <a:t> 12</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Dashboard_Organizzazione!$JO$307</c:f>
              <c:strCache>
                <c:ptCount val="1"/>
                <c:pt idx="0">
                  <c:v>2018</c:v>
                </c:pt>
              </c:strCache>
            </c:strRef>
          </c:tx>
          <c:spPr>
            <a:ln w="28575" cap="rnd">
              <a:solidFill>
                <a:schemeClr val="accent1"/>
              </a:solidFill>
              <a:round/>
            </a:ln>
            <a:effectLst/>
          </c:spPr>
          <c:marker>
            <c:symbol val="none"/>
          </c:marker>
          <c:cat>
            <c:strRef>
              <c:f>Dashboard_Organizzazione!$JP$306:$KA$306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Dashboard_Organizzazione!$JP$307:$KA$307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CF24-7044-A6F0-00BB4FA1A59D}"/>
            </c:ext>
          </c:extLst>
        </c:ser>
        <c:ser>
          <c:idx val="1"/>
          <c:order val="1"/>
          <c:tx>
            <c:strRef>
              <c:f>Dashboard_Organizzazione!$JO$308</c:f>
              <c:strCache>
                <c:ptCount val="1"/>
                <c:pt idx="0">
                  <c:v>2019</c:v>
                </c:pt>
              </c:strCache>
            </c:strRef>
          </c:tx>
          <c:spPr>
            <a:ln w="28575" cap="rnd">
              <a:solidFill>
                <a:schemeClr val="accent2"/>
              </a:solidFill>
              <a:round/>
            </a:ln>
            <a:effectLst/>
          </c:spPr>
          <c:marker>
            <c:symbol val="none"/>
          </c:marker>
          <c:cat>
            <c:strRef>
              <c:f>Dashboard_Organizzazione!$JP$306:$KA$306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Dashboard_Organizzazione!$JP$308:$KA$308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CF24-7044-A6F0-00BB4FA1A59D}"/>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0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ASSENZE - DIREZIONE</a:t>
            </a:r>
            <a:r>
              <a:rPr lang="it-IT" baseline="0"/>
              <a:t> 13</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Dashboard_Organizzazione!$KD$307</c:f>
              <c:strCache>
                <c:ptCount val="1"/>
                <c:pt idx="0">
                  <c:v>2018</c:v>
                </c:pt>
              </c:strCache>
            </c:strRef>
          </c:tx>
          <c:spPr>
            <a:ln w="28575" cap="rnd">
              <a:solidFill>
                <a:schemeClr val="accent1"/>
              </a:solidFill>
              <a:round/>
            </a:ln>
            <a:effectLst/>
          </c:spPr>
          <c:marker>
            <c:symbol val="none"/>
          </c:marker>
          <c:cat>
            <c:strRef>
              <c:f>Dashboard_Organizzazione!$KE$306:$KP$306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Dashboard_Organizzazione!$KE$307:$KP$307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25FB-9140-B0B0-285896A51C9A}"/>
            </c:ext>
          </c:extLst>
        </c:ser>
        <c:ser>
          <c:idx val="1"/>
          <c:order val="1"/>
          <c:tx>
            <c:strRef>
              <c:f>Dashboard_Organizzazione!$KD$308</c:f>
              <c:strCache>
                <c:ptCount val="1"/>
                <c:pt idx="0">
                  <c:v>2019</c:v>
                </c:pt>
              </c:strCache>
            </c:strRef>
          </c:tx>
          <c:spPr>
            <a:ln w="28575" cap="rnd">
              <a:solidFill>
                <a:schemeClr val="accent2"/>
              </a:solidFill>
              <a:round/>
            </a:ln>
            <a:effectLst/>
          </c:spPr>
          <c:marker>
            <c:symbol val="none"/>
          </c:marker>
          <c:cat>
            <c:strRef>
              <c:f>Dashboard_Organizzazione!$KE$306:$KP$306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Dashboard_Organizzazione!$KE$308:$KP$308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25FB-9140-B0B0-285896A51C9A}"/>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0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ASSENZE - DIREZIONE</a:t>
            </a:r>
            <a:r>
              <a:rPr lang="it-IT" baseline="0"/>
              <a:t> 14</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Dashboard_Organizzazione!$KS$307</c:f>
              <c:strCache>
                <c:ptCount val="1"/>
                <c:pt idx="0">
                  <c:v>2018</c:v>
                </c:pt>
              </c:strCache>
            </c:strRef>
          </c:tx>
          <c:spPr>
            <a:ln w="28575" cap="rnd">
              <a:solidFill>
                <a:schemeClr val="accent1"/>
              </a:solidFill>
              <a:round/>
            </a:ln>
            <a:effectLst/>
          </c:spPr>
          <c:marker>
            <c:symbol val="none"/>
          </c:marker>
          <c:cat>
            <c:strRef>
              <c:f>Dashboard_Organizzazione!$KT$306:$LE$306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Dashboard_Organizzazione!$KT$307:$LE$307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5E26-1B44-8901-6D571973B705}"/>
            </c:ext>
          </c:extLst>
        </c:ser>
        <c:ser>
          <c:idx val="1"/>
          <c:order val="1"/>
          <c:tx>
            <c:strRef>
              <c:f>Dashboard_Organizzazione!$KS$308</c:f>
              <c:strCache>
                <c:ptCount val="1"/>
                <c:pt idx="0">
                  <c:v>2019</c:v>
                </c:pt>
              </c:strCache>
            </c:strRef>
          </c:tx>
          <c:spPr>
            <a:ln w="28575" cap="rnd">
              <a:solidFill>
                <a:schemeClr val="accent2"/>
              </a:solidFill>
              <a:round/>
            </a:ln>
            <a:effectLst/>
          </c:spPr>
          <c:marker>
            <c:symbol val="none"/>
          </c:marker>
          <c:cat>
            <c:strRef>
              <c:f>Dashboard_Organizzazione!$KT$306:$LE$306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Dashboard_Organizzazione!$KT$308:$LE$308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5E26-1B44-8901-6D571973B705}"/>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0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ASSENZE - DIREZIONE</a:t>
            </a:r>
            <a:r>
              <a:rPr lang="it-IT" baseline="0"/>
              <a:t> 15</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Dashboard_Organizzazione!$LH$307</c:f>
              <c:strCache>
                <c:ptCount val="1"/>
                <c:pt idx="0">
                  <c:v>2018</c:v>
                </c:pt>
              </c:strCache>
            </c:strRef>
          </c:tx>
          <c:spPr>
            <a:ln w="28575" cap="rnd">
              <a:solidFill>
                <a:schemeClr val="accent1"/>
              </a:solidFill>
              <a:round/>
            </a:ln>
            <a:effectLst/>
          </c:spPr>
          <c:marker>
            <c:symbol val="none"/>
          </c:marker>
          <c:cat>
            <c:strRef>
              <c:f>Dashboard_Organizzazione!$LI$306:$LT$306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Dashboard_Organizzazione!$LI$307:$LT$307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C407-8A4A-A22E-802779016219}"/>
            </c:ext>
          </c:extLst>
        </c:ser>
        <c:ser>
          <c:idx val="1"/>
          <c:order val="1"/>
          <c:tx>
            <c:strRef>
              <c:f>Dashboard_Organizzazione!$LH$308</c:f>
              <c:strCache>
                <c:ptCount val="1"/>
                <c:pt idx="0">
                  <c:v>2019</c:v>
                </c:pt>
              </c:strCache>
            </c:strRef>
          </c:tx>
          <c:spPr>
            <a:ln w="28575" cap="rnd">
              <a:solidFill>
                <a:schemeClr val="accent2"/>
              </a:solidFill>
              <a:round/>
            </a:ln>
            <a:effectLst/>
          </c:spPr>
          <c:marker>
            <c:symbol val="none"/>
          </c:marker>
          <c:cat>
            <c:strRef>
              <c:f>Dashboard_Organizzazione!$LI$306:$LT$306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Dashboard_Organizzazione!$LI$308:$LT$308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C407-8A4A-A22E-802779016219}"/>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0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ASSENZE - DIREZIONE</a:t>
            </a:r>
            <a:r>
              <a:rPr lang="it-IT" baseline="0"/>
              <a:t> 16</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Dashboard_Organizzazione!$LW$307</c:f>
              <c:strCache>
                <c:ptCount val="1"/>
                <c:pt idx="0">
                  <c:v>2018</c:v>
                </c:pt>
              </c:strCache>
            </c:strRef>
          </c:tx>
          <c:spPr>
            <a:ln w="28575" cap="rnd">
              <a:solidFill>
                <a:schemeClr val="accent1"/>
              </a:solidFill>
              <a:round/>
            </a:ln>
            <a:effectLst/>
          </c:spPr>
          <c:marker>
            <c:symbol val="none"/>
          </c:marker>
          <c:cat>
            <c:strRef>
              <c:f>Dashboard_Organizzazione!$LX$306:$MI$306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Dashboard_Organizzazione!$LX$307:$MI$307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85C6-DE45-8B64-5F0993779A3C}"/>
            </c:ext>
          </c:extLst>
        </c:ser>
        <c:ser>
          <c:idx val="1"/>
          <c:order val="1"/>
          <c:tx>
            <c:strRef>
              <c:f>Dashboard_Organizzazione!$LW$308</c:f>
              <c:strCache>
                <c:ptCount val="1"/>
                <c:pt idx="0">
                  <c:v>2019</c:v>
                </c:pt>
              </c:strCache>
            </c:strRef>
          </c:tx>
          <c:spPr>
            <a:ln w="28575" cap="rnd">
              <a:solidFill>
                <a:schemeClr val="accent2"/>
              </a:solidFill>
              <a:round/>
            </a:ln>
            <a:effectLst/>
          </c:spPr>
          <c:marker>
            <c:symbol val="none"/>
          </c:marker>
          <c:cat>
            <c:strRef>
              <c:f>Dashboard_Organizzazione!$LX$306:$MI$306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Dashboard_Organizzazione!$LX$308:$MI$308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85C6-DE45-8B64-5F0993779A3C}"/>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0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ASSENZE - DIREZIONE</a:t>
            </a:r>
            <a:r>
              <a:rPr lang="it-IT" baseline="0"/>
              <a:t> 17</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Dashboard_Organizzazione!$ML$307</c:f>
              <c:strCache>
                <c:ptCount val="1"/>
                <c:pt idx="0">
                  <c:v>2018</c:v>
                </c:pt>
              </c:strCache>
            </c:strRef>
          </c:tx>
          <c:spPr>
            <a:ln w="28575" cap="rnd">
              <a:solidFill>
                <a:schemeClr val="accent1"/>
              </a:solidFill>
              <a:round/>
            </a:ln>
            <a:effectLst/>
          </c:spPr>
          <c:marker>
            <c:symbol val="none"/>
          </c:marker>
          <c:cat>
            <c:strRef>
              <c:f>Dashboard_Organizzazione!$MM$306:$MX$306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Dashboard_Organizzazione!$MM$307:$MX$307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671E-884E-9D43-52BD03B8BA51}"/>
            </c:ext>
          </c:extLst>
        </c:ser>
        <c:ser>
          <c:idx val="1"/>
          <c:order val="1"/>
          <c:tx>
            <c:strRef>
              <c:f>Dashboard_Organizzazione!$ML$308</c:f>
              <c:strCache>
                <c:ptCount val="1"/>
                <c:pt idx="0">
                  <c:v>2019</c:v>
                </c:pt>
              </c:strCache>
            </c:strRef>
          </c:tx>
          <c:spPr>
            <a:ln w="28575" cap="rnd">
              <a:solidFill>
                <a:schemeClr val="accent2"/>
              </a:solidFill>
              <a:round/>
            </a:ln>
            <a:effectLst/>
          </c:spPr>
          <c:marker>
            <c:symbol val="none"/>
          </c:marker>
          <c:cat>
            <c:strRef>
              <c:f>Dashboard_Organizzazione!$MM$306:$MX$306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Dashboard_Organizzazione!$MM$308:$MX$308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671E-884E-9D43-52BD03B8BA51}"/>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0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Dashboard_Organizzazione!$A$54</c:f>
              <c:strCache>
                <c:ptCount val="1"/>
                <c:pt idx="0">
                  <c:v>% Iscritti/Eleggibili</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Dashboard_Organizzazione!$B$49:$E$50</c:f>
              <c:multiLvlStrCache>
                <c:ptCount val="4"/>
                <c:lvl>
                  <c:pt idx="0">
                    <c:v>Dirigente</c:v>
                  </c:pt>
                  <c:pt idx="1">
                    <c:v>Quadro</c:v>
                  </c:pt>
                  <c:pt idx="2">
                    <c:v>Impiegato</c:v>
                  </c:pt>
                  <c:pt idx="3">
                    <c:v>Totale complessivo</c:v>
                  </c:pt>
                </c:lvl>
                <c:lvl/>
              </c:multiLvlStrCache>
            </c:multiLvlStrRef>
          </c:cat>
          <c:val>
            <c:numRef>
              <c:f>Dashboard_Organizzazione!$B$54:$E$54</c:f>
              <c:numCache>
                <c:formatCode>0%</c:formatCode>
                <c:ptCount val="4"/>
                <c:pt idx="0">
                  <c:v>1</c:v>
                </c:pt>
                <c:pt idx="1">
                  <c:v>0.8928571428571429</c:v>
                </c:pt>
                <c:pt idx="2">
                  <c:v>0.91379310344827591</c:v>
                </c:pt>
                <c:pt idx="3">
                  <c:v>0.9101123595505618</c:v>
                </c:pt>
              </c:numCache>
            </c:numRef>
          </c:val>
          <c:extLst>
            <c:ext xmlns:c16="http://schemas.microsoft.com/office/drawing/2014/chart" uri="{C3380CC4-5D6E-409C-BE32-E72D297353CC}">
              <c16:uniqueId val="{00000000-EF96-4AD0-A26C-E622FE7ADD76}"/>
            </c:ext>
          </c:extLst>
        </c:ser>
        <c:dLbls>
          <c:showLegendKey val="0"/>
          <c:showVal val="1"/>
          <c:showCatName val="0"/>
          <c:showSerName val="0"/>
          <c:showPercent val="0"/>
          <c:showBubbleSize val="0"/>
        </c:dLbls>
        <c:gapWidth val="150"/>
        <c:overlap val="-25"/>
        <c:axId val="647724000"/>
        <c:axId val="635294272"/>
      </c:barChart>
      <c:catAx>
        <c:axId val="64772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Algn val="ctr"/>
        <c:lblOffset val="100"/>
        <c:noMultiLvlLbl val="0"/>
      </c:catAx>
      <c:valAx>
        <c:axId val="635294272"/>
        <c:scaling>
          <c:orientation val="minMax"/>
        </c:scaling>
        <c:delete val="1"/>
        <c:axPos val="l"/>
        <c:numFmt formatCode="0%" sourceLinked="1"/>
        <c:majorTickMark val="none"/>
        <c:minorTickMark val="none"/>
        <c:tickLblPos val="nextTo"/>
        <c:crossAx val="647724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ASSENZE - DIREZIONE</a:t>
            </a:r>
            <a:r>
              <a:rPr lang="it-IT" baseline="0"/>
              <a:t> 18</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Dashboard_Organizzazione!$NA$307</c:f>
              <c:strCache>
                <c:ptCount val="1"/>
                <c:pt idx="0">
                  <c:v>2018</c:v>
                </c:pt>
              </c:strCache>
            </c:strRef>
          </c:tx>
          <c:spPr>
            <a:ln w="28575" cap="rnd">
              <a:solidFill>
                <a:schemeClr val="accent1"/>
              </a:solidFill>
              <a:round/>
            </a:ln>
            <a:effectLst/>
          </c:spPr>
          <c:marker>
            <c:symbol val="none"/>
          </c:marker>
          <c:cat>
            <c:strRef>
              <c:f>Dashboard_Organizzazione!$NB$306:$NM$306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Dashboard_Organizzazione!$NB$307:$NM$307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F9CF-DE4D-8D18-FED592B6D29F}"/>
            </c:ext>
          </c:extLst>
        </c:ser>
        <c:ser>
          <c:idx val="1"/>
          <c:order val="1"/>
          <c:tx>
            <c:strRef>
              <c:f>Dashboard_Organizzazione!$NA$308</c:f>
              <c:strCache>
                <c:ptCount val="1"/>
                <c:pt idx="0">
                  <c:v>2019</c:v>
                </c:pt>
              </c:strCache>
            </c:strRef>
          </c:tx>
          <c:spPr>
            <a:ln w="28575" cap="rnd">
              <a:solidFill>
                <a:schemeClr val="accent2"/>
              </a:solidFill>
              <a:round/>
            </a:ln>
            <a:effectLst/>
          </c:spPr>
          <c:marker>
            <c:symbol val="none"/>
          </c:marker>
          <c:cat>
            <c:strRef>
              <c:f>Dashboard_Organizzazione!$NB$306:$NM$306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Dashboard_Organizzazione!$NB$308:$NM$308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F9CF-DE4D-8D18-FED592B6D29F}"/>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0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ASSENZE - DIREZIONE</a:t>
            </a:r>
            <a:r>
              <a:rPr lang="it-IT" baseline="0"/>
              <a:t> 19</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Dashboard_Organizzazione!$NP$307</c:f>
              <c:strCache>
                <c:ptCount val="1"/>
                <c:pt idx="0">
                  <c:v>2018</c:v>
                </c:pt>
              </c:strCache>
            </c:strRef>
          </c:tx>
          <c:spPr>
            <a:ln w="28575" cap="rnd">
              <a:solidFill>
                <a:schemeClr val="accent1"/>
              </a:solidFill>
              <a:round/>
            </a:ln>
            <a:effectLst/>
          </c:spPr>
          <c:marker>
            <c:symbol val="none"/>
          </c:marker>
          <c:cat>
            <c:strRef>
              <c:f>Dashboard_Organizzazione!$NQ$306:$OB$306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Dashboard_Organizzazione!$NQ$307:$OB$307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C656-3B4A-A2B1-B2DBB70BDF14}"/>
            </c:ext>
          </c:extLst>
        </c:ser>
        <c:ser>
          <c:idx val="1"/>
          <c:order val="1"/>
          <c:tx>
            <c:strRef>
              <c:f>Dashboard_Organizzazione!$NP$308</c:f>
              <c:strCache>
                <c:ptCount val="1"/>
                <c:pt idx="0">
                  <c:v>2019</c:v>
                </c:pt>
              </c:strCache>
            </c:strRef>
          </c:tx>
          <c:spPr>
            <a:ln w="28575" cap="rnd">
              <a:solidFill>
                <a:schemeClr val="accent2"/>
              </a:solidFill>
              <a:round/>
            </a:ln>
            <a:effectLst/>
          </c:spPr>
          <c:marker>
            <c:symbol val="none"/>
          </c:marker>
          <c:cat>
            <c:strRef>
              <c:f>Dashboard_Organizzazione!$NQ$306:$OB$306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Dashboard_Organizzazione!$NQ$308:$OB$308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C656-3B4A-A2B1-B2DBB70BDF14}"/>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0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ASSENZE - DIREZIONE</a:t>
            </a:r>
            <a:r>
              <a:rPr lang="it-IT" baseline="0"/>
              <a:t> 20</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Dashboard_Organizzazione!$OE$307</c:f>
              <c:strCache>
                <c:ptCount val="1"/>
                <c:pt idx="0">
                  <c:v>2018</c:v>
                </c:pt>
              </c:strCache>
            </c:strRef>
          </c:tx>
          <c:spPr>
            <a:ln w="28575" cap="rnd">
              <a:solidFill>
                <a:schemeClr val="accent1"/>
              </a:solidFill>
              <a:round/>
            </a:ln>
            <a:effectLst/>
          </c:spPr>
          <c:marker>
            <c:symbol val="none"/>
          </c:marker>
          <c:cat>
            <c:strRef>
              <c:f>Dashboard_Organizzazione!$OF$306:$OQ$306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Dashboard_Organizzazione!$OF$307:$OQ$307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50F2-2447-B184-255993B0B2C2}"/>
            </c:ext>
          </c:extLst>
        </c:ser>
        <c:ser>
          <c:idx val="1"/>
          <c:order val="1"/>
          <c:tx>
            <c:strRef>
              <c:f>Dashboard_Organizzazione!$OE$308</c:f>
              <c:strCache>
                <c:ptCount val="1"/>
                <c:pt idx="0">
                  <c:v>2019</c:v>
                </c:pt>
              </c:strCache>
            </c:strRef>
          </c:tx>
          <c:spPr>
            <a:ln w="28575" cap="rnd">
              <a:solidFill>
                <a:schemeClr val="accent2"/>
              </a:solidFill>
              <a:round/>
            </a:ln>
            <a:effectLst/>
          </c:spPr>
          <c:marker>
            <c:symbol val="none"/>
          </c:marker>
          <c:cat>
            <c:strRef>
              <c:f>Dashboard_Organizzazione!$OF$306:$OQ$306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Dashboard_Organizzazione!$OF$308:$OQ$308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50F2-2447-B184-255993B0B2C2}"/>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0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ASSENZE -</a:t>
            </a:r>
            <a:r>
              <a:rPr lang="it-IT" baseline="0"/>
              <a:t> TOTALE COMPLESSIVO</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Dashboard_Organizzazione!$OT$307</c:f>
              <c:strCache>
                <c:ptCount val="1"/>
                <c:pt idx="0">
                  <c:v>2018</c:v>
                </c:pt>
              </c:strCache>
            </c:strRef>
          </c:tx>
          <c:spPr>
            <a:ln w="28575" cap="rnd">
              <a:solidFill>
                <a:schemeClr val="accent1"/>
              </a:solidFill>
              <a:round/>
            </a:ln>
            <a:effectLst/>
          </c:spPr>
          <c:marker>
            <c:symbol val="none"/>
          </c:marker>
          <c:cat>
            <c:strRef>
              <c:f>Dashboard_Organizzazione!$OU$306:$PF$306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Dashboard_Organizzazione!$OU$307:$PF$307</c:f>
              <c:numCache>
                <c:formatCode>General</c:formatCode>
                <c:ptCount val="12"/>
                <c:pt idx="0">
                  <c:v>5007</c:v>
                </c:pt>
                <c:pt idx="1">
                  <c:v>4815</c:v>
                </c:pt>
                <c:pt idx="2">
                  <c:v>4575</c:v>
                </c:pt>
                <c:pt idx="3">
                  <c:v>4215</c:v>
                </c:pt>
                <c:pt idx="4">
                  <c:v>3915</c:v>
                </c:pt>
                <c:pt idx="5">
                  <c:v>3615</c:v>
                </c:pt>
                <c:pt idx="6">
                  <c:v>3315</c:v>
                </c:pt>
                <c:pt idx="7">
                  <c:v>3015</c:v>
                </c:pt>
                <c:pt idx="8">
                  <c:v>2895</c:v>
                </c:pt>
                <c:pt idx="9">
                  <c:v>2775</c:v>
                </c:pt>
                <c:pt idx="10">
                  <c:v>2565</c:v>
                </c:pt>
                <c:pt idx="11">
                  <c:v>2385</c:v>
                </c:pt>
              </c:numCache>
            </c:numRef>
          </c:val>
          <c:smooth val="0"/>
          <c:extLst>
            <c:ext xmlns:c16="http://schemas.microsoft.com/office/drawing/2014/chart" uri="{C3380CC4-5D6E-409C-BE32-E72D297353CC}">
              <c16:uniqueId val="{00000000-19B3-B949-822B-FF40ABB831C5}"/>
            </c:ext>
          </c:extLst>
        </c:ser>
        <c:ser>
          <c:idx val="1"/>
          <c:order val="1"/>
          <c:tx>
            <c:strRef>
              <c:f>Dashboard_Organizzazione!$OT$308</c:f>
              <c:strCache>
                <c:ptCount val="1"/>
                <c:pt idx="0">
                  <c:v>2019</c:v>
                </c:pt>
              </c:strCache>
            </c:strRef>
          </c:tx>
          <c:spPr>
            <a:ln w="28575" cap="rnd">
              <a:solidFill>
                <a:schemeClr val="accent2"/>
              </a:solidFill>
              <a:round/>
            </a:ln>
            <a:effectLst/>
          </c:spPr>
          <c:marker>
            <c:symbol val="none"/>
          </c:marker>
          <c:cat>
            <c:strRef>
              <c:f>Dashboard_Organizzazione!$OU$306:$PF$306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Dashboard_Organizzazione!$OU$308:$PF$308</c:f>
              <c:numCache>
                <c:formatCode>General</c:formatCode>
                <c:ptCount val="12"/>
                <c:pt idx="0">
                  <c:v>2325</c:v>
                </c:pt>
                <c:pt idx="1">
                  <c:v>2265</c:v>
                </c:pt>
                <c:pt idx="2">
                  <c:v>2205</c:v>
                </c:pt>
                <c:pt idx="3">
                  <c:v>2175</c:v>
                </c:pt>
                <c:pt idx="4">
                  <c:v>2115</c:v>
                </c:pt>
                <c:pt idx="5">
                  <c:v>2085</c:v>
                </c:pt>
                <c:pt idx="6">
                  <c:v>1935</c:v>
                </c:pt>
                <c:pt idx="7">
                  <c:v>1875</c:v>
                </c:pt>
                <c:pt idx="8">
                  <c:v>1815</c:v>
                </c:pt>
                <c:pt idx="9">
                  <c:v>1755</c:v>
                </c:pt>
                <c:pt idx="10">
                  <c:v>1695</c:v>
                </c:pt>
                <c:pt idx="11">
                  <c:v>1665</c:v>
                </c:pt>
              </c:numCache>
            </c:numRef>
          </c:val>
          <c:smooth val="0"/>
          <c:extLst>
            <c:ext xmlns:c16="http://schemas.microsoft.com/office/drawing/2014/chart" uri="{C3380CC4-5D6E-409C-BE32-E72D297353CC}">
              <c16:uniqueId val="{00000001-19B3-B949-822B-FF40ABB831C5}"/>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80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STAMPE - DIREZIONE</a:t>
            </a:r>
            <a:r>
              <a:rPr lang="it-IT" baseline="0"/>
              <a:t> 1</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Dashboard_Organizzazione!$DF$367</c:f>
              <c:strCache>
                <c:ptCount val="1"/>
                <c:pt idx="0">
                  <c:v>2018</c:v>
                </c:pt>
              </c:strCache>
            </c:strRef>
          </c:tx>
          <c:spPr>
            <a:ln w="28575" cap="rnd">
              <a:solidFill>
                <a:schemeClr val="accent1"/>
              </a:solidFill>
              <a:round/>
            </a:ln>
            <a:effectLst/>
          </c:spPr>
          <c:marker>
            <c:symbol val="none"/>
          </c:marker>
          <c:cat>
            <c:strRef>
              <c:f>Dashboard_Organizzazione!$DG$366:$DR$366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Dashboard_Organizzazione!$DG$367:$DR$367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400A-CF47-A086-7B3865FAC841}"/>
            </c:ext>
          </c:extLst>
        </c:ser>
        <c:ser>
          <c:idx val="1"/>
          <c:order val="1"/>
          <c:tx>
            <c:strRef>
              <c:f>Dashboard_Organizzazione!$DF$368</c:f>
              <c:strCache>
                <c:ptCount val="1"/>
                <c:pt idx="0">
                  <c:v>2019</c:v>
                </c:pt>
              </c:strCache>
            </c:strRef>
          </c:tx>
          <c:spPr>
            <a:ln w="28575" cap="rnd">
              <a:solidFill>
                <a:schemeClr val="accent2"/>
              </a:solidFill>
              <a:round/>
            </a:ln>
            <a:effectLst/>
          </c:spPr>
          <c:marker>
            <c:symbol val="none"/>
          </c:marker>
          <c:cat>
            <c:strRef>
              <c:f>Dashboard_Organizzazione!$DG$366:$DR$366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Dashboard_Organizzazione!$DG$368:$DR$368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400A-CF47-A086-7B3865FAC841}"/>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2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STAMPE - DIREZIONE</a:t>
            </a:r>
            <a:r>
              <a:rPr lang="it-IT" baseline="0"/>
              <a:t> 2</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Dashboard_Organizzazione!$DU$367</c:f>
              <c:strCache>
                <c:ptCount val="1"/>
                <c:pt idx="0">
                  <c:v>2018</c:v>
                </c:pt>
              </c:strCache>
            </c:strRef>
          </c:tx>
          <c:spPr>
            <a:ln w="28575" cap="rnd">
              <a:solidFill>
                <a:schemeClr val="accent1"/>
              </a:solidFill>
              <a:round/>
            </a:ln>
            <a:effectLst/>
          </c:spPr>
          <c:marker>
            <c:symbol val="none"/>
          </c:marker>
          <c:cat>
            <c:strRef>
              <c:f>Dashboard_Organizzazione!$DV$366:$EG$366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Dashboard_Organizzazione!$DV$367:$EG$367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4941-BC44-BF2E-7EDED5F0B147}"/>
            </c:ext>
          </c:extLst>
        </c:ser>
        <c:ser>
          <c:idx val="1"/>
          <c:order val="1"/>
          <c:tx>
            <c:strRef>
              <c:f>Dashboard_Organizzazione!$DU$368</c:f>
              <c:strCache>
                <c:ptCount val="1"/>
                <c:pt idx="0">
                  <c:v>2019</c:v>
                </c:pt>
              </c:strCache>
            </c:strRef>
          </c:tx>
          <c:spPr>
            <a:ln w="28575" cap="rnd">
              <a:solidFill>
                <a:schemeClr val="accent2"/>
              </a:solidFill>
              <a:round/>
            </a:ln>
            <a:effectLst/>
          </c:spPr>
          <c:marker>
            <c:symbol val="none"/>
          </c:marker>
          <c:cat>
            <c:strRef>
              <c:f>Dashboard_Organizzazione!$DV$366:$EG$366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Dashboard_Organizzazione!$DV$368:$EG$368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4941-BC44-BF2E-7EDED5F0B147}"/>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2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STAMPE - DIREZIONE</a:t>
            </a:r>
            <a:r>
              <a:rPr lang="it-IT" baseline="0"/>
              <a:t> 3</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Dashboard_Organizzazione!$EJ$367</c:f>
              <c:strCache>
                <c:ptCount val="1"/>
                <c:pt idx="0">
                  <c:v>2018</c:v>
                </c:pt>
              </c:strCache>
            </c:strRef>
          </c:tx>
          <c:spPr>
            <a:ln w="28575" cap="rnd">
              <a:solidFill>
                <a:schemeClr val="accent1"/>
              </a:solidFill>
              <a:round/>
            </a:ln>
            <a:effectLst/>
          </c:spPr>
          <c:marker>
            <c:symbol val="none"/>
          </c:marker>
          <c:cat>
            <c:strRef>
              <c:f>Dashboard_Organizzazione!$EK$366:$EV$366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Dashboard_Organizzazione!$EK$367:$EV$367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2918-264B-A500-4C3F5C3EC75C}"/>
            </c:ext>
          </c:extLst>
        </c:ser>
        <c:ser>
          <c:idx val="1"/>
          <c:order val="1"/>
          <c:tx>
            <c:strRef>
              <c:f>Dashboard_Organizzazione!$EJ$368</c:f>
              <c:strCache>
                <c:ptCount val="1"/>
                <c:pt idx="0">
                  <c:v>2019</c:v>
                </c:pt>
              </c:strCache>
            </c:strRef>
          </c:tx>
          <c:spPr>
            <a:ln w="28575" cap="rnd">
              <a:solidFill>
                <a:schemeClr val="accent2"/>
              </a:solidFill>
              <a:round/>
            </a:ln>
            <a:effectLst/>
          </c:spPr>
          <c:marker>
            <c:symbol val="none"/>
          </c:marker>
          <c:cat>
            <c:strRef>
              <c:f>Dashboard_Organizzazione!$EK$366:$EV$366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Dashboard_Organizzazione!$EK$368:$EV$368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2918-264B-A500-4C3F5C3EC75C}"/>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2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STAMPE - DIREZIONE</a:t>
            </a:r>
            <a:r>
              <a:rPr lang="it-IT" baseline="0"/>
              <a:t> 4</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Dashboard_Organizzazione!$EY$367</c:f>
              <c:strCache>
                <c:ptCount val="1"/>
                <c:pt idx="0">
                  <c:v>2018</c:v>
                </c:pt>
              </c:strCache>
            </c:strRef>
          </c:tx>
          <c:spPr>
            <a:ln w="28575" cap="rnd">
              <a:solidFill>
                <a:schemeClr val="accent1"/>
              </a:solidFill>
              <a:round/>
            </a:ln>
            <a:effectLst/>
          </c:spPr>
          <c:marker>
            <c:symbol val="none"/>
          </c:marker>
          <c:cat>
            <c:strRef>
              <c:f>Dashboard_Organizzazione!$EZ$366:$FK$366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Dashboard_Organizzazione!$EZ$367:$FK$367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ED53-EB43-A52B-878126B3BD6A}"/>
            </c:ext>
          </c:extLst>
        </c:ser>
        <c:ser>
          <c:idx val="1"/>
          <c:order val="1"/>
          <c:tx>
            <c:strRef>
              <c:f>Dashboard_Organizzazione!$EY$368</c:f>
              <c:strCache>
                <c:ptCount val="1"/>
                <c:pt idx="0">
                  <c:v>2019</c:v>
                </c:pt>
              </c:strCache>
            </c:strRef>
          </c:tx>
          <c:spPr>
            <a:ln w="28575" cap="rnd">
              <a:solidFill>
                <a:schemeClr val="accent2"/>
              </a:solidFill>
              <a:round/>
            </a:ln>
            <a:effectLst/>
          </c:spPr>
          <c:marker>
            <c:symbol val="none"/>
          </c:marker>
          <c:cat>
            <c:strRef>
              <c:f>Dashboard_Organizzazione!$EZ$366:$FK$366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Dashboard_Organizzazione!$EZ$368:$FK$368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ED53-EB43-A52B-878126B3BD6A}"/>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2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STAMPE - DIREZIONE </a:t>
            </a:r>
            <a:r>
              <a:rPr lang="it-IT" baseline="0"/>
              <a:t>5</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Dashboard_Organizzazione!$FN$367</c:f>
              <c:strCache>
                <c:ptCount val="1"/>
                <c:pt idx="0">
                  <c:v>2018</c:v>
                </c:pt>
              </c:strCache>
            </c:strRef>
          </c:tx>
          <c:spPr>
            <a:ln w="28575" cap="rnd">
              <a:solidFill>
                <a:schemeClr val="accent1"/>
              </a:solidFill>
              <a:round/>
            </a:ln>
            <a:effectLst/>
          </c:spPr>
          <c:marker>
            <c:symbol val="none"/>
          </c:marker>
          <c:cat>
            <c:strRef>
              <c:f>Dashboard_Organizzazione!$FO$366:$FZ$366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Dashboard_Organizzazione!$FO$367:$FZ$367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9B95-7244-9059-C4BEE0334778}"/>
            </c:ext>
          </c:extLst>
        </c:ser>
        <c:ser>
          <c:idx val="1"/>
          <c:order val="1"/>
          <c:tx>
            <c:strRef>
              <c:f>Dashboard_Organizzazione!$FN$368</c:f>
              <c:strCache>
                <c:ptCount val="1"/>
                <c:pt idx="0">
                  <c:v>2019</c:v>
                </c:pt>
              </c:strCache>
            </c:strRef>
          </c:tx>
          <c:spPr>
            <a:ln w="28575" cap="rnd">
              <a:solidFill>
                <a:schemeClr val="accent2"/>
              </a:solidFill>
              <a:round/>
            </a:ln>
            <a:effectLst/>
          </c:spPr>
          <c:marker>
            <c:symbol val="none"/>
          </c:marker>
          <c:cat>
            <c:strRef>
              <c:f>Dashboard_Organizzazione!$FO$366:$FZ$366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Dashboard_Organizzazione!$FO$368:$FZ$368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9B95-7244-9059-C4BEE0334778}"/>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2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STAMPE - DIREZIONE </a:t>
            </a:r>
            <a:r>
              <a:rPr lang="it-IT" baseline="0"/>
              <a:t>6</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Dashboard_Organizzazione!$GC$367</c:f>
              <c:strCache>
                <c:ptCount val="1"/>
                <c:pt idx="0">
                  <c:v>2018</c:v>
                </c:pt>
              </c:strCache>
            </c:strRef>
          </c:tx>
          <c:spPr>
            <a:ln w="28575" cap="rnd">
              <a:solidFill>
                <a:schemeClr val="accent1"/>
              </a:solidFill>
              <a:round/>
            </a:ln>
            <a:effectLst/>
          </c:spPr>
          <c:marker>
            <c:symbol val="none"/>
          </c:marker>
          <c:cat>
            <c:strRef>
              <c:f>Dashboard_Organizzazione!$GD$366:$GO$366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Dashboard_Organizzazione!$GD$367:$GO$367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D116-3F44-AA8D-DFB514DA3231}"/>
            </c:ext>
          </c:extLst>
        </c:ser>
        <c:ser>
          <c:idx val="1"/>
          <c:order val="1"/>
          <c:tx>
            <c:strRef>
              <c:f>Dashboard_Organizzazione!$GC$368</c:f>
              <c:strCache>
                <c:ptCount val="1"/>
                <c:pt idx="0">
                  <c:v>2019</c:v>
                </c:pt>
              </c:strCache>
            </c:strRef>
          </c:tx>
          <c:spPr>
            <a:ln w="28575" cap="rnd">
              <a:solidFill>
                <a:schemeClr val="accent2"/>
              </a:solidFill>
              <a:round/>
            </a:ln>
            <a:effectLst/>
          </c:spPr>
          <c:marker>
            <c:symbol val="none"/>
          </c:marker>
          <c:cat>
            <c:strRef>
              <c:f>Dashboard_Organizzazione!$GD$366:$GO$366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Dashboard_Organizzazione!$GD$368:$GO$368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D116-3F44-AA8D-DFB514DA3231}"/>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2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Dashboard_Organizzazione!$A$70</c:f>
              <c:strCache>
                <c:ptCount val="1"/>
                <c:pt idx="0">
                  <c:v>% Iscritti/Eleggibili</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Dashboard_Organizzazione!$B$65:$H$66</c:f>
              <c:multiLvlStrCache>
                <c:ptCount val="7"/>
                <c:lvl>
                  <c:pt idx="0">
                    <c:v>CORPORATE</c:v>
                  </c:pt>
                  <c:pt idx="1">
                    <c:v>HR</c:v>
                  </c:pt>
                  <c:pt idx="2">
                    <c:v>IT</c:v>
                  </c:pt>
                  <c:pt idx="3">
                    <c:v>MARKETING</c:v>
                  </c:pt>
                  <c:pt idx="4">
                    <c:v>R&amp;D</c:v>
                  </c:pt>
                  <c:pt idx="5">
                    <c:v>SALES</c:v>
                  </c:pt>
                  <c:pt idx="6">
                    <c:v>Totale complessivo</c:v>
                  </c:pt>
                </c:lvl>
                <c:lvl/>
              </c:multiLvlStrCache>
            </c:multiLvlStrRef>
          </c:cat>
          <c:val>
            <c:numRef>
              <c:f>Dashboard_Organizzazione!$B$70:$H$70</c:f>
              <c:numCache>
                <c:formatCode>0%</c:formatCode>
                <c:ptCount val="7"/>
                <c:pt idx="0">
                  <c:v>0.875</c:v>
                </c:pt>
                <c:pt idx="1">
                  <c:v>1</c:v>
                </c:pt>
                <c:pt idx="2">
                  <c:v>1</c:v>
                </c:pt>
                <c:pt idx="3">
                  <c:v>1</c:v>
                </c:pt>
                <c:pt idx="4">
                  <c:v>0.93333333333333335</c:v>
                </c:pt>
                <c:pt idx="5">
                  <c:v>0.88235294117647056</c:v>
                </c:pt>
                <c:pt idx="6">
                  <c:v>0.9101123595505618</c:v>
                </c:pt>
              </c:numCache>
            </c:numRef>
          </c:val>
          <c:extLst>
            <c:ext xmlns:c16="http://schemas.microsoft.com/office/drawing/2014/chart" uri="{C3380CC4-5D6E-409C-BE32-E72D297353CC}">
              <c16:uniqueId val="{00000000-9457-48A5-A429-CF6F2F421D40}"/>
            </c:ext>
          </c:extLst>
        </c:ser>
        <c:dLbls>
          <c:showLegendKey val="0"/>
          <c:showVal val="1"/>
          <c:showCatName val="0"/>
          <c:showSerName val="0"/>
          <c:showPercent val="0"/>
          <c:showBubbleSize val="0"/>
        </c:dLbls>
        <c:gapWidth val="150"/>
        <c:overlap val="-25"/>
        <c:axId val="647724000"/>
        <c:axId val="635294272"/>
      </c:barChart>
      <c:catAx>
        <c:axId val="64772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Algn val="ctr"/>
        <c:lblOffset val="100"/>
        <c:noMultiLvlLbl val="0"/>
      </c:catAx>
      <c:valAx>
        <c:axId val="635294272"/>
        <c:scaling>
          <c:orientation val="minMax"/>
          <c:max val="1"/>
          <c:min val="0"/>
        </c:scaling>
        <c:delete val="0"/>
        <c:axPos val="l"/>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47724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STAMPE - DIREZIONE </a:t>
            </a:r>
            <a:r>
              <a:rPr lang="it-IT" baseline="0"/>
              <a:t>7</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Dashboard_Organizzazione!$GR$367</c:f>
              <c:strCache>
                <c:ptCount val="1"/>
                <c:pt idx="0">
                  <c:v>2018</c:v>
                </c:pt>
              </c:strCache>
            </c:strRef>
          </c:tx>
          <c:spPr>
            <a:ln w="28575" cap="rnd">
              <a:solidFill>
                <a:schemeClr val="accent1"/>
              </a:solidFill>
              <a:round/>
            </a:ln>
            <a:effectLst/>
          </c:spPr>
          <c:marker>
            <c:symbol val="none"/>
          </c:marker>
          <c:cat>
            <c:strRef>
              <c:f>Dashboard_Organizzazione!$GS$366:$HD$366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Dashboard_Organizzazione!$GS$367:$HD$367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35D3-8348-B0D0-7A14B4A65B85}"/>
            </c:ext>
          </c:extLst>
        </c:ser>
        <c:ser>
          <c:idx val="1"/>
          <c:order val="1"/>
          <c:tx>
            <c:strRef>
              <c:f>Dashboard_Organizzazione!$GR$368</c:f>
              <c:strCache>
                <c:ptCount val="1"/>
                <c:pt idx="0">
                  <c:v>2019</c:v>
                </c:pt>
              </c:strCache>
            </c:strRef>
          </c:tx>
          <c:spPr>
            <a:ln w="28575" cap="rnd">
              <a:solidFill>
                <a:schemeClr val="accent2"/>
              </a:solidFill>
              <a:round/>
            </a:ln>
            <a:effectLst/>
          </c:spPr>
          <c:marker>
            <c:symbol val="none"/>
          </c:marker>
          <c:cat>
            <c:strRef>
              <c:f>Dashboard_Organizzazione!$GS$366:$HD$366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Dashboard_Organizzazione!$GS$368:$HD$368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35D3-8348-B0D0-7A14B4A65B85}"/>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2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STAMPE - DIREZIONE </a:t>
            </a:r>
            <a:r>
              <a:rPr lang="it-IT" baseline="0"/>
              <a:t>8</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Dashboard_Organizzazione!$HG$367</c:f>
              <c:strCache>
                <c:ptCount val="1"/>
                <c:pt idx="0">
                  <c:v>2018</c:v>
                </c:pt>
              </c:strCache>
            </c:strRef>
          </c:tx>
          <c:spPr>
            <a:ln w="28575" cap="rnd">
              <a:solidFill>
                <a:schemeClr val="accent1"/>
              </a:solidFill>
              <a:round/>
            </a:ln>
            <a:effectLst/>
          </c:spPr>
          <c:marker>
            <c:symbol val="none"/>
          </c:marker>
          <c:cat>
            <c:strRef>
              <c:f>Dashboard_Organizzazione!$HH$366:$HS$366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Dashboard_Organizzazione!$HH$367:$HS$367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9D0D-564E-94A5-446C37AC5B79}"/>
            </c:ext>
          </c:extLst>
        </c:ser>
        <c:ser>
          <c:idx val="1"/>
          <c:order val="1"/>
          <c:tx>
            <c:strRef>
              <c:f>Dashboard_Organizzazione!$HG$368</c:f>
              <c:strCache>
                <c:ptCount val="1"/>
                <c:pt idx="0">
                  <c:v>2019</c:v>
                </c:pt>
              </c:strCache>
            </c:strRef>
          </c:tx>
          <c:spPr>
            <a:ln w="28575" cap="rnd">
              <a:solidFill>
                <a:schemeClr val="accent2"/>
              </a:solidFill>
              <a:round/>
            </a:ln>
            <a:effectLst/>
          </c:spPr>
          <c:marker>
            <c:symbol val="none"/>
          </c:marker>
          <c:cat>
            <c:strRef>
              <c:f>Dashboard_Organizzazione!$HH$366:$HS$366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Dashboard_Organizzazione!$HH$368:$HS$368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9D0D-564E-94A5-446C37AC5B79}"/>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2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STAMPE - DIREZIONE </a:t>
            </a:r>
            <a:r>
              <a:rPr lang="it-IT" baseline="0"/>
              <a:t>9</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Dashboard_Organizzazione!$HV$367</c:f>
              <c:strCache>
                <c:ptCount val="1"/>
                <c:pt idx="0">
                  <c:v>2018</c:v>
                </c:pt>
              </c:strCache>
            </c:strRef>
          </c:tx>
          <c:spPr>
            <a:ln w="28575" cap="rnd">
              <a:solidFill>
                <a:schemeClr val="accent1"/>
              </a:solidFill>
              <a:round/>
            </a:ln>
            <a:effectLst/>
          </c:spPr>
          <c:marker>
            <c:symbol val="none"/>
          </c:marker>
          <c:cat>
            <c:strRef>
              <c:f>Dashboard_Organizzazione!$HW$366:$IH$366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Dashboard_Organizzazione!$HW$367:$IH$367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D990-8F4A-8D4C-BFA045077C5D}"/>
            </c:ext>
          </c:extLst>
        </c:ser>
        <c:ser>
          <c:idx val="1"/>
          <c:order val="1"/>
          <c:tx>
            <c:strRef>
              <c:f>Dashboard_Organizzazione!$HV$368</c:f>
              <c:strCache>
                <c:ptCount val="1"/>
                <c:pt idx="0">
                  <c:v>2019</c:v>
                </c:pt>
              </c:strCache>
            </c:strRef>
          </c:tx>
          <c:spPr>
            <a:ln w="28575" cap="rnd">
              <a:solidFill>
                <a:schemeClr val="accent2"/>
              </a:solidFill>
              <a:round/>
            </a:ln>
            <a:effectLst/>
          </c:spPr>
          <c:marker>
            <c:symbol val="none"/>
          </c:marker>
          <c:cat>
            <c:strRef>
              <c:f>Dashboard_Organizzazione!$HW$366:$IH$366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Dashboard_Organizzazione!$HW$368:$IH$368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D990-8F4A-8D4C-BFA045077C5D}"/>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2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STAMPE - DIREZIONE </a:t>
            </a:r>
            <a:r>
              <a:rPr lang="it-IT" baseline="0"/>
              <a:t>10</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Dashboard_Organizzazione!$IK$367</c:f>
              <c:strCache>
                <c:ptCount val="1"/>
                <c:pt idx="0">
                  <c:v>2018</c:v>
                </c:pt>
              </c:strCache>
            </c:strRef>
          </c:tx>
          <c:spPr>
            <a:ln w="28575" cap="rnd">
              <a:solidFill>
                <a:schemeClr val="accent1"/>
              </a:solidFill>
              <a:round/>
            </a:ln>
            <a:effectLst/>
          </c:spPr>
          <c:marker>
            <c:symbol val="none"/>
          </c:marker>
          <c:cat>
            <c:strRef>
              <c:f>Dashboard_Organizzazione!$IL$366:$IW$366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Dashboard_Organizzazione!$IL$367:$IW$367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9AB3-5A48-B808-5C1053D667F4}"/>
            </c:ext>
          </c:extLst>
        </c:ser>
        <c:ser>
          <c:idx val="1"/>
          <c:order val="1"/>
          <c:tx>
            <c:strRef>
              <c:f>Dashboard_Organizzazione!$IK$368</c:f>
              <c:strCache>
                <c:ptCount val="1"/>
                <c:pt idx="0">
                  <c:v>2019</c:v>
                </c:pt>
              </c:strCache>
            </c:strRef>
          </c:tx>
          <c:spPr>
            <a:ln w="28575" cap="rnd">
              <a:solidFill>
                <a:schemeClr val="accent2"/>
              </a:solidFill>
              <a:round/>
            </a:ln>
            <a:effectLst/>
          </c:spPr>
          <c:marker>
            <c:symbol val="none"/>
          </c:marker>
          <c:cat>
            <c:strRef>
              <c:f>Dashboard_Organizzazione!$IL$366:$IW$366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Dashboard_Organizzazione!$IL$368:$IW$368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9AB3-5A48-B808-5C1053D667F4}"/>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2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STAMPE - DIREZIONE </a:t>
            </a:r>
            <a:r>
              <a:rPr lang="it-IT" baseline="0"/>
              <a:t>11</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Dashboard_Organizzazione!$IZ$367</c:f>
              <c:strCache>
                <c:ptCount val="1"/>
                <c:pt idx="0">
                  <c:v>2018</c:v>
                </c:pt>
              </c:strCache>
            </c:strRef>
          </c:tx>
          <c:spPr>
            <a:ln w="28575" cap="rnd">
              <a:solidFill>
                <a:schemeClr val="accent1"/>
              </a:solidFill>
              <a:round/>
            </a:ln>
            <a:effectLst/>
          </c:spPr>
          <c:marker>
            <c:symbol val="none"/>
          </c:marker>
          <c:cat>
            <c:strRef>
              <c:f>Dashboard_Organizzazione!$JA$366:$JL$366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Dashboard_Organizzazione!$JA$367:$JL$367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6E78-2F4C-B2D3-E5650A8E6EB5}"/>
            </c:ext>
          </c:extLst>
        </c:ser>
        <c:ser>
          <c:idx val="1"/>
          <c:order val="1"/>
          <c:tx>
            <c:strRef>
              <c:f>Dashboard_Organizzazione!$IZ$368</c:f>
              <c:strCache>
                <c:ptCount val="1"/>
                <c:pt idx="0">
                  <c:v>2019</c:v>
                </c:pt>
              </c:strCache>
            </c:strRef>
          </c:tx>
          <c:spPr>
            <a:ln w="28575" cap="rnd">
              <a:solidFill>
                <a:schemeClr val="accent2"/>
              </a:solidFill>
              <a:round/>
            </a:ln>
            <a:effectLst/>
          </c:spPr>
          <c:marker>
            <c:symbol val="none"/>
          </c:marker>
          <c:cat>
            <c:strRef>
              <c:f>Dashboard_Organizzazione!$JA$366:$JL$366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Dashboard_Organizzazione!$JA$368:$JL$368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6E78-2F4C-B2D3-E5650A8E6EB5}"/>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2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STAMPE - DIREZIONE </a:t>
            </a:r>
            <a:r>
              <a:rPr lang="it-IT" baseline="0"/>
              <a:t>12</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Dashboard_Organizzazione!$JO$367</c:f>
              <c:strCache>
                <c:ptCount val="1"/>
                <c:pt idx="0">
                  <c:v>2018</c:v>
                </c:pt>
              </c:strCache>
            </c:strRef>
          </c:tx>
          <c:spPr>
            <a:ln w="28575" cap="rnd">
              <a:solidFill>
                <a:schemeClr val="accent1"/>
              </a:solidFill>
              <a:round/>
            </a:ln>
            <a:effectLst/>
          </c:spPr>
          <c:marker>
            <c:symbol val="none"/>
          </c:marker>
          <c:cat>
            <c:strRef>
              <c:f>Dashboard_Organizzazione!$JP$366:$KA$366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Dashboard_Organizzazione!$JP$367:$KA$367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0633-C443-8706-38C7429A3C9D}"/>
            </c:ext>
          </c:extLst>
        </c:ser>
        <c:ser>
          <c:idx val="1"/>
          <c:order val="1"/>
          <c:tx>
            <c:strRef>
              <c:f>Dashboard_Organizzazione!$JO$368</c:f>
              <c:strCache>
                <c:ptCount val="1"/>
                <c:pt idx="0">
                  <c:v>2019</c:v>
                </c:pt>
              </c:strCache>
            </c:strRef>
          </c:tx>
          <c:spPr>
            <a:ln w="28575" cap="rnd">
              <a:solidFill>
                <a:schemeClr val="accent2"/>
              </a:solidFill>
              <a:round/>
            </a:ln>
            <a:effectLst/>
          </c:spPr>
          <c:marker>
            <c:symbol val="none"/>
          </c:marker>
          <c:cat>
            <c:strRef>
              <c:f>Dashboard_Organizzazione!$JP$366:$KA$366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Dashboard_Organizzazione!$JP$368:$KA$368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0633-C443-8706-38C7429A3C9D}"/>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2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STAMPE - DIREZIONE </a:t>
            </a:r>
            <a:r>
              <a:rPr lang="it-IT" baseline="0"/>
              <a:t>13</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Dashboard_Organizzazione!$KD$367</c:f>
              <c:strCache>
                <c:ptCount val="1"/>
                <c:pt idx="0">
                  <c:v>2018</c:v>
                </c:pt>
              </c:strCache>
            </c:strRef>
          </c:tx>
          <c:spPr>
            <a:ln w="28575" cap="rnd">
              <a:solidFill>
                <a:schemeClr val="accent1"/>
              </a:solidFill>
              <a:round/>
            </a:ln>
            <a:effectLst/>
          </c:spPr>
          <c:marker>
            <c:symbol val="none"/>
          </c:marker>
          <c:cat>
            <c:strRef>
              <c:f>Dashboard_Organizzazione!$KE$366:$KP$366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Dashboard_Organizzazione!$KE$367:$KP$367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6091-9040-85D4-AA2231E9C7CD}"/>
            </c:ext>
          </c:extLst>
        </c:ser>
        <c:ser>
          <c:idx val="1"/>
          <c:order val="1"/>
          <c:tx>
            <c:strRef>
              <c:f>Dashboard_Organizzazione!$KD$368</c:f>
              <c:strCache>
                <c:ptCount val="1"/>
                <c:pt idx="0">
                  <c:v>2019</c:v>
                </c:pt>
              </c:strCache>
            </c:strRef>
          </c:tx>
          <c:spPr>
            <a:ln w="28575" cap="rnd">
              <a:solidFill>
                <a:schemeClr val="accent2"/>
              </a:solidFill>
              <a:round/>
            </a:ln>
            <a:effectLst/>
          </c:spPr>
          <c:marker>
            <c:symbol val="none"/>
          </c:marker>
          <c:cat>
            <c:strRef>
              <c:f>Dashboard_Organizzazione!$KE$366:$KP$366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Dashboard_Organizzazione!$KE$368:$KP$368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6091-9040-85D4-AA2231E9C7CD}"/>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2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STAMPE - DIREZIONE </a:t>
            </a:r>
            <a:r>
              <a:rPr lang="it-IT" baseline="0"/>
              <a:t>14</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Dashboard_Organizzazione!$KS$367</c:f>
              <c:strCache>
                <c:ptCount val="1"/>
                <c:pt idx="0">
                  <c:v>2018</c:v>
                </c:pt>
              </c:strCache>
            </c:strRef>
          </c:tx>
          <c:spPr>
            <a:ln w="28575" cap="rnd">
              <a:solidFill>
                <a:schemeClr val="accent1"/>
              </a:solidFill>
              <a:round/>
            </a:ln>
            <a:effectLst/>
          </c:spPr>
          <c:marker>
            <c:symbol val="none"/>
          </c:marker>
          <c:cat>
            <c:strRef>
              <c:f>Dashboard_Organizzazione!$KT$366:$LE$366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Dashboard_Organizzazione!$KT$367:$LE$367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EB81-A148-85D3-51B9AAB9A755}"/>
            </c:ext>
          </c:extLst>
        </c:ser>
        <c:ser>
          <c:idx val="1"/>
          <c:order val="1"/>
          <c:tx>
            <c:strRef>
              <c:f>Dashboard_Organizzazione!$KS$368</c:f>
              <c:strCache>
                <c:ptCount val="1"/>
                <c:pt idx="0">
                  <c:v>2019</c:v>
                </c:pt>
              </c:strCache>
            </c:strRef>
          </c:tx>
          <c:spPr>
            <a:ln w="28575" cap="rnd">
              <a:solidFill>
                <a:schemeClr val="accent2"/>
              </a:solidFill>
              <a:round/>
            </a:ln>
            <a:effectLst/>
          </c:spPr>
          <c:marker>
            <c:symbol val="none"/>
          </c:marker>
          <c:cat>
            <c:strRef>
              <c:f>Dashboard_Organizzazione!$KT$366:$LE$366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Dashboard_Organizzazione!$KT$368:$LE$368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EB81-A148-85D3-51B9AAB9A755}"/>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2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STAMPE - DIREZIONE </a:t>
            </a:r>
            <a:r>
              <a:rPr lang="it-IT" baseline="0"/>
              <a:t>15</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Dashboard_Organizzazione!$LH$367</c:f>
              <c:strCache>
                <c:ptCount val="1"/>
                <c:pt idx="0">
                  <c:v>2018</c:v>
                </c:pt>
              </c:strCache>
            </c:strRef>
          </c:tx>
          <c:spPr>
            <a:ln w="28575" cap="rnd">
              <a:solidFill>
                <a:schemeClr val="accent1"/>
              </a:solidFill>
              <a:round/>
            </a:ln>
            <a:effectLst/>
          </c:spPr>
          <c:marker>
            <c:symbol val="none"/>
          </c:marker>
          <c:cat>
            <c:strRef>
              <c:f>Dashboard_Organizzazione!$LI$366:$LT$366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Dashboard_Organizzazione!$LI$367:$LT$367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3FD0-9C46-AAE9-A3DBFB047A04}"/>
            </c:ext>
          </c:extLst>
        </c:ser>
        <c:ser>
          <c:idx val="1"/>
          <c:order val="1"/>
          <c:tx>
            <c:strRef>
              <c:f>Dashboard_Organizzazione!$LH$368</c:f>
              <c:strCache>
                <c:ptCount val="1"/>
                <c:pt idx="0">
                  <c:v>2019</c:v>
                </c:pt>
              </c:strCache>
            </c:strRef>
          </c:tx>
          <c:spPr>
            <a:ln w="28575" cap="rnd">
              <a:solidFill>
                <a:schemeClr val="accent2"/>
              </a:solidFill>
              <a:round/>
            </a:ln>
            <a:effectLst/>
          </c:spPr>
          <c:marker>
            <c:symbol val="none"/>
          </c:marker>
          <c:cat>
            <c:strRef>
              <c:f>Dashboard_Organizzazione!$LI$366:$LT$366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Dashboard_Organizzazione!$LI$368:$LT$368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3FD0-9C46-AAE9-A3DBFB047A04}"/>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2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STAMPE - DIREZIONE </a:t>
            </a:r>
            <a:r>
              <a:rPr lang="it-IT" baseline="0"/>
              <a:t>16</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Dashboard_Organizzazione!$LW$367</c:f>
              <c:strCache>
                <c:ptCount val="1"/>
                <c:pt idx="0">
                  <c:v>2018</c:v>
                </c:pt>
              </c:strCache>
            </c:strRef>
          </c:tx>
          <c:spPr>
            <a:ln w="28575" cap="rnd">
              <a:solidFill>
                <a:schemeClr val="accent1"/>
              </a:solidFill>
              <a:round/>
            </a:ln>
            <a:effectLst/>
          </c:spPr>
          <c:marker>
            <c:symbol val="none"/>
          </c:marker>
          <c:cat>
            <c:strRef>
              <c:f>Dashboard_Organizzazione!$LX$366:$MI$366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Dashboard_Organizzazione!$LX$367:$MI$367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1FD8-324F-BDB4-824078FF5C8A}"/>
            </c:ext>
          </c:extLst>
        </c:ser>
        <c:ser>
          <c:idx val="1"/>
          <c:order val="1"/>
          <c:tx>
            <c:strRef>
              <c:f>Dashboard_Organizzazione!$LW$368</c:f>
              <c:strCache>
                <c:ptCount val="1"/>
                <c:pt idx="0">
                  <c:v>2019</c:v>
                </c:pt>
              </c:strCache>
            </c:strRef>
          </c:tx>
          <c:spPr>
            <a:ln w="28575" cap="rnd">
              <a:solidFill>
                <a:schemeClr val="accent2"/>
              </a:solidFill>
              <a:round/>
            </a:ln>
            <a:effectLst/>
          </c:spPr>
          <c:marker>
            <c:symbol val="none"/>
          </c:marker>
          <c:cat>
            <c:strRef>
              <c:f>Dashboard_Organizzazione!$LX$366:$MI$366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Dashboard_Organizzazione!$LX$368:$MI$368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1FD8-324F-BDB4-824078FF5C8A}"/>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2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Dashboard_Organizzazione!$A$102</c:f>
              <c:strCache>
                <c:ptCount val="1"/>
                <c:pt idx="0">
                  <c:v>% Iscritti/Eleggibili</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Dashboard_Organizzazione!$B$97:$K$98</c:f>
              <c:multiLvlStrCache>
                <c:ptCount val="10"/>
                <c:lvl>
                  <c:pt idx="0">
                    <c:v>Ancona</c:v>
                  </c:pt>
                  <c:pt idx="1">
                    <c:v>Bologna</c:v>
                  </c:pt>
                  <c:pt idx="2">
                    <c:v>Milano</c:v>
                  </c:pt>
                  <c:pt idx="3">
                    <c:v>Milano - Pero</c:v>
                  </c:pt>
                  <c:pt idx="4">
                    <c:v>Napoli</c:v>
                  </c:pt>
                  <c:pt idx="5">
                    <c:v>Roma</c:v>
                  </c:pt>
                  <c:pt idx="6">
                    <c:v>Torino</c:v>
                  </c:pt>
                  <c:pt idx="7">
                    <c:v>Trento</c:v>
                  </c:pt>
                  <c:pt idx="8">
                    <c:v>Venezia</c:v>
                  </c:pt>
                  <c:pt idx="9">
                    <c:v>Totale complessivo</c:v>
                  </c:pt>
                </c:lvl>
                <c:lvl/>
              </c:multiLvlStrCache>
            </c:multiLvlStrRef>
          </c:cat>
          <c:val>
            <c:numRef>
              <c:f>Dashboard_Organizzazione!$B$102:$K$102</c:f>
              <c:numCache>
                <c:formatCode>0%</c:formatCode>
                <c:ptCount val="10"/>
                <c:pt idx="0">
                  <c:v>0.7857142857142857</c:v>
                </c:pt>
                <c:pt idx="1">
                  <c:v>1</c:v>
                </c:pt>
                <c:pt idx="2">
                  <c:v>0.91666666666666663</c:v>
                </c:pt>
                <c:pt idx="3">
                  <c:v>0.92307692307692313</c:v>
                </c:pt>
                <c:pt idx="4">
                  <c:v>0.94117647058823528</c:v>
                </c:pt>
                <c:pt idx="5">
                  <c:v>1</c:v>
                </c:pt>
                <c:pt idx="6">
                  <c:v>1</c:v>
                </c:pt>
                <c:pt idx="7">
                  <c:v>1</c:v>
                </c:pt>
                <c:pt idx="8">
                  <c:v>1</c:v>
                </c:pt>
                <c:pt idx="9">
                  <c:v>0.9101123595505618</c:v>
                </c:pt>
              </c:numCache>
            </c:numRef>
          </c:val>
          <c:extLst>
            <c:ext xmlns:c16="http://schemas.microsoft.com/office/drawing/2014/chart" uri="{C3380CC4-5D6E-409C-BE32-E72D297353CC}">
              <c16:uniqueId val="{00000000-FD2A-4B24-9788-7F3E5DFAB238}"/>
            </c:ext>
          </c:extLst>
        </c:ser>
        <c:dLbls>
          <c:showLegendKey val="0"/>
          <c:showVal val="1"/>
          <c:showCatName val="0"/>
          <c:showSerName val="0"/>
          <c:showPercent val="0"/>
          <c:showBubbleSize val="0"/>
        </c:dLbls>
        <c:gapWidth val="150"/>
        <c:overlap val="-25"/>
        <c:axId val="647724000"/>
        <c:axId val="635294272"/>
      </c:barChart>
      <c:catAx>
        <c:axId val="64772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Algn val="ctr"/>
        <c:lblOffset val="100"/>
        <c:noMultiLvlLbl val="0"/>
      </c:catAx>
      <c:valAx>
        <c:axId val="635294272"/>
        <c:scaling>
          <c:orientation val="minMax"/>
          <c:max val="1"/>
        </c:scaling>
        <c:delete val="1"/>
        <c:axPos val="l"/>
        <c:numFmt formatCode="0%" sourceLinked="1"/>
        <c:majorTickMark val="out"/>
        <c:minorTickMark val="none"/>
        <c:tickLblPos val="nextTo"/>
        <c:crossAx val="647724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STAMPE - DIREZIONE </a:t>
            </a:r>
            <a:r>
              <a:rPr lang="it-IT" baseline="0"/>
              <a:t>17</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Dashboard_Organizzazione!$ML$367</c:f>
              <c:strCache>
                <c:ptCount val="1"/>
                <c:pt idx="0">
                  <c:v>2018</c:v>
                </c:pt>
              </c:strCache>
            </c:strRef>
          </c:tx>
          <c:spPr>
            <a:ln w="28575" cap="rnd">
              <a:solidFill>
                <a:schemeClr val="accent1"/>
              </a:solidFill>
              <a:round/>
            </a:ln>
            <a:effectLst/>
          </c:spPr>
          <c:marker>
            <c:symbol val="none"/>
          </c:marker>
          <c:cat>
            <c:strRef>
              <c:f>Dashboard_Organizzazione!$MM$366:$MX$366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Dashboard_Organizzazione!$MM$367:$MX$367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9474-634A-A5C2-2C4E6DDD2BB5}"/>
            </c:ext>
          </c:extLst>
        </c:ser>
        <c:ser>
          <c:idx val="1"/>
          <c:order val="1"/>
          <c:tx>
            <c:strRef>
              <c:f>Dashboard_Organizzazione!$ML$368</c:f>
              <c:strCache>
                <c:ptCount val="1"/>
                <c:pt idx="0">
                  <c:v>2019</c:v>
                </c:pt>
              </c:strCache>
            </c:strRef>
          </c:tx>
          <c:spPr>
            <a:ln w="28575" cap="rnd">
              <a:solidFill>
                <a:schemeClr val="accent2"/>
              </a:solidFill>
              <a:round/>
            </a:ln>
            <a:effectLst/>
          </c:spPr>
          <c:marker>
            <c:symbol val="none"/>
          </c:marker>
          <c:cat>
            <c:strRef>
              <c:f>Dashboard_Organizzazione!$MM$366:$MX$366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Dashboard_Organizzazione!$MM$368:$MX$368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9474-634A-A5C2-2C4E6DDD2BB5}"/>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2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STAMPE - DIREZIONE </a:t>
            </a:r>
            <a:r>
              <a:rPr lang="it-IT" baseline="0"/>
              <a:t>18</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Dashboard_Organizzazione!$NA$367</c:f>
              <c:strCache>
                <c:ptCount val="1"/>
                <c:pt idx="0">
                  <c:v>2018</c:v>
                </c:pt>
              </c:strCache>
            </c:strRef>
          </c:tx>
          <c:spPr>
            <a:ln w="28575" cap="rnd">
              <a:solidFill>
                <a:schemeClr val="accent1"/>
              </a:solidFill>
              <a:round/>
            </a:ln>
            <a:effectLst/>
          </c:spPr>
          <c:marker>
            <c:symbol val="none"/>
          </c:marker>
          <c:cat>
            <c:strRef>
              <c:f>Dashboard_Organizzazione!$NB$366:$NM$366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Dashboard_Organizzazione!$NB$367:$NM$367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5D1D-0D49-89F5-F0B9B06A40E6}"/>
            </c:ext>
          </c:extLst>
        </c:ser>
        <c:ser>
          <c:idx val="1"/>
          <c:order val="1"/>
          <c:tx>
            <c:strRef>
              <c:f>Dashboard_Organizzazione!$NA$368</c:f>
              <c:strCache>
                <c:ptCount val="1"/>
                <c:pt idx="0">
                  <c:v>2019</c:v>
                </c:pt>
              </c:strCache>
            </c:strRef>
          </c:tx>
          <c:spPr>
            <a:ln w="28575" cap="rnd">
              <a:solidFill>
                <a:schemeClr val="accent2"/>
              </a:solidFill>
              <a:round/>
            </a:ln>
            <a:effectLst/>
          </c:spPr>
          <c:marker>
            <c:symbol val="none"/>
          </c:marker>
          <c:cat>
            <c:strRef>
              <c:f>Dashboard_Organizzazione!$NB$366:$NM$366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Dashboard_Organizzazione!$NB$368:$NM$368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5D1D-0D49-89F5-F0B9B06A40E6}"/>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2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STAMPE - DIREZIONE </a:t>
            </a:r>
            <a:r>
              <a:rPr lang="it-IT" baseline="0"/>
              <a:t>19</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Dashboard_Organizzazione!$NP$367</c:f>
              <c:strCache>
                <c:ptCount val="1"/>
                <c:pt idx="0">
                  <c:v>2018</c:v>
                </c:pt>
              </c:strCache>
            </c:strRef>
          </c:tx>
          <c:spPr>
            <a:ln w="28575" cap="rnd">
              <a:solidFill>
                <a:schemeClr val="accent1"/>
              </a:solidFill>
              <a:round/>
            </a:ln>
            <a:effectLst/>
          </c:spPr>
          <c:marker>
            <c:symbol val="none"/>
          </c:marker>
          <c:cat>
            <c:strRef>
              <c:f>Dashboard_Organizzazione!$NQ$366:$OB$366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Dashboard_Organizzazione!$NQ$367:$OB$367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707D-ED4F-AA9F-E5BD2655D025}"/>
            </c:ext>
          </c:extLst>
        </c:ser>
        <c:ser>
          <c:idx val="1"/>
          <c:order val="1"/>
          <c:tx>
            <c:strRef>
              <c:f>Dashboard_Organizzazione!$NP$368</c:f>
              <c:strCache>
                <c:ptCount val="1"/>
                <c:pt idx="0">
                  <c:v>2019</c:v>
                </c:pt>
              </c:strCache>
            </c:strRef>
          </c:tx>
          <c:spPr>
            <a:ln w="28575" cap="rnd">
              <a:solidFill>
                <a:schemeClr val="accent2"/>
              </a:solidFill>
              <a:round/>
            </a:ln>
            <a:effectLst/>
          </c:spPr>
          <c:marker>
            <c:symbol val="none"/>
          </c:marker>
          <c:cat>
            <c:strRef>
              <c:f>Dashboard_Organizzazione!$NQ$366:$OB$366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Dashboard_Organizzazione!$NQ$368:$OB$368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707D-ED4F-AA9F-E5BD2655D025}"/>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2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STAMPE - DIREZIONE </a:t>
            </a:r>
            <a:r>
              <a:rPr lang="it-IT" baseline="0"/>
              <a:t>20</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Dashboard_Organizzazione!$OE$367</c:f>
              <c:strCache>
                <c:ptCount val="1"/>
                <c:pt idx="0">
                  <c:v>2018</c:v>
                </c:pt>
              </c:strCache>
            </c:strRef>
          </c:tx>
          <c:spPr>
            <a:ln w="28575" cap="rnd">
              <a:solidFill>
                <a:schemeClr val="accent1"/>
              </a:solidFill>
              <a:round/>
            </a:ln>
            <a:effectLst/>
          </c:spPr>
          <c:marker>
            <c:symbol val="none"/>
          </c:marker>
          <c:cat>
            <c:strRef>
              <c:f>Dashboard_Organizzazione!$OF$366:$OQ$366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Dashboard_Organizzazione!$OF$367:$OQ$367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921D-9247-B032-8022BED9E306}"/>
            </c:ext>
          </c:extLst>
        </c:ser>
        <c:ser>
          <c:idx val="1"/>
          <c:order val="1"/>
          <c:tx>
            <c:strRef>
              <c:f>Dashboard_Organizzazione!$OE$368</c:f>
              <c:strCache>
                <c:ptCount val="1"/>
                <c:pt idx="0">
                  <c:v>2019</c:v>
                </c:pt>
              </c:strCache>
            </c:strRef>
          </c:tx>
          <c:spPr>
            <a:ln w="28575" cap="rnd">
              <a:solidFill>
                <a:schemeClr val="accent2"/>
              </a:solidFill>
              <a:round/>
            </a:ln>
            <a:effectLst/>
          </c:spPr>
          <c:marker>
            <c:symbol val="none"/>
          </c:marker>
          <c:cat>
            <c:strRef>
              <c:f>Dashboard_Organizzazione!$OF$366:$OQ$366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Dashboard_Organizzazione!$OF$368:$OQ$368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921D-9247-B032-8022BED9E306}"/>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2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STAMPE - TOTALE COMPLESSIVO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Dashboard_Organizzazione!$OT$367</c:f>
              <c:strCache>
                <c:ptCount val="1"/>
                <c:pt idx="0">
                  <c:v>2018</c:v>
                </c:pt>
              </c:strCache>
            </c:strRef>
          </c:tx>
          <c:spPr>
            <a:ln w="28575" cap="rnd">
              <a:solidFill>
                <a:schemeClr val="accent1"/>
              </a:solidFill>
              <a:round/>
            </a:ln>
            <a:effectLst/>
          </c:spPr>
          <c:marker>
            <c:symbol val="none"/>
          </c:marker>
          <c:cat>
            <c:strRef>
              <c:f>Dashboard_Organizzazione!$OU$366:$PF$366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Dashboard_Organizzazione!$OU$367:$PF$367</c:f>
              <c:numCache>
                <c:formatCode>General</c:formatCode>
                <c:ptCount val="12"/>
                <c:pt idx="0">
                  <c:v>615</c:v>
                </c:pt>
                <c:pt idx="1">
                  <c:v>609</c:v>
                </c:pt>
                <c:pt idx="2">
                  <c:v>603</c:v>
                </c:pt>
                <c:pt idx="3">
                  <c:v>597</c:v>
                </c:pt>
                <c:pt idx="4">
                  <c:v>591</c:v>
                </c:pt>
                <c:pt idx="5">
                  <c:v>585</c:v>
                </c:pt>
                <c:pt idx="6">
                  <c:v>579</c:v>
                </c:pt>
                <c:pt idx="7">
                  <c:v>573</c:v>
                </c:pt>
                <c:pt idx="8">
                  <c:v>567</c:v>
                </c:pt>
                <c:pt idx="9">
                  <c:v>561</c:v>
                </c:pt>
                <c:pt idx="10">
                  <c:v>555</c:v>
                </c:pt>
                <c:pt idx="11">
                  <c:v>549</c:v>
                </c:pt>
              </c:numCache>
            </c:numRef>
          </c:val>
          <c:smooth val="0"/>
          <c:extLst>
            <c:ext xmlns:c16="http://schemas.microsoft.com/office/drawing/2014/chart" uri="{C3380CC4-5D6E-409C-BE32-E72D297353CC}">
              <c16:uniqueId val="{00000000-6E18-FD4F-9708-E2239EA4B620}"/>
            </c:ext>
          </c:extLst>
        </c:ser>
        <c:ser>
          <c:idx val="1"/>
          <c:order val="1"/>
          <c:tx>
            <c:strRef>
              <c:f>Dashboard_Organizzazione!$OT$368</c:f>
              <c:strCache>
                <c:ptCount val="1"/>
                <c:pt idx="0">
                  <c:v>2019</c:v>
                </c:pt>
              </c:strCache>
            </c:strRef>
          </c:tx>
          <c:spPr>
            <a:ln w="28575" cap="rnd">
              <a:solidFill>
                <a:schemeClr val="accent2"/>
              </a:solidFill>
              <a:round/>
            </a:ln>
            <a:effectLst/>
          </c:spPr>
          <c:marker>
            <c:symbol val="none"/>
          </c:marker>
          <c:cat>
            <c:strRef>
              <c:f>Dashboard_Organizzazione!$OU$366:$PF$366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Dashboard_Organizzazione!$OU$368:$PF$368</c:f>
              <c:numCache>
                <c:formatCode>General</c:formatCode>
                <c:ptCount val="12"/>
                <c:pt idx="0">
                  <c:v>543</c:v>
                </c:pt>
                <c:pt idx="1">
                  <c:v>537</c:v>
                </c:pt>
                <c:pt idx="2">
                  <c:v>531</c:v>
                </c:pt>
                <c:pt idx="3">
                  <c:v>525</c:v>
                </c:pt>
                <c:pt idx="4">
                  <c:v>519</c:v>
                </c:pt>
                <c:pt idx="5">
                  <c:v>513</c:v>
                </c:pt>
                <c:pt idx="6">
                  <c:v>507</c:v>
                </c:pt>
                <c:pt idx="7">
                  <c:v>501</c:v>
                </c:pt>
                <c:pt idx="8">
                  <c:v>495</c:v>
                </c:pt>
                <c:pt idx="9">
                  <c:v>489</c:v>
                </c:pt>
                <c:pt idx="10">
                  <c:v>483</c:v>
                </c:pt>
                <c:pt idx="11">
                  <c:v>477</c:v>
                </c:pt>
              </c:numCache>
            </c:numRef>
          </c:val>
          <c:smooth val="0"/>
          <c:extLst>
            <c:ext xmlns:c16="http://schemas.microsoft.com/office/drawing/2014/chart" uri="{C3380CC4-5D6E-409C-BE32-E72D297353CC}">
              <c16:uniqueId val="{00000001-6E18-FD4F-9708-E2239EA4B620}"/>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9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baseline="0"/>
              <a:t>LIVELLO DI SODDISFAZIONE SULLO SMART WORKING - CLUSTERIZZAZIONE PER GENERE</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Dashboard_Persone!$B$3</c:f>
              <c:strCache>
                <c:ptCount val="1"/>
                <c:pt idx="0">
                  <c:v>Femmina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Dashboard_Persone!$A$4:$A$6</c:f>
              <c:numCache>
                <c:formatCode>[$-410]mmm\-yy;@</c:formatCode>
                <c:ptCount val="3"/>
                <c:pt idx="0">
                  <c:v>43466</c:v>
                </c:pt>
                <c:pt idx="1">
                  <c:v>43617</c:v>
                </c:pt>
                <c:pt idx="2">
                  <c:v>43800</c:v>
                </c:pt>
              </c:numCache>
            </c:numRef>
          </c:cat>
          <c:val>
            <c:numRef>
              <c:f>Dashboard_Persone!$B$4:$B$6</c:f>
              <c:numCache>
                <c:formatCode>General</c:formatCode>
                <c:ptCount val="3"/>
                <c:pt idx="0">
                  <c:v>7.5</c:v>
                </c:pt>
                <c:pt idx="1">
                  <c:v>7.6</c:v>
                </c:pt>
                <c:pt idx="2">
                  <c:v>7.7</c:v>
                </c:pt>
              </c:numCache>
            </c:numRef>
          </c:val>
          <c:extLst>
            <c:ext xmlns:c16="http://schemas.microsoft.com/office/drawing/2014/chart" uri="{C3380CC4-5D6E-409C-BE32-E72D297353CC}">
              <c16:uniqueId val="{00000000-C0B0-8F43-A0FD-7BA213B48128}"/>
            </c:ext>
          </c:extLst>
        </c:ser>
        <c:ser>
          <c:idx val="1"/>
          <c:order val="1"/>
          <c:tx>
            <c:strRef>
              <c:f>Dashboard_Persone!$C$3</c:f>
              <c:strCache>
                <c:ptCount val="1"/>
                <c:pt idx="0">
                  <c:v>Maschio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Dashboard_Persone!$A$4:$A$6</c:f>
              <c:numCache>
                <c:formatCode>[$-410]mmm\-yy;@</c:formatCode>
                <c:ptCount val="3"/>
                <c:pt idx="0">
                  <c:v>43466</c:v>
                </c:pt>
                <c:pt idx="1">
                  <c:v>43617</c:v>
                </c:pt>
                <c:pt idx="2">
                  <c:v>43800</c:v>
                </c:pt>
              </c:numCache>
            </c:numRef>
          </c:cat>
          <c:val>
            <c:numRef>
              <c:f>Dashboard_Persone!$C$4:$C$6</c:f>
              <c:numCache>
                <c:formatCode>General</c:formatCode>
                <c:ptCount val="3"/>
                <c:pt idx="0">
                  <c:v>7.4</c:v>
                </c:pt>
                <c:pt idx="1">
                  <c:v>7.5</c:v>
                </c:pt>
                <c:pt idx="2">
                  <c:v>7.8</c:v>
                </c:pt>
              </c:numCache>
            </c:numRef>
          </c:val>
          <c:extLst>
            <c:ext xmlns:c16="http://schemas.microsoft.com/office/drawing/2014/chart" uri="{C3380CC4-5D6E-409C-BE32-E72D297353CC}">
              <c16:uniqueId val="{00000001-C0B0-8F43-A0FD-7BA213B48128}"/>
            </c:ext>
          </c:extLst>
        </c:ser>
        <c:ser>
          <c:idx val="2"/>
          <c:order val="2"/>
          <c:tx>
            <c:strRef>
              <c:f>Dashboard_Persone!$D$3</c:f>
              <c:strCache>
                <c:ptCount val="1"/>
                <c:pt idx="0">
                  <c:v>Totale complessivo</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Dashboard_Persone!$A$4:$A$6</c:f>
              <c:numCache>
                <c:formatCode>[$-410]mmm\-yy;@</c:formatCode>
                <c:ptCount val="3"/>
                <c:pt idx="0">
                  <c:v>43466</c:v>
                </c:pt>
                <c:pt idx="1">
                  <c:v>43617</c:v>
                </c:pt>
                <c:pt idx="2">
                  <c:v>43800</c:v>
                </c:pt>
              </c:numCache>
            </c:numRef>
          </c:cat>
          <c:val>
            <c:numRef>
              <c:f>Dashboard_Persone!$D$4:$D$6</c:f>
              <c:numCache>
                <c:formatCode>0.0</c:formatCode>
                <c:ptCount val="3"/>
                <c:pt idx="0">
                  <c:v>7.45</c:v>
                </c:pt>
                <c:pt idx="1">
                  <c:v>7.55</c:v>
                </c:pt>
                <c:pt idx="2">
                  <c:v>7.75</c:v>
                </c:pt>
              </c:numCache>
            </c:numRef>
          </c:val>
          <c:extLst>
            <c:ext xmlns:c16="http://schemas.microsoft.com/office/drawing/2014/chart" uri="{C3380CC4-5D6E-409C-BE32-E72D297353CC}">
              <c16:uniqueId val="{00000000-5AF7-5447-97BE-FB7D0A0BBEC2}"/>
            </c:ext>
          </c:extLst>
        </c:ser>
        <c:dLbls>
          <c:dLblPos val="outEnd"/>
          <c:showLegendKey val="0"/>
          <c:showVal val="1"/>
          <c:showCatName val="0"/>
          <c:showSerName val="0"/>
          <c:showPercent val="0"/>
          <c:showBubbleSize val="0"/>
        </c:dLbls>
        <c:gapWidth val="219"/>
        <c:overlap val="-27"/>
        <c:axId val="609127775"/>
        <c:axId val="672797599"/>
      </c:barChart>
      <c:catAx>
        <c:axId val="609127775"/>
        <c:scaling>
          <c:orientation val="minMax"/>
        </c:scaling>
        <c:delete val="0"/>
        <c:axPos val="b"/>
        <c:numFmt formatCode="[$-410]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2797599"/>
        <c:crosses val="autoZero"/>
        <c:auto val="0"/>
        <c:lblAlgn val="ctr"/>
        <c:lblOffset val="100"/>
        <c:tickLblSkip val="1"/>
        <c:noMultiLvlLbl val="1"/>
      </c:catAx>
      <c:valAx>
        <c:axId val="672797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91277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LIVELLO DI SODDISFAZIONE SULLO SMART WORKING </a:t>
            </a:r>
            <a:r>
              <a:rPr lang="it-IT" baseline="0"/>
              <a:t>- CLUSTERIZZAZIONE PER FASCIA D'ETA'</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Dashboard_Persone!$F$3</c:f>
              <c:strCache>
                <c:ptCount val="1"/>
                <c:pt idx="0">
                  <c:v>Fino a 30 anni</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Dashboard_Persone!$A$4:$A$6</c:f>
              <c:numCache>
                <c:formatCode>[$-410]mmm\-yy;@</c:formatCode>
                <c:ptCount val="3"/>
                <c:pt idx="0">
                  <c:v>43466</c:v>
                </c:pt>
                <c:pt idx="1">
                  <c:v>43617</c:v>
                </c:pt>
                <c:pt idx="2">
                  <c:v>43800</c:v>
                </c:pt>
              </c:numCache>
            </c:numRef>
          </c:cat>
          <c:val>
            <c:numRef>
              <c:f>Dashboard_Persone!$F$4:$F$6</c:f>
              <c:numCache>
                <c:formatCode>General</c:formatCode>
                <c:ptCount val="3"/>
                <c:pt idx="0">
                  <c:v>6.8</c:v>
                </c:pt>
                <c:pt idx="1">
                  <c:v>6.8</c:v>
                </c:pt>
                <c:pt idx="2">
                  <c:v>7</c:v>
                </c:pt>
              </c:numCache>
            </c:numRef>
          </c:val>
          <c:extLst>
            <c:ext xmlns:c16="http://schemas.microsoft.com/office/drawing/2014/chart" uri="{C3380CC4-5D6E-409C-BE32-E72D297353CC}">
              <c16:uniqueId val="{00000000-CF88-404C-9909-1D4CA1F6944F}"/>
            </c:ext>
          </c:extLst>
        </c:ser>
        <c:ser>
          <c:idx val="1"/>
          <c:order val="1"/>
          <c:tx>
            <c:strRef>
              <c:f>Dashboard_Persone!$G$3</c:f>
              <c:strCache>
                <c:ptCount val="1"/>
                <c:pt idx="0">
                  <c:v>31-35 anni</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Dashboard_Persone!$A$4:$A$6</c:f>
              <c:numCache>
                <c:formatCode>[$-410]mmm\-yy;@</c:formatCode>
                <c:ptCount val="3"/>
                <c:pt idx="0">
                  <c:v>43466</c:v>
                </c:pt>
                <c:pt idx="1">
                  <c:v>43617</c:v>
                </c:pt>
                <c:pt idx="2">
                  <c:v>43800</c:v>
                </c:pt>
              </c:numCache>
            </c:numRef>
          </c:cat>
          <c:val>
            <c:numRef>
              <c:f>Dashboard_Persone!$G$4:$G$6</c:f>
              <c:numCache>
                <c:formatCode>General</c:formatCode>
                <c:ptCount val="3"/>
                <c:pt idx="0">
                  <c:v>6.9</c:v>
                </c:pt>
                <c:pt idx="1">
                  <c:v>6.9</c:v>
                </c:pt>
                <c:pt idx="2">
                  <c:v>6.9</c:v>
                </c:pt>
              </c:numCache>
            </c:numRef>
          </c:val>
          <c:extLst>
            <c:ext xmlns:c16="http://schemas.microsoft.com/office/drawing/2014/chart" uri="{C3380CC4-5D6E-409C-BE32-E72D297353CC}">
              <c16:uniqueId val="{00000001-CF88-404C-9909-1D4CA1F6944F}"/>
            </c:ext>
          </c:extLst>
        </c:ser>
        <c:ser>
          <c:idx val="2"/>
          <c:order val="2"/>
          <c:tx>
            <c:strRef>
              <c:f>Dashboard_Persone!$H$3</c:f>
              <c:strCache>
                <c:ptCount val="1"/>
                <c:pt idx="0">
                  <c:v>36-45 anni</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Dashboard_Persone!$A$4:$A$6</c:f>
              <c:numCache>
                <c:formatCode>[$-410]mmm\-yy;@</c:formatCode>
                <c:ptCount val="3"/>
                <c:pt idx="0">
                  <c:v>43466</c:v>
                </c:pt>
                <c:pt idx="1">
                  <c:v>43617</c:v>
                </c:pt>
                <c:pt idx="2">
                  <c:v>43800</c:v>
                </c:pt>
              </c:numCache>
            </c:numRef>
          </c:cat>
          <c:val>
            <c:numRef>
              <c:f>Dashboard_Persone!$H$4:$H$6</c:f>
              <c:numCache>
                <c:formatCode>General</c:formatCode>
                <c:ptCount val="3"/>
                <c:pt idx="0">
                  <c:v>7</c:v>
                </c:pt>
                <c:pt idx="1">
                  <c:v>7.1</c:v>
                </c:pt>
                <c:pt idx="2">
                  <c:v>7</c:v>
                </c:pt>
              </c:numCache>
            </c:numRef>
          </c:val>
          <c:extLst>
            <c:ext xmlns:c16="http://schemas.microsoft.com/office/drawing/2014/chart" uri="{C3380CC4-5D6E-409C-BE32-E72D297353CC}">
              <c16:uniqueId val="{00000002-CF88-404C-9909-1D4CA1F6944F}"/>
            </c:ext>
          </c:extLst>
        </c:ser>
        <c:ser>
          <c:idx val="3"/>
          <c:order val="3"/>
          <c:tx>
            <c:strRef>
              <c:f>Dashboard_Persone!$I$3</c:f>
              <c:strCache>
                <c:ptCount val="1"/>
                <c:pt idx="0">
                  <c:v>46-55 anni</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Dashboard_Persone!$A$4:$A$6</c:f>
              <c:numCache>
                <c:formatCode>[$-410]mmm\-yy;@</c:formatCode>
                <c:ptCount val="3"/>
                <c:pt idx="0">
                  <c:v>43466</c:v>
                </c:pt>
                <c:pt idx="1">
                  <c:v>43617</c:v>
                </c:pt>
                <c:pt idx="2">
                  <c:v>43800</c:v>
                </c:pt>
              </c:numCache>
            </c:numRef>
          </c:cat>
          <c:val>
            <c:numRef>
              <c:f>Dashboard_Persone!$I$4:$I$6</c:f>
              <c:numCache>
                <c:formatCode>General</c:formatCode>
                <c:ptCount val="3"/>
                <c:pt idx="0">
                  <c:v>7.1</c:v>
                </c:pt>
                <c:pt idx="1">
                  <c:v>7</c:v>
                </c:pt>
                <c:pt idx="2">
                  <c:v>7.1</c:v>
                </c:pt>
              </c:numCache>
            </c:numRef>
          </c:val>
          <c:extLst>
            <c:ext xmlns:c16="http://schemas.microsoft.com/office/drawing/2014/chart" uri="{C3380CC4-5D6E-409C-BE32-E72D297353CC}">
              <c16:uniqueId val="{00000003-CF88-404C-9909-1D4CA1F6944F}"/>
            </c:ext>
          </c:extLst>
        </c:ser>
        <c:ser>
          <c:idx val="4"/>
          <c:order val="4"/>
          <c:tx>
            <c:strRef>
              <c:f>Dashboard_Persone!$J$3</c:f>
              <c:strCache>
                <c:ptCount val="1"/>
                <c:pt idx="0">
                  <c:v>Oltre 55 anni</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Dashboard_Persone!$A$4:$A$6</c:f>
              <c:numCache>
                <c:formatCode>[$-410]mmm\-yy;@</c:formatCode>
                <c:ptCount val="3"/>
                <c:pt idx="0">
                  <c:v>43466</c:v>
                </c:pt>
                <c:pt idx="1">
                  <c:v>43617</c:v>
                </c:pt>
                <c:pt idx="2">
                  <c:v>43800</c:v>
                </c:pt>
              </c:numCache>
            </c:numRef>
          </c:cat>
          <c:val>
            <c:numRef>
              <c:f>Dashboard_Persone!$J$4:$J$6</c:f>
              <c:numCache>
                <c:formatCode>General</c:formatCode>
                <c:ptCount val="3"/>
                <c:pt idx="0">
                  <c:v>7.2</c:v>
                </c:pt>
                <c:pt idx="1">
                  <c:v>7</c:v>
                </c:pt>
                <c:pt idx="2">
                  <c:v>7.2</c:v>
                </c:pt>
              </c:numCache>
            </c:numRef>
          </c:val>
          <c:extLst>
            <c:ext xmlns:c16="http://schemas.microsoft.com/office/drawing/2014/chart" uri="{C3380CC4-5D6E-409C-BE32-E72D297353CC}">
              <c16:uniqueId val="{00000004-CF88-404C-9909-1D4CA1F6944F}"/>
            </c:ext>
          </c:extLst>
        </c:ser>
        <c:ser>
          <c:idx val="5"/>
          <c:order val="5"/>
          <c:tx>
            <c:strRef>
              <c:f>Dashboard_Persone!$N$3</c:f>
              <c:strCache>
                <c:ptCount val="1"/>
                <c:pt idx="0">
                  <c:v>Totale complessivo</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Dashboard_Persone!$A$4:$A$6</c:f>
              <c:numCache>
                <c:formatCode>[$-410]mmm\-yy;@</c:formatCode>
                <c:ptCount val="3"/>
                <c:pt idx="0">
                  <c:v>43466</c:v>
                </c:pt>
                <c:pt idx="1">
                  <c:v>43617</c:v>
                </c:pt>
                <c:pt idx="2">
                  <c:v>43800</c:v>
                </c:pt>
              </c:numCache>
            </c:numRef>
          </c:cat>
          <c:val>
            <c:numRef>
              <c:f>Dashboard_Persone!$N$4:$N$6</c:f>
              <c:numCache>
                <c:formatCode>0.0</c:formatCode>
                <c:ptCount val="3"/>
                <c:pt idx="0">
                  <c:v>7</c:v>
                </c:pt>
                <c:pt idx="1">
                  <c:v>6.9599999999999991</c:v>
                </c:pt>
                <c:pt idx="2">
                  <c:v>7.0400000000000009</c:v>
                </c:pt>
              </c:numCache>
            </c:numRef>
          </c:val>
          <c:extLst>
            <c:ext xmlns:c16="http://schemas.microsoft.com/office/drawing/2014/chart" uri="{C3380CC4-5D6E-409C-BE32-E72D297353CC}">
              <c16:uniqueId val="{00000000-0294-7A49-8B0A-B2EDC94DF62D}"/>
            </c:ext>
          </c:extLst>
        </c:ser>
        <c:dLbls>
          <c:dLblPos val="outEnd"/>
          <c:showLegendKey val="0"/>
          <c:showVal val="1"/>
          <c:showCatName val="0"/>
          <c:showSerName val="0"/>
          <c:showPercent val="0"/>
          <c:showBubbleSize val="0"/>
        </c:dLbls>
        <c:gapWidth val="219"/>
        <c:overlap val="-27"/>
        <c:axId val="609127775"/>
        <c:axId val="672797599"/>
      </c:barChart>
      <c:catAx>
        <c:axId val="609127775"/>
        <c:scaling>
          <c:orientation val="minMax"/>
        </c:scaling>
        <c:delete val="0"/>
        <c:axPos val="b"/>
        <c:numFmt formatCode="[$-410]mmm\-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2797599"/>
        <c:crosses val="autoZero"/>
        <c:auto val="0"/>
        <c:lblAlgn val="ctr"/>
        <c:lblOffset val="100"/>
        <c:noMultiLvlLbl val="1"/>
      </c:catAx>
      <c:valAx>
        <c:axId val="672797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91277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LIVELLO DI SODDISFAZIONE SULLO SMART WORKING </a:t>
            </a:r>
            <a:r>
              <a:rPr lang="it-IT" baseline="0"/>
              <a:t>- CLUSTERIZZAZIONE PER QUALIFICA</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Dashboard_Persone!$P$3</c:f>
              <c:strCache>
                <c:ptCount val="1"/>
                <c:pt idx="0">
                  <c:v>Dirigente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Dashboard_Persone!$A$4:$A$6</c:f>
              <c:numCache>
                <c:formatCode>[$-410]mmm\-yy;@</c:formatCode>
                <c:ptCount val="3"/>
                <c:pt idx="0">
                  <c:v>43466</c:v>
                </c:pt>
                <c:pt idx="1">
                  <c:v>43617</c:v>
                </c:pt>
                <c:pt idx="2">
                  <c:v>43800</c:v>
                </c:pt>
              </c:numCache>
            </c:numRef>
          </c:cat>
          <c:val>
            <c:numRef>
              <c:f>Dashboard_Persone!$P$4:$P$6</c:f>
              <c:numCache>
                <c:formatCode>General</c:formatCode>
                <c:ptCount val="3"/>
                <c:pt idx="0">
                  <c:v>7.1</c:v>
                </c:pt>
                <c:pt idx="1">
                  <c:v>7.2</c:v>
                </c:pt>
                <c:pt idx="2">
                  <c:v>7.2</c:v>
                </c:pt>
              </c:numCache>
            </c:numRef>
          </c:val>
          <c:extLst>
            <c:ext xmlns:c16="http://schemas.microsoft.com/office/drawing/2014/chart" uri="{C3380CC4-5D6E-409C-BE32-E72D297353CC}">
              <c16:uniqueId val="{00000000-8A53-CA42-A850-21F3E1DE5960}"/>
            </c:ext>
          </c:extLst>
        </c:ser>
        <c:ser>
          <c:idx val="1"/>
          <c:order val="1"/>
          <c:tx>
            <c:strRef>
              <c:f>Dashboard_Persone!$Q$3</c:f>
              <c:strCache>
                <c:ptCount val="1"/>
                <c:pt idx="0">
                  <c:v>Quadro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Dashboard_Persone!$A$4:$A$6</c:f>
              <c:numCache>
                <c:formatCode>[$-410]mmm\-yy;@</c:formatCode>
                <c:ptCount val="3"/>
                <c:pt idx="0">
                  <c:v>43466</c:v>
                </c:pt>
                <c:pt idx="1">
                  <c:v>43617</c:v>
                </c:pt>
                <c:pt idx="2">
                  <c:v>43800</c:v>
                </c:pt>
              </c:numCache>
            </c:numRef>
          </c:cat>
          <c:val>
            <c:numRef>
              <c:f>Dashboard_Persone!$Q$4:$Q$6</c:f>
              <c:numCache>
                <c:formatCode>General</c:formatCode>
                <c:ptCount val="3"/>
                <c:pt idx="0">
                  <c:v>7</c:v>
                </c:pt>
                <c:pt idx="1">
                  <c:v>7</c:v>
                </c:pt>
                <c:pt idx="2">
                  <c:v>7.1</c:v>
                </c:pt>
              </c:numCache>
            </c:numRef>
          </c:val>
          <c:extLst>
            <c:ext xmlns:c16="http://schemas.microsoft.com/office/drawing/2014/chart" uri="{C3380CC4-5D6E-409C-BE32-E72D297353CC}">
              <c16:uniqueId val="{00000001-8A53-CA42-A850-21F3E1DE5960}"/>
            </c:ext>
          </c:extLst>
        </c:ser>
        <c:ser>
          <c:idx val="2"/>
          <c:order val="2"/>
          <c:tx>
            <c:strRef>
              <c:f>Dashboard_Persone!$R$3</c:f>
              <c:strCache>
                <c:ptCount val="1"/>
                <c:pt idx="0">
                  <c:v>Impiegato</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Dashboard_Persone!$A$4:$A$6</c:f>
              <c:numCache>
                <c:formatCode>[$-410]mmm\-yy;@</c:formatCode>
                <c:ptCount val="3"/>
                <c:pt idx="0">
                  <c:v>43466</c:v>
                </c:pt>
                <c:pt idx="1">
                  <c:v>43617</c:v>
                </c:pt>
                <c:pt idx="2">
                  <c:v>43800</c:v>
                </c:pt>
              </c:numCache>
            </c:numRef>
          </c:cat>
          <c:val>
            <c:numRef>
              <c:f>Dashboard_Persone!$R$4:$R$6</c:f>
              <c:numCache>
                <c:formatCode>General</c:formatCode>
                <c:ptCount val="3"/>
                <c:pt idx="0">
                  <c:v>7.5</c:v>
                </c:pt>
                <c:pt idx="1">
                  <c:v>7.6</c:v>
                </c:pt>
                <c:pt idx="2">
                  <c:v>7.6</c:v>
                </c:pt>
              </c:numCache>
            </c:numRef>
          </c:val>
          <c:extLst>
            <c:ext xmlns:c16="http://schemas.microsoft.com/office/drawing/2014/chart" uri="{C3380CC4-5D6E-409C-BE32-E72D297353CC}">
              <c16:uniqueId val="{00000002-8A53-CA42-A850-21F3E1DE5960}"/>
            </c:ext>
          </c:extLst>
        </c:ser>
        <c:ser>
          <c:idx val="3"/>
          <c:order val="3"/>
          <c:tx>
            <c:strRef>
              <c:f>Dashboard_Persone!$X$3</c:f>
              <c:strCache>
                <c:ptCount val="1"/>
                <c:pt idx="0">
                  <c:v>Totale complessivo</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Dashboard_Persone!$A$4:$A$6</c:f>
              <c:numCache>
                <c:formatCode>[$-410]mmm\-yy;@</c:formatCode>
                <c:ptCount val="3"/>
                <c:pt idx="0">
                  <c:v>43466</c:v>
                </c:pt>
                <c:pt idx="1">
                  <c:v>43617</c:v>
                </c:pt>
                <c:pt idx="2">
                  <c:v>43800</c:v>
                </c:pt>
              </c:numCache>
            </c:numRef>
          </c:cat>
          <c:val>
            <c:numRef>
              <c:f>Dashboard_Persone!$X$4:$X$6</c:f>
              <c:numCache>
                <c:formatCode>0.0</c:formatCode>
                <c:ptCount val="3"/>
                <c:pt idx="0">
                  <c:v>7.2</c:v>
                </c:pt>
                <c:pt idx="1">
                  <c:v>7.2666666666666657</c:v>
                </c:pt>
                <c:pt idx="2">
                  <c:v>7.3</c:v>
                </c:pt>
              </c:numCache>
            </c:numRef>
          </c:val>
          <c:extLst>
            <c:ext xmlns:c16="http://schemas.microsoft.com/office/drawing/2014/chart" uri="{C3380CC4-5D6E-409C-BE32-E72D297353CC}">
              <c16:uniqueId val="{00000000-85A5-CA46-8F71-FB14CDCDA2CD}"/>
            </c:ext>
          </c:extLst>
        </c:ser>
        <c:dLbls>
          <c:dLblPos val="outEnd"/>
          <c:showLegendKey val="0"/>
          <c:showVal val="1"/>
          <c:showCatName val="0"/>
          <c:showSerName val="0"/>
          <c:showPercent val="0"/>
          <c:showBubbleSize val="0"/>
        </c:dLbls>
        <c:gapWidth val="219"/>
        <c:overlap val="-27"/>
        <c:axId val="609127775"/>
        <c:axId val="672797599"/>
      </c:barChart>
      <c:catAx>
        <c:axId val="609127775"/>
        <c:scaling>
          <c:orientation val="minMax"/>
        </c:scaling>
        <c:delete val="0"/>
        <c:axPos val="b"/>
        <c:numFmt formatCode="[$-410]mmm\-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2797599"/>
        <c:crosses val="autoZero"/>
        <c:auto val="0"/>
        <c:lblAlgn val="ctr"/>
        <c:lblOffset val="100"/>
        <c:tickLblSkip val="1"/>
        <c:noMultiLvlLbl val="1"/>
      </c:catAx>
      <c:valAx>
        <c:axId val="672797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91277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LIVELLO DI SODDISFAZIONE SULLO SMART WORKING </a:t>
            </a:r>
            <a:r>
              <a:rPr lang="it-IT" baseline="0"/>
              <a:t>- CLUSTERIZZAZIONE PER DIREZIONE</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Dashboard_Persone!$Z$3</c:f>
              <c:strCache>
                <c:ptCount val="1"/>
                <c:pt idx="0">
                  <c:v>CORPORATE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Dashboard_Persone!$A$4:$A$6</c:f>
              <c:numCache>
                <c:formatCode>[$-410]mmm\-yy;@</c:formatCode>
                <c:ptCount val="3"/>
                <c:pt idx="0">
                  <c:v>43466</c:v>
                </c:pt>
                <c:pt idx="1">
                  <c:v>43617</c:v>
                </c:pt>
                <c:pt idx="2">
                  <c:v>43800</c:v>
                </c:pt>
              </c:numCache>
            </c:numRef>
          </c:cat>
          <c:val>
            <c:numRef>
              <c:f>Dashboard_Persone!$Z$4:$Z$6</c:f>
              <c:numCache>
                <c:formatCode>General</c:formatCode>
                <c:ptCount val="3"/>
                <c:pt idx="0">
                  <c:v>7.1</c:v>
                </c:pt>
                <c:pt idx="1">
                  <c:v>7.2</c:v>
                </c:pt>
                <c:pt idx="2">
                  <c:v>7.2</c:v>
                </c:pt>
              </c:numCache>
            </c:numRef>
          </c:val>
          <c:extLst>
            <c:ext xmlns:c16="http://schemas.microsoft.com/office/drawing/2014/chart" uri="{C3380CC4-5D6E-409C-BE32-E72D297353CC}">
              <c16:uniqueId val="{00000000-AB44-F24E-80FA-0118432F6707}"/>
            </c:ext>
          </c:extLst>
        </c:ser>
        <c:ser>
          <c:idx val="1"/>
          <c:order val="1"/>
          <c:tx>
            <c:strRef>
              <c:f>Dashboard_Persone!$AA$3</c:f>
              <c:strCache>
                <c:ptCount val="1"/>
                <c:pt idx="0">
                  <c:v>SALES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Dashboard_Persone!$A$4:$A$6</c:f>
              <c:numCache>
                <c:formatCode>[$-410]mmm\-yy;@</c:formatCode>
                <c:ptCount val="3"/>
                <c:pt idx="0">
                  <c:v>43466</c:v>
                </c:pt>
                <c:pt idx="1">
                  <c:v>43617</c:v>
                </c:pt>
                <c:pt idx="2">
                  <c:v>43800</c:v>
                </c:pt>
              </c:numCache>
            </c:numRef>
          </c:cat>
          <c:val>
            <c:numRef>
              <c:f>Dashboard_Persone!$AA$4:$AA$6</c:f>
              <c:numCache>
                <c:formatCode>General</c:formatCode>
                <c:ptCount val="3"/>
                <c:pt idx="0">
                  <c:v>7</c:v>
                </c:pt>
                <c:pt idx="1">
                  <c:v>7</c:v>
                </c:pt>
                <c:pt idx="2">
                  <c:v>7.1</c:v>
                </c:pt>
              </c:numCache>
            </c:numRef>
          </c:val>
          <c:extLst>
            <c:ext xmlns:c16="http://schemas.microsoft.com/office/drawing/2014/chart" uri="{C3380CC4-5D6E-409C-BE32-E72D297353CC}">
              <c16:uniqueId val="{00000001-AB44-F24E-80FA-0118432F6707}"/>
            </c:ext>
          </c:extLst>
        </c:ser>
        <c:ser>
          <c:idx val="2"/>
          <c:order val="2"/>
          <c:tx>
            <c:strRef>
              <c:f>Dashboard_Persone!$AB$3</c:f>
              <c:strCache>
                <c:ptCount val="1"/>
                <c:pt idx="0">
                  <c:v>R&amp;D</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Dashboard_Persone!$A$4:$A$6</c:f>
              <c:numCache>
                <c:formatCode>[$-410]mmm\-yy;@</c:formatCode>
                <c:ptCount val="3"/>
                <c:pt idx="0">
                  <c:v>43466</c:v>
                </c:pt>
                <c:pt idx="1">
                  <c:v>43617</c:v>
                </c:pt>
                <c:pt idx="2">
                  <c:v>43800</c:v>
                </c:pt>
              </c:numCache>
            </c:numRef>
          </c:cat>
          <c:val>
            <c:numRef>
              <c:f>Dashboard_Persone!$AB$4:$AB$6</c:f>
              <c:numCache>
                <c:formatCode>General</c:formatCode>
                <c:ptCount val="3"/>
                <c:pt idx="0">
                  <c:v>7.5</c:v>
                </c:pt>
                <c:pt idx="1">
                  <c:v>7.6</c:v>
                </c:pt>
                <c:pt idx="2">
                  <c:v>7.6</c:v>
                </c:pt>
              </c:numCache>
            </c:numRef>
          </c:val>
          <c:extLst>
            <c:ext xmlns:c16="http://schemas.microsoft.com/office/drawing/2014/chart" uri="{C3380CC4-5D6E-409C-BE32-E72D297353CC}">
              <c16:uniqueId val="{00000002-AB44-F24E-80FA-0118432F6707}"/>
            </c:ext>
          </c:extLst>
        </c:ser>
        <c:ser>
          <c:idx val="3"/>
          <c:order val="3"/>
          <c:tx>
            <c:strRef>
              <c:f>Dashboard_Persone!$AC$3</c:f>
              <c:strCache>
                <c:ptCount val="1"/>
                <c:pt idx="0">
                  <c:v>IT</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Dashboard_Persone!$A$4:$A$6</c:f>
              <c:numCache>
                <c:formatCode>[$-410]mmm\-yy;@</c:formatCode>
                <c:ptCount val="3"/>
                <c:pt idx="0">
                  <c:v>43466</c:v>
                </c:pt>
                <c:pt idx="1">
                  <c:v>43617</c:v>
                </c:pt>
                <c:pt idx="2">
                  <c:v>43800</c:v>
                </c:pt>
              </c:numCache>
            </c:numRef>
          </c:cat>
          <c:val>
            <c:numRef>
              <c:f>Dashboard_Persone!$AC$4:$AC$6</c:f>
              <c:numCache>
                <c:formatCode>General</c:formatCode>
                <c:ptCount val="3"/>
                <c:pt idx="0">
                  <c:v>6.5</c:v>
                </c:pt>
                <c:pt idx="1">
                  <c:v>6.6</c:v>
                </c:pt>
                <c:pt idx="2">
                  <c:v>6.7</c:v>
                </c:pt>
              </c:numCache>
            </c:numRef>
          </c:val>
          <c:extLst>
            <c:ext xmlns:c16="http://schemas.microsoft.com/office/drawing/2014/chart" uri="{C3380CC4-5D6E-409C-BE32-E72D297353CC}">
              <c16:uniqueId val="{00000003-AB44-F24E-80FA-0118432F6707}"/>
            </c:ext>
          </c:extLst>
        </c:ser>
        <c:ser>
          <c:idx val="4"/>
          <c:order val="4"/>
          <c:tx>
            <c:strRef>
              <c:f>Dashboard_Persone!$AD$3</c:f>
              <c:strCache>
                <c:ptCount val="1"/>
                <c:pt idx="0">
                  <c:v>HR</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Dashboard_Persone!$A$4:$A$6</c:f>
              <c:numCache>
                <c:formatCode>[$-410]mmm\-yy;@</c:formatCode>
                <c:ptCount val="3"/>
                <c:pt idx="0">
                  <c:v>43466</c:v>
                </c:pt>
                <c:pt idx="1">
                  <c:v>43617</c:v>
                </c:pt>
                <c:pt idx="2">
                  <c:v>43800</c:v>
                </c:pt>
              </c:numCache>
            </c:numRef>
          </c:cat>
          <c:val>
            <c:numRef>
              <c:f>Dashboard_Persone!$AD$4:$AD$6</c:f>
              <c:numCache>
                <c:formatCode>General</c:formatCode>
                <c:ptCount val="3"/>
                <c:pt idx="0">
                  <c:v>6</c:v>
                </c:pt>
                <c:pt idx="1">
                  <c:v>6.1</c:v>
                </c:pt>
                <c:pt idx="2">
                  <c:v>6.2</c:v>
                </c:pt>
              </c:numCache>
            </c:numRef>
          </c:val>
          <c:extLst>
            <c:ext xmlns:c16="http://schemas.microsoft.com/office/drawing/2014/chart" uri="{C3380CC4-5D6E-409C-BE32-E72D297353CC}">
              <c16:uniqueId val="{00000004-AB44-F24E-80FA-0118432F6707}"/>
            </c:ext>
          </c:extLst>
        </c:ser>
        <c:ser>
          <c:idx val="5"/>
          <c:order val="5"/>
          <c:tx>
            <c:strRef>
              <c:f>Dashboard_Persone!$AE$3</c:f>
              <c:strCache>
                <c:ptCount val="1"/>
                <c:pt idx="0">
                  <c:v>MARKETING</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Dashboard_Persone!$A$4:$A$6</c:f>
              <c:numCache>
                <c:formatCode>[$-410]mmm\-yy;@</c:formatCode>
                <c:ptCount val="3"/>
                <c:pt idx="0">
                  <c:v>43466</c:v>
                </c:pt>
                <c:pt idx="1">
                  <c:v>43617</c:v>
                </c:pt>
                <c:pt idx="2">
                  <c:v>43800</c:v>
                </c:pt>
              </c:numCache>
            </c:numRef>
          </c:cat>
          <c:val>
            <c:numRef>
              <c:f>Dashboard_Persone!$AE$4:$AE$6</c:f>
              <c:numCache>
                <c:formatCode>General</c:formatCode>
                <c:ptCount val="3"/>
                <c:pt idx="0">
                  <c:v>7.2</c:v>
                </c:pt>
                <c:pt idx="1">
                  <c:v>7.3</c:v>
                </c:pt>
                <c:pt idx="2">
                  <c:v>7.4</c:v>
                </c:pt>
              </c:numCache>
            </c:numRef>
          </c:val>
          <c:extLst>
            <c:ext xmlns:c16="http://schemas.microsoft.com/office/drawing/2014/chart" uri="{C3380CC4-5D6E-409C-BE32-E72D297353CC}">
              <c16:uniqueId val="{00000005-AB44-F24E-80FA-0118432F6707}"/>
            </c:ext>
          </c:extLst>
        </c:ser>
        <c:ser>
          <c:idx val="6"/>
          <c:order val="6"/>
          <c:tx>
            <c:strRef>
              <c:f>Dashboard_Persone!$AZ$3</c:f>
              <c:strCache>
                <c:ptCount val="1"/>
                <c:pt idx="0">
                  <c:v>Totale complessivo</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Dashboard_Persone!$A$4:$A$6</c:f>
              <c:numCache>
                <c:formatCode>[$-410]mmm\-yy;@</c:formatCode>
                <c:ptCount val="3"/>
                <c:pt idx="0">
                  <c:v>43466</c:v>
                </c:pt>
                <c:pt idx="1">
                  <c:v>43617</c:v>
                </c:pt>
                <c:pt idx="2">
                  <c:v>43800</c:v>
                </c:pt>
              </c:numCache>
            </c:numRef>
          </c:cat>
          <c:val>
            <c:numRef>
              <c:f>Dashboard_Persone!$AZ$4:$AZ$6</c:f>
              <c:numCache>
                <c:formatCode>0.0</c:formatCode>
                <c:ptCount val="3"/>
                <c:pt idx="0">
                  <c:v>6.8833333333333337</c:v>
                </c:pt>
                <c:pt idx="1">
                  <c:v>6.9666666666666659</c:v>
                </c:pt>
                <c:pt idx="2">
                  <c:v>7.0333333333333323</c:v>
                </c:pt>
              </c:numCache>
            </c:numRef>
          </c:val>
          <c:extLst>
            <c:ext xmlns:c16="http://schemas.microsoft.com/office/drawing/2014/chart" uri="{C3380CC4-5D6E-409C-BE32-E72D297353CC}">
              <c16:uniqueId val="{00000000-C91F-6546-9ABA-31E02F62D4AE}"/>
            </c:ext>
          </c:extLst>
        </c:ser>
        <c:dLbls>
          <c:dLblPos val="outEnd"/>
          <c:showLegendKey val="0"/>
          <c:showVal val="1"/>
          <c:showCatName val="0"/>
          <c:showSerName val="0"/>
          <c:showPercent val="0"/>
          <c:showBubbleSize val="0"/>
        </c:dLbls>
        <c:gapWidth val="219"/>
        <c:overlap val="-27"/>
        <c:axId val="609127775"/>
        <c:axId val="672797599"/>
      </c:barChart>
      <c:catAx>
        <c:axId val="609127775"/>
        <c:scaling>
          <c:orientation val="minMax"/>
        </c:scaling>
        <c:delete val="0"/>
        <c:axPos val="b"/>
        <c:numFmt formatCode="[$-410]mmm\-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2797599"/>
        <c:crosses val="autoZero"/>
        <c:auto val="0"/>
        <c:lblAlgn val="ctr"/>
        <c:lblOffset val="100"/>
        <c:tickLblSkip val="1"/>
        <c:noMultiLvlLbl val="1"/>
      </c:catAx>
      <c:valAx>
        <c:axId val="672797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91277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RAPPORTO CAPO-COLLABORATORE </a:t>
            </a:r>
            <a:r>
              <a:rPr lang="it-IT" baseline="0"/>
              <a:t>- CLUSTERIZZAZIONE PER GENERE</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Dashboard_Persone!$B$37</c:f>
              <c:strCache>
                <c:ptCount val="1"/>
                <c:pt idx="0">
                  <c:v>Femmina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Dashboard_Persone!$A$38:$A$40</c:f>
              <c:numCache>
                <c:formatCode>[$-410]mmm\-yy;@</c:formatCode>
                <c:ptCount val="3"/>
                <c:pt idx="0">
                  <c:v>43466</c:v>
                </c:pt>
                <c:pt idx="1">
                  <c:v>43617</c:v>
                </c:pt>
                <c:pt idx="2">
                  <c:v>43800</c:v>
                </c:pt>
              </c:numCache>
            </c:numRef>
          </c:cat>
          <c:val>
            <c:numRef>
              <c:f>Dashboard_Persone!$B$38:$B$40</c:f>
              <c:numCache>
                <c:formatCode>General</c:formatCode>
                <c:ptCount val="3"/>
                <c:pt idx="0">
                  <c:v>7.8</c:v>
                </c:pt>
                <c:pt idx="1">
                  <c:v>7.8</c:v>
                </c:pt>
                <c:pt idx="2">
                  <c:v>7.8</c:v>
                </c:pt>
              </c:numCache>
            </c:numRef>
          </c:val>
          <c:extLst>
            <c:ext xmlns:c16="http://schemas.microsoft.com/office/drawing/2014/chart" uri="{C3380CC4-5D6E-409C-BE32-E72D297353CC}">
              <c16:uniqueId val="{00000000-B80A-544B-81A7-891FC265A984}"/>
            </c:ext>
          </c:extLst>
        </c:ser>
        <c:ser>
          <c:idx val="1"/>
          <c:order val="1"/>
          <c:tx>
            <c:strRef>
              <c:f>Dashboard_Persone!$C$37</c:f>
              <c:strCache>
                <c:ptCount val="1"/>
                <c:pt idx="0">
                  <c:v>Maschio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Dashboard_Persone!$A$38:$A$40</c:f>
              <c:numCache>
                <c:formatCode>[$-410]mmm\-yy;@</c:formatCode>
                <c:ptCount val="3"/>
                <c:pt idx="0">
                  <c:v>43466</c:v>
                </c:pt>
                <c:pt idx="1">
                  <c:v>43617</c:v>
                </c:pt>
                <c:pt idx="2">
                  <c:v>43800</c:v>
                </c:pt>
              </c:numCache>
            </c:numRef>
          </c:cat>
          <c:val>
            <c:numRef>
              <c:f>Dashboard_Persone!$C$38:$C$40</c:f>
              <c:numCache>
                <c:formatCode>General</c:formatCode>
                <c:ptCount val="3"/>
                <c:pt idx="0">
                  <c:v>7.6</c:v>
                </c:pt>
                <c:pt idx="1">
                  <c:v>7.7</c:v>
                </c:pt>
                <c:pt idx="2">
                  <c:v>7.7</c:v>
                </c:pt>
              </c:numCache>
            </c:numRef>
          </c:val>
          <c:extLst>
            <c:ext xmlns:c16="http://schemas.microsoft.com/office/drawing/2014/chart" uri="{C3380CC4-5D6E-409C-BE32-E72D297353CC}">
              <c16:uniqueId val="{00000001-B80A-544B-81A7-891FC265A984}"/>
            </c:ext>
          </c:extLst>
        </c:ser>
        <c:ser>
          <c:idx val="2"/>
          <c:order val="2"/>
          <c:tx>
            <c:strRef>
              <c:f>Dashboard_Persone!$D$37</c:f>
              <c:strCache>
                <c:ptCount val="1"/>
                <c:pt idx="0">
                  <c:v>Totale complessivo</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Dashboard_Persone!$A$38:$A$40</c:f>
              <c:numCache>
                <c:formatCode>[$-410]mmm\-yy;@</c:formatCode>
                <c:ptCount val="3"/>
                <c:pt idx="0">
                  <c:v>43466</c:v>
                </c:pt>
                <c:pt idx="1">
                  <c:v>43617</c:v>
                </c:pt>
                <c:pt idx="2">
                  <c:v>43800</c:v>
                </c:pt>
              </c:numCache>
            </c:numRef>
          </c:cat>
          <c:val>
            <c:numRef>
              <c:f>Dashboard_Persone!$D$38:$D$40</c:f>
              <c:numCache>
                <c:formatCode>0.0</c:formatCode>
                <c:ptCount val="3"/>
                <c:pt idx="0">
                  <c:v>7.6999999999999993</c:v>
                </c:pt>
                <c:pt idx="1">
                  <c:v>7.75</c:v>
                </c:pt>
                <c:pt idx="2">
                  <c:v>7.75</c:v>
                </c:pt>
              </c:numCache>
            </c:numRef>
          </c:val>
          <c:extLst>
            <c:ext xmlns:c16="http://schemas.microsoft.com/office/drawing/2014/chart" uri="{C3380CC4-5D6E-409C-BE32-E72D297353CC}">
              <c16:uniqueId val="{00000000-EFD6-E746-A34B-F43EF3DBCF68}"/>
            </c:ext>
          </c:extLst>
        </c:ser>
        <c:dLbls>
          <c:dLblPos val="outEnd"/>
          <c:showLegendKey val="0"/>
          <c:showVal val="1"/>
          <c:showCatName val="0"/>
          <c:showSerName val="0"/>
          <c:showPercent val="0"/>
          <c:showBubbleSize val="0"/>
        </c:dLbls>
        <c:gapWidth val="219"/>
        <c:overlap val="-27"/>
        <c:axId val="609127775"/>
        <c:axId val="672797599"/>
      </c:barChart>
      <c:catAx>
        <c:axId val="609127775"/>
        <c:scaling>
          <c:orientation val="minMax"/>
        </c:scaling>
        <c:delete val="0"/>
        <c:axPos val="b"/>
        <c:numFmt formatCode="[$-410]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2797599"/>
        <c:crosses val="autoZero"/>
        <c:auto val="0"/>
        <c:lblAlgn val="ctr"/>
        <c:lblOffset val="100"/>
        <c:tickLblSkip val="1"/>
        <c:noMultiLvlLbl val="1"/>
      </c:catAx>
      <c:valAx>
        <c:axId val="672797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91277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Dashboard_Organizzazione!$A$117</c:f>
              <c:strCache>
                <c:ptCount val="1"/>
                <c:pt idx="0">
                  <c:v>% Iscritti/Eleggibili</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Dashboard_Organizzazione!$B$112:$D$113</c:f>
              <c:multiLvlStrCache>
                <c:ptCount val="3"/>
                <c:lvl>
                  <c:pt idx="0">
                    <c:v>No</c:v>
                  </c:pt>
                  <c:pt idx="1">
                    <c:v>Sì</c:v>
                  </c:pt>
                  <c:pt idx="2">
                    <c:v>Totale complessivo</c:v>
                  </c:pt>
                </c:lvl>
                <c:lvl/>
              </c:multiLvlStrCache>
            </c:multiLvlStrRef>
          </c:cat>
          <c:val>
            <c:numRef>
              <c:f>Dashboard_Organizzazione!$B$117:$D$117</c:f>
              <c:numCache>
                <c:formatCode>0%</c:formatCode>
                <c:ptCount val="3"/>
                <c:pt idx="0">
                  <c:v>0.91666666666666663</c:v>
                </c:pt>
                <c:pt idx="1">
                  <c:v>0.89655172413793105</c:v>
                </c:pt>
                <c:pt idx="2">
                  <c:v>0.9101123595505618</c:v>
                </c:pt>
              </c:numCache>
            </c:numRef>
          </c:val>
          <c:extLst>
            <c:ext xmlns:c16="http://schemas.microsoft.com/office/drawing/2014/chart" uri="{C3380CC4-5D6E-409C-BE32-E72D297353CC}">
              <c16:uniqueId val="{00000000-6DE0-40B3-A077-C58187B57EDC}"/>
            </c:ext>
          </c:extLst>
        </c:ser>
        <c:dLbls>
          <c:showLegendKey val="0"/>
          <c:showVal val="1"/>
          <c:showCatName val="0"/>
          <c:showSerName val="0"/>
          <c:showPercent val="0"/>
          <c:showBubbleSize val="0"/>
        </c:dLbls>
        <c:gapWidth val="150"/>
        <c:overlap val="-25"/>
        <c:axId val="647724000"/>
        <c:axId val="635294272"/>
      </c:barChart>
      <c:catAx>
        <c:axId val="64772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Algn val="ctr"/>
        <c:lblOffset val="100"/>
        <c:noMultiLvlLbl val="0"/>
      </c:catAx>
      <c:valAx>
        <c:axId val="635294272"/>
        <c:scaling>
          <c:orientation val="minMax"/>
          <c:max val="1"/>
          <c:min val="0"/>
        </c:scaling>
        <c:delete val="1"/>
        <c:axPos val="l"/>
        <c:numFmt formatCode="0%" sourceLinked="1"/>
        <c:majorTickMark val="out"/>
        <c:minorTickMark val="none"/>
        <c:tickLblPos val="nextTo"/>
        <c:crossAx val="647724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 ORE RISPARMIATE PER RIDUZIONE COMMUTING CASA-LAVORO </a:t>
            </a:r>
            <a:r>
              <a:rPr lang="it-IT" baseline="0"/>
              <a:t>- CLUSTERIZZAZIONE PER GENERE</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Dashboard_Persone!$B$113</c:f>
              <c:strCache>
                <c:ptCount val="1"/>
                <c:pt idx="0">
                  <c:v>Femmina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Dashboard_Persone!$A$114:$A$116</c:f>
              <c:numCache>
                <c:formatCode>[$-410]mmm\-yy;@</c:formatCode>
                <c:ptCount val="3"/>
                <c:pt idx="0">
                  <c:v>43466</c:v>
                </c:pt>
                <c:pt idx="1">
                  <c:v>43617</c:v>
                </c:pt>
                <c:pt idx="2">
                  <c:v>43800</c:v>
                </c:pt>
              </c:numCache>
            </c:numRef>
          </c:cat>
          <c:val>
            <c:numRef>
              <c:f>Dashboard_Persone!$B$114:$B$116</c:f>
              <c:numCache>
                <c:formatCode>General</c:formatCode>
                <c:ptCount val="3"/>
                <c:pt idx="0">
                  <c:v>30</c:v>
                </c:pt>
                <c:pt idx="1">
                  <c:v>40</c:v>
                </c:pt>
                <c:pt idx="2">
                  <c:v>45</c:v>
                </c:pt>
              </c:numCache>
            </c:numRef>
          </c:val>
          <c:extLst>
            <c:ext xmlns:c16="http://schemas.microsoft.com/office/drawing/2014/chart" uri="{C3380CC4-5D6E-409C-BE32-E72D297353CC}">
              <c16:uniqueId val="{00000000-D27A-1B4C-A2CB-9D6C2944A152}"/>
            </c:ext>
          </c:extLst>
        </c:ser>
        <c:ser>
          <c:idx val="1"/>
          <c:order val="1"/>
          <c:tx>
            <c:strRef>
              <c:f>Dashboard_Persone!$C$113</c:f>
              <c:strCache>
                <c:ptCount val="1"/>
                <c:pt idx="0">
                  <c:v>Maschio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Dashboard_Persone!$A$114:$A$116</c:f>
              <c:numCache>
                <c:formatCode>[$-410]mmm\-yy;@</c:formatCode>
                <c:ptCount val="3"/>
                <c:pt idx="0">
                  <c:v>43466</c:v>
                </c:pt>
                <c:pt idx="1">
                  <c:v>43617</c:v>
                </c:pt>
                <c:pt idx="2">
                  <c:v>43800</c:v>
                </c:pt>
              </c:numCache>
            </c:numRef>
          </c:cat>
          <c:val>
            <c:numRef>
              <c:f>Dashboard_Persone!$C$114:$C$116</c:f>
              <c:numCache>
                <c:formatCode>General</c:formatCode>
                <c:ptCount val="3"/>
                <c:pt idx="0">
                  <c:v>32</c:v>
                </c:pt>
                <c:pt idx="1">
                  <c:v>41</c:v>
                </c:pt>
                <c:pt idx="2">
                  <c:v>47</c:v>
                </c:pt>
              </c:numCache>
            </c:numRef>
          </c:val>
          <c:extLst>
            <c:ext xmlns:c16="http://schemas.microsoft.com/office/drawing/2014/chart" uri="{C3380CC4-5D6E-409C-BE32-E72D297353CC}">
              <c16:uniqueId val="{00000001-D27A-1B4C-A2CB-9D6C2944A152}"/>
            </c:ext>
          </c:extLst>
        </c:ser>
        <c:ser>
          <c:idx val="2"/>
          <c:order val="2"/>
          <c:tx>
            <c:strRef>
              <c:f>Dashboard_Persone!$D$113</c:f>
              <c:strCache>
                <c:ptCount val="1"/>
                <c:pt idx="0">
                  <c:v>Totale complessivo</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Dashboard_Persone!$A$114:$A$116</c:f>
              <c:numCache>
                <c:formatCode>[$-410]mmm\-yy;@</c:formatCode>
                <c:ptCount val="3"/>
                <c:pt idx="0">
                  <c:v>43466</c:v>
                </c:pt>
                <c:pt idx="1">
                  <c:v>43617</c:v>
                </c:pt>
                <c:pt idx="2">
                  <c:v>43800</c:v>
                </c:pt>
              </c:numCache>
            </c:numRef>
          </c:cat>
          <c:val>
            <c:numRef>
              <c:f>Dashboard_Persone!$D$114:$D$116</c:f>
              <c:numCache>
                <c:formatCode>0</c:formatCode>
                <c:ptCount val="3"/>
                <c:pt idx="0">
                  <c:v>31</c:v>
                </c:pt>
                <c:pt idx="1">
                  <c:v>40.5</c:v>
                </c:pt>
                <c:pt idx="2">
                  <c:v>46</c:v>
                </c:pt>
              </c:numCache>
            </c:numRef>
          </c:val>
          <c:extLst>
            <c:ext xmlns:c16="http://schemas.microsoft.com/office/drawing/2014/chart" uri="{C3380CC4-5D6E-409C-BE32-E72D297353CC}">
              <c16:uniqueId val="{00000000-2039-664E-A066-53ECE72B4158}"/>
            </c:ext>
          </c:extLst>
        </c:ser>
        <c:dLbls>
          <c:dLblPos val="outEnd"/>
          <c:showLegendKey val="0"/>
          <c:showVal val="1"/>
          <c:showCatName val="0"/>
          <c:showSerName val="0"/>
          <c:showPercent val="0"/>
          <c:showBubbleSize val="0"/>
        </c:dLbls>
        <c:gapWidth val="219"/>
        <c:overlap val="-27"/>
        <c:axId val="609127775"/>
        <c:axId val="672797599"/>
      </c:barChart>
      <c:catAx>
        <c:axId val="609127775"/>
        <c:scaling>
          <c:orientation val="minMax"/>
        </c:scaling>
        <c:delete val="0"/>
        <c:axPos val="b"/>
        <c:numFmt formatCode="[$-410]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2797599"/>
        <c:crosses val="autoZero"/>
        <c:auto val="0"/>
        <c:lblAlgn val="ctr"/>
        <c:lblOffset val="100"/>
        <c:tickLblSkip val="1"/>
        <c:noMultiLvlLbl val="1"/>
      </c:catAx>
      <c:valAx>
        <c:axId val="672797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91277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 RISPARMIATI PER RIDUZIONE COMMUTING CASA-LAVORO </a:t>
            </a:r>
            <a:r>
              <a:rPr lang="it-IT" baseline="0"/>
              <a:t>- CLUSTERIZZAZIONE PER GENERE</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Dashboard_Persone!$BC$113</c:f>
              <c:strCache>
                <c:ptCount val="1"/>
                <c:pt idx="0">
                  <c:v>Femmina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Dashboard_Persone!$BB$114:$BB$116</c:f>
              <c:numCache>
                <c:formatCode>[$-410]mmm\-yy;@</c:formatCode>
                <c:ptCount val="3"/>
                <c:pt idx="0">
                  <c:v>43466</c:v>
                </c:pt>
                <c:pt idx="1">
                  <c:v>43617</c:v>
                </c:pt>
                <c:pt idx="2">
                  <c:v>43800</c:v>
                </c:pt>
              </c:numCache>
            </c:numRef>
          </c:cat>
          <c:val>
            <c:numRef>
              <c:f>Dashboard_Persone!$BC$114:$BC$116</c:f>
              <c:numCache>
                <c:formatCode>General</c:formatCode>
                <c:ptCount val="3"/>
                <c:pt idx="0">
                  <c:v>300</c:v>
                </c:pt>
                <c:pt idx="1">
                  <c:v>400</c:v>
                </c:pt>
                <c:pt idx="2">
                  <c:v>450</c:v>
                </c:pt>
              </c:numCache>
            </c:numRef>
          </c:val>
          <c:extLst>
            <c:ext xmlns:c16="http://schemas.microsoft.com/office/drawing/2014/chart" uri="{C3380CC4-5D6E-409C-BE32-E72D297353CC}">
              <c16:uniqueId val="{00000000-3BCD-0A41-87CB-3CB1D9F572EF}"/>
            </c:ext>
          </c:extLst>
        </c:ser>
        <c:ser>
          <c:idx val="1"/>
          <c:order val="1"/>
          <c:tx>
            <c:strRef>
              <c:f>Dashboard_Persone!$BD$113</c:f>
              <c:strCache>
                <c:ptCount val="1"/>
                <c:pt idx="0">
                  <c:v>Maschio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Dashboard_Persone!$BB$114:$BB$116</c:f>
              <c:numCache>
                <c:formatCode>[$-410]mmm\-yy;@</c:formatCode>
                <c:ptCount val="3"/>
                <c:pt idx="0">
                  <c:v>43466</c:v>
                </c:pt>
                <c:pt idx="1">
                  <c:v>43617</c:v>
                </c:pt>
                <c:pt idx="2">
                  <c:v>43800</c:v>
                </c:pt>
              </c:numCache>
            </c:numRef>
          </c:cat>
          <c:val>
            <c:numRef>
              <c:f>Dashboard_Persone!$BD$114:$BD$116</c:f>
              <c:numCache>
                <c:formatCode>General</c:formatCode>
                <c:ptCount val="3"/>
                <c:pt idx="0">
                  <c:v>311</c:v>
                </c:pt>
                <c:pt idx="1">
                  <c:v>402</c:v>
                </c:pt>
                <c:pt idx="2">
                  <c:v>452</c:v>
                </c:pt>
              </c:numCache>
            </c:numRef>
          </c:val>
          <c:extLst>
            <c:ext xmlns:c16="http://schemas.microsoft.com/office/drawing/2014/chart" uri="{C3380CC4-5D6E-409C-BE32-E72D297353CC}">
              <c16:uniqueId val="{00000001-3BCD-0A41-87CB-3CB1D9F572EF}"/>
            </c:ext>
          </c:extLst>
        </c:ser>
        <c:ser>
          <c:idx val="2"/>
          <c:order val="2"/>
          <c:tx>
            <c:strRef>
              <c:f>Dashboard_Persone!$BE$113</c:f>
              <c:strCache>
                <c:ptCount val="1"/>
                <c:pt idx="0">
                  <c:v>Totale complessivo</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Dashboard_Persone!$BB$114:$BB$116</c:f>
              <c:numCache>
                <c:formatCode>[$-410]mmm\-yy;@</c:formatCode>
                <c:ptCount val="3"/>
                <c:pt idx="0">
                  <c:v>43466</c:v>
                </c:pt>
                <c:pt idx="1">
                  <c:v>43617</c:v>
                </c:pt>
                <c:pt idx="2">
                  <c:v>43800</c:v>
                </c:pt>
              </c:numCache>
            </c:numRef>
          </c:cat>
          <c:val>
            <c:numRef>
              <c:f>Dashboard_Persone!$BE$114:$BE$116</c:f>
              <c:numCache>
                <c:formatCode>0</c:formatCode>
                <c:ptCount val="3"/>
                <c:pt idx="0">
                  <c:v>305.5</c:v>
                </c:pt>
                <c:pt idx="1">
                  <c:v>401</c:v>
                </c:pt>
                <c:pt idx="2">
                  <c:v>451</c:v>
                </c:pt>
              </c:numCache>
            </c:numRef>
          </c:val>
          <c:extLst>
            <c:ext xmlns:c16="http://schemas.microsoft.com/office/drawing/2014/chart" uri="{C3380CC4-5D6E-409C-BE32-E72D297353CC}">
              <c16:uniqueId val="{00000000-CCAC-3C46-8083-B3B9CE1F5A2D}"/>
            </c:ext>
          </c:extLst>
        </c:ser>
        <c:dLbls>
          <c:dLblPos val="outEnd"/>
          <c:showLegendKey val="0"/>
          <c:showVal val="1"/>
          <c:showCatName val="0"/>
          <c:showSerName val="0"/>
          <c:showPercent val="0"/>
          <c:showBubbleSize val="0"/>
        </c:dLbls>
        <c:gapWidth val="219"/>
        <c:overlap val="-27"/>
        <c:axId val="609127775"/>
        <c:axId val="672797599"/>
      </c:barChart>
      <c:catAx>
        <c:axId val="609127775"/>
        <c:scaling>
          <c:orientation val="minMax"/>
        </c:scaling>
        <c:delete val="0"/>
        <c:axPos val="b"/>
        <c:numFmt formatCode="[$-410]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2797599"/>
        <c:crosses val="autoZero"/>
        <c:auto val="0"/>
        <c:lblAlgn val="ctr"/>
        <c:lblOffset val="100"/>
        <c:tickLblSkip val="1"/>
        <c:noMultiLvlLbl val="1"/>
      </c:catAx>
      <c:valAx>
        <c:axId val="672797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91277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WORK-LIFE BALANCE </a:t>
            </a:r>
            <a:r>
              <a:rPr lang="it-IT" baseline="0"/>
              <a:t>- CLUSTERIZZAZIONE PER GENERE</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Dashboard_Persone!$B$71</c:f>
              <c:strCache>
                <c:ptCount val="1"/>
                <c:pt idx="0">
                  <c:v>Femmina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Dashboard_Persone!$A$72:$A$74</c:f>
              <c:numCache>
                <c:formatCode>[$-410]mmm\-yy;@</c:formatCode>
                <c:ptCount val="3"/>
                <c:pt idx="0">
                  <c:v>43466</c:v>
                </c:pt>
                <c:pt idx="1">
                  <c:v>43617</c:v>
                </c:pt>
                <c:pt idx="2">
                  <c:v>43800</c:v>
                </c:pt>
              </c:numCache>
            </c:numRef>
          </c:cat>
          <c:val>
            <c:numRef>
              <c:f>Dashboard_Persone!$B$72:$B$74</c:f>
              <c:numCache>
                <c:formatCode>General</c:formatCode>
                <c:ptCount val="3"/>
                <c:pt idx="0">
                  <c:v>8.5</c:v>
                </c:pt>
                <c:pt idx="1">
                  <c:v>8.5</c:v>
                </c:pt>
                <c:pt idx="2">
                  <c:v>8.9</c:v>
                </c:pt>
              </c:numCache>
            </c:numRef>
          </c:val>
          <c:extLst>
            <c:ext xmlns:c16="http://schemas.microsoft.com/office/drawing/2014/chart" uri="{C3380CC4-5D6E-409C-BE32-E72D297353CC}">
              <c16:uniqueId val="{00000000-DE80-944B-81B5-4A2D9E8AEE75}"/>
            </c:ext>
          </c:extLst>
        </c:ser>
        <c:ser>
          <c:idx val="1"/>
          <c:order val="1"/>
          <c:tx>
            <c:strRef>
              <c:f>Dashboard_Persone!$C$71</c:f>
              <c:strCache>
                <c:ptCount val="1"/>
                <c:pt idx="0">
                  <c:v>Maschio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Dashboard_Persone!$A$72:$A$74</c:f>
              <c:numCache>
                <c:formatCode>[$-410]mmm\-yy;@</c:formatCode>
                <c:ptCount val="3"/>
                <c:pt idx="0">
                  <c:v>43466</c:v>
                </c:pt>
                <c:pt idx="1">
                  <c:v>43617</c:v>
                </c:pt>
                <c:pt idx="2">
                  <c:v>43800</c:v>
                </c:pt>
              </c:numCache>
            </c:numRef>
          </c:cat>
          <c:val>
            <c:numRef>
              <c:f>Dashboard_Persone!$C$72:$C$74</c:f>
              <c:numCache>
                <c:formatCode>General</c:formatCode>
                <c:ptCount val="3"/>
                <c:pt idx="0">
                  <c:v>8.3000000000000007</c:v>
                </c:pt>
                <c:pt idx="1">
                  <c:v>8.4</c:v>
                </c:pt>
                <c:pt idx="2">
                  <c:v>8.5</c:v>
                </c:pt>
              </c:numCache>
            </c:numRef>
          </c:val>
          <c:extLst>
            <c:ext xmlns:c16="http://schemas.microsoft.com/office/drawing/2014/chart" uri="{C3380CC4-5D6E-409C-BE32-E72D297353CC}">
              <c16:uniqueId val="{00000001-DE80-944B-81B5-4A2D9E8AEE75}"/>
            </c:ext>
          </c:extLst>
        </c:ser>
        <c:ser>
          <c:idx val="2"/>
          <c:order val="2"/>
          <c:tx>
            <c:strRef>
              <c:f>Dashboard_Persone!$D$71</c:f>
              <c:strCache>
                <c:ptCount val="1"/>
                <c:pt idx="0">
                  <c:v>Totale complessivo</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Dashboard_Persone!$A$72:$A$74</c:f>
              <c:numCache>
                <c:formatCode>[$-410]mmm\-yy;@</c:formatCode>
                <c:ptCount val="3"/>
                <c:pt idx="0">
                  <c:v>43466</c:v>
                </c:pt>
                <c:pt idx="1">
                  <c:v>43617</c:v>
                </c:pt>
                <c:pt idx="2">
                  <c:v>43800</c:v>
                </c:pt>
              </c:numCache>
            </c:numRef>
          </c:cat>
          <c:val>
            <c:numRef>
              <c:f>Dashboard_Persone!$D$72:$D$74</c:f>
              <c:numCache>
                <c:formatCode>0.0</c:formatCode>
                <c:ptCount val="3"/>
                <c:pt idx="0">
                  <c:v>8.4</c:v>
                </c:pt>
                <c:pt idx="1">
                  <c:v>8.4499999999999993</c:v>
                </c:pt>
                <c:pt idx="2">
                  <c:v>8.6999999999999993</c:v>
                </c:pt>
              </c:numCache>
            </c:numRef>
          </c:val>
          <c:extLst>
            <c:ext xmlns:c16="http://schemas.microsoft.com/office/drawing/2014/chart" uri="{C3380CC4-5D6E-409C-BE32-E72D297353CC}">
              <c16:uniqueId val="{00000000-378A-E84B-9691-FC18416A5556}"/>
            </c:ext>
          </c:extLst>
        </c:ser>
        <c:dLbls>
          <c:dLblPos val="outEnd"/>
          <c:showLegendKey val="0"/>
          <c:showVal val="1"/>
          <c:showCatName val="0"/>
          <c:showSerName val="0"/>
          <c:showPercent val="0"/>
          <c:showBubbleSize val="0"/>
        </c:dLbls>
        <c:gapWidth val="219"/>
        <c:overlap val="-27"/>
        <c:axId val="609127775"/>
        <c:axId val="672797599"/>
      </c:barChart>
      <c:catAx>
        <c:axId val="609127775"/>
        <c:scaling>
          <c:orientation val="minMax"/>
        </c:scaling>
        <c:delete val="0"/>
        <c:axPos val="b"/>
        <c:numFmt formatCode="[$-410]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2797599"/>
        <c:crosses val="autoZero"/>
        <c:auto val="0"/>
        <c:lblAlgn val="ctr"/>
        <c:lblOffset val="100"/>
        <c:tickLblSkip val="1"/>
        <c:noMultiLvlLbl val="1"/>
      </c:catAx>
      <c:valAx>
        <c:axId val="672797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91277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RAPPORTO CAPO-COLLABORATORE </a:t>
            </a:r>
            <a:r>
              <a:rPr lang="it-IT" baseline="0"/>
              <a:t>- CLUSTERIZZAZIONE PER FASCIA D'ETA'</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Dashboard_Persone!$F$37</c:f>
              <c:strCache>
                <c:ptCount val="1"/>
                <c:pt idx="0">
                  <c:v>Fino a 30 anni</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Dashboard_Persone!$A$38:$A$40</c:f>
              <c:numCache>
                <c:formatCode>[$-410]mmm\-yy;@</c:formatCode>
                <c:ptCount val="3"/>
                <c:pt idx="0">
                  <c:v>43466</c:v>
                </c:pt>
                <c:pt idx="1">
                  <c:v>43617</c:v>
                </c:pt>
                <c:pt idx="2">
                  <c:v>43800</c:v>
                </c:pt>
              </c:numCache>
            </c:numRef>
          </c:cat>
          <c:val>
            <c:numRef>
              <c:f>Dashboard_Persone!$F$38:$F$40</c:f>
              <c:numCache>
                <c:formatCode>General</c:formatCode>
                <c:ptCount val="3"/>
                <c:pt idx="0">
                  <c:v>6.8</c:v>
                </c:pt>
                <c:pt idx="1">
                  <c:v>6.8</c:v>
                </c:pt>
                <c:pt idx="2">
                  <c:v>7</c:v>
                </c:pt>
              </c:numCache>
            </c:numRef>
          </c:val>
          <c:extLst>
            <c:ext xmlns:c16="http://schemas.microsoft.com/office/drawing/2014/chart" uri="{C3380CC4-5D6E-409C-BE32-E72D297353CC}">
              <c16:uniqueId val="{00000000-75D0-E248-9951-DF0C3AD5E2EC}"/>
            </c:ext>
          </c:extLst>
        </c:ser>
        <c:ser>
          <c:idx val="1"/>
          <c:order val="1"/>
          <c:tx>
            <c:strRef>
              <c:f>Dashboard_Persone!$G$37</c:f>
              <c:strCache>
                <c:ptCount val="1"/>
                <c:pt idx="0">
                  <c:v>31-35 anni</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Dashboard_Persone!$A$38:$A$40</c:f>
              <c:numCache>
                <c:formatCode>[$-410]mmm\-yy;@</c:formatCode>
                <c:ptCount val="3"/>
                <c:pt idx="0">
                  <c:v>43466</c:v>
                </c:pt>
                <c:pt idx="1">
                  <c:v>43617</c:v>
                </c:pt>
                <c:pt idx="2">
                  <c:v>43800</c:v>
                </c:pt>
              </c:numCache>
            </c:numRef>
          </c:cat>
          <c:val>
            <c:numRef>
              <c:f>Dashboard_Persone!$G$38:$G$40</c:f>
              <c:numCache>
                <c:formatCode>General</c:formatCode>
                <c:ptCount val="3"/>
                <c:pt idx="0">
                  <c:v>6.9</c:v>
                </c:pt>
                <c:pt idx="1">
                  <c:v>6.9</c:v>
                </c:pt>
                <c:pt idx="2">
                  <c:v>6.9</c:v>
                </c:pt>
              </c:numCache>
            </c:numRef>
          </c:val>
          <c:extLst>
            <c:ext xmlns:c16="http://schemas.microsoft.com/office/drawing/2014/chart" uri="{C3380CC4-5D6E-409C-BE32-E72D297353CC}">
              <c16:uniqueId val="{00000001-75D0-E248-9951-DF0C3AD5E2EC}"/>
            </c:ext>
          </c:extLst>
        </c:ser>
        <c:ser>
          <c:idx val="2"/>
          <c:order val="2"/>
          <c:tx>
            <c:strRef>
              <c:f>Dashboard_Persone!$H$37</c:f>
              <c:strCache>
                <c:ptCount val="1"/>
                <c:pt idx="0">
                  <c:v>36-45 anni</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Dashboard_Persone!$A$38:$A$40</c:f>
              <c:numCache>
                <c:formatCode>[$-410]mmm\-yy;@</c:formatCode>
                <c:ptCount val="3"/>
                <c:pt idx="0">
                  <c:v>43466</c:v>
                </c:pt>
                <c:pt idx="1">
                  <c:v>43617</c:v>
                </c:pt>
                <c:pt idx="2">
                  <c:v>43800</c:v>
                </c:pt>
              </c:numCache>
            </c:numRef>
          </c:cat>
          <c:val>
            <c:numRef>
              <c:f>Dashboard_Persone!$H$38:$H$40</c:f>
              <c:numCache>
                <c:formatCode>General</c:formatCode>
                <c:ptCount val="3"/>
                <c:pt idx="0">
                  <c:v>7</c:v>
                </c:pt>
                <c:pt idx="1">
                  <c:v>7.1</c:v>
                </c:pt>
                <c:pt idx="2">
                  <c:v>7</c:v>
                </c:pt>
              </c:numCache>
            </c:numRef>
          </c:val>
          <c:extLst>
            <c:ext xmlns:c16="http://schemas.microsoft.com/office/drawing/2014/chart" uri="{C3380CC4-5D6E-409C-BE32-E72D297353CC}">
              <c16:uniqueId val="{00000002-75D0-E248-9951-DF0C3AD5E2EC}"/>
            </c:ext>
          </c:extLst>
        </c:ser>
        <c:ser>
          <c:idx val="3"/>
          <c:order val="3"/>
          <c:tx>
            <c:strRef>
              <c:f>Dashboard_Persone!$I$37</c:f>
              <c:strCache>
                <c:ptCount val="1"/>
                <c:pt idx="0">
                  <c:v>46-55 anni</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Dashboard_Persone!$A$38:$A$40</c:f>
              <c:numCache>
                <c:formatCode>[$-410]mmm\-yy;@</c:formatCode>
                <c:ptCount val="3"/>
                <c:pt idx="0">
                  <c:v>43466</c:v>
                </c:pt>
                <c:pt idx="1">
                  <c:v>43617</c:v>
                </c:pt>
                <c:pt idx="2">
                  <c:v>43800</c:v>
                </c:pt>
              </c:numCache>
            </c:numRef>
          </c:cat>
          <c:val>
            <c:numRef>
              <c:f>Dashboard_Persone!$I$38:$I$40</c:f>
              <c:numCache>
                <c:formatCode>General</c:formatCode>
                <c:ptCount val="3"/>
                <c:pt idx="0">
                  <c:v>7.1</c:v>
                </c:pt>
                <c:pt idx="1">
                  <c:v>7</c:v>
                </c:pt>
                <c:pt idx="2">
                  <c:v>7.1</c:v>
                </c:pt>
              </c:numCache>
            </c:numRef>
          </c:val>
          <c:extLst>
            <c:ext xmlns:c16="http://schemas.microsoft.com/office/drawing/2014/chart" uri="{C3380CC4-5D6E-409C-BE32-E72D297353CC}">
              <c16:uniqueId val="{00000003-75D0-E248-9951-DF0C3AD5E2EC}"/>
            </c:ext>
          </c:extLst>
        </c:ser>
        <c:ser>
          <c:idx val="4"/>
          <c:order val="4"/>
          <c:tx>
            <c:strRef>
              <c:f>Dashboard_Persone!$J$37</c:f>
              <c:strCache>
                <c:ptCount val="1"/>
                <c:pt idx="0">
                  <c:v>Oltre 55 anni</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Dashboard_Persone!$A$38:$A$40</c:f>
              <c:numCache>
                <c:formatCode>[$-410]mmm\-yy;@</c:formatCode>
                <c:ptCount val="3"/>
                <c:pt idx="0">
                  <c:v>43466</c:v>
                </c:pt>
                <c:pt idx="1">
                  <c:v>43617</c:v>
                </c:pt>
                <c:pt idx="2">
                  <c:v>43800</c:v>
                </c:pt>
              </c:numCache>
            </c:numRef>
          </c:cat>
          <c:val>
            <c:numRef>
              <c:f>Dashboard_Persone!$J$38:$J$40</c:f>
              <c:numCache>
                <c:formatCode>General</c:formatCode>
                <c:ptCount val="3"/>
                <c:pt idx="0">
                  <c:v>7.2</c:v>
                </c:pt>
                <c:pt idx="1">
                  <c:v>7</c:v>
                </c:pt>
                <c:pt idx="2">
                  <c:v>7.2</c:v>
                </c:pt>
              </c:numCache>
            </c:numRef>
          </c:val>
          <c:extLst>
            <c:ext xmlns:c16="http://schemas.microsoft.com/office/drawing/2014/chart" uri="{C3380CC4-5D6E-409C-BE32-E72D297353CC}">
              <c16:uniqueId val="{00000004-75D0-E248-9951-DF0C3AD5E2EC}"/>
            </c:ext>
          </c:extLst>
        </c:ser>
        <c:ser>
          <c:idx val="5"/>
          <c:order val="5"/>
          <c:tx>
            <c:strRef>
              <c:f>Dashboard_Persone!$N$37</c:f>
              <c:strCache>
                <c:ptCount val="1"/>
                <c:pt idx="0">
                  <c:v>Totale complessivo</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Dashboard_Persone!$A$38:$A$40</c:f>
              <c:numCache>
                <c:formatCode>[$-410]mmm\-yy;@</c:formatCode>
                <c:ptCount val="3"/>
                <c:pt idx="0">
                  <c:v>43466</c:v>
                </c:pt>
                <c:pt idx="1">
                  <c:v>43617</c:v>
                </c:pt>
                <c:pt idx="2">
                  <c:v>43800</c:v>
                </c:pt>
              </c:numCache>
            </c:numRef>
          </c:cat>
          <c:val>
            <c:numRef>
              <c:f>Dashboard_Persone!$N$38:$N$40</c:f>
              <c:numCache>
                <c:formatCode>0.0</c:formatCode>
                <c:ptCount val="3"/>
                <c:pt idx="0">
                  <c:v>7</c:v>
                </c:pt>
                <c:pt idx="1">
                  <c:v>6.9599999999999991</c:v>
                </c:pt>
                <c:pt idx="2">
                  <c:v>7.0400000000000009</c:v>
                </c:pt>
              </c:numCache>
            </c:numRef>
          </c:val>
          <c:extLst>
            <c:ext xmlns:c16="http://schemas.microsoft.com/office/drawing/2014/chart" uri="{C3380CC4-5D6E-409C-BE32-E72D297353CC}">
              <c16:uniqueId val="{00000000-CAE4-074C-8283-E04149011F4C}"/>
            </c:ext>
          </c:extLst>
        </c:ser>
        <c:dLbls>
          <c:dLblPos val="outEnd"/>
          <c:showLegendKey val="0"/>
          <c:showVal val="1"/>
          <c:showCatName val="0"/>
          <c:showSerName val="0"/>
          <c:showPercent val="0"/>
          <c:showBubbleSize val="0"/>
        </c:dLbls>
        <c:gapWidth val="219"/>
        <c:overlap val="-27"/>
        <c:axId val="609127775"/>
        <c:axId val="672797599"/>
      </c:barChart>
      <c:catAx>
        <c:axId val="609127775"/>
        <c:scaling>
          <c:orientation val="minMax"/>
        </c:scaling>
        <c:delete val="0"/>
        <c:axPos val="b"/>
        <c:numFmt formatCode="[$-410]mmm\-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2797599"/>
        <c:crosses val="autoZero"/>
        <c:auto val="0"/>
        <c:lblAlgn val="ctr"/>
        <c:lblOffset val="100"/>
        <c:tickLblSkip val="1"/>
        <c:noMultiLvlLbl val="1"/>
      </c:catAx>
      <c:valAx>
        <c:axId val="672797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91277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RAPPORTO CAPO-COLLABORATORE </a:t>
            </a:r>
            <a:r>
              <a:rPr lang="it-IT" baseline="0"/>
              <a:t>- CLUSTERIZZAZIONE PER QUALIFICA</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Dashboard_Persone!$P$37</c:f>
              <c:strCache>
                <c:ptCount val="1"/>
                <c:pt idx="0">
                  <c:v>Dirigente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Dashboard_Persone!$A$38:$A$40</c:f>
              <c:numCache>
                <c:formatCode>[$-410]mmm\-yy;@</c:formatCode>
                <c:ptCount val="3"/>
                <c:pt idx="0">
                  <c:v>43466</c:v>
                </c:pt>
                <c:pt idx="1">
                  <c:v>43617</c:v>
                </c:pt>
                <c:pt idx="2">
                  <c:v>43800</c:v>
                </c:pt>
              </c:numCache>
            </c:numRef>
          </c:cat>
          <c:val>
            <c:numRef>
              <c:f>Dashboard_Persone!$P$38:$P$40</c:f>
              <c:numCache>
                <c:formatCode>General</c:formatCode>
                <c:ptCount val="3"/>
                <c:pt idx="0">
                  <c:v>7.1</c:v>
                </c:pt>
                <c:pt idx="1">
                  <c:v>7.2</c:v>
                </c:pt>
                <c:pt idx="2">
                  <c:v>7.2</c:v>
                </c:pt>
              </c:numCache>
            </c:numRef>
          </c:val>
          <c:extLst>
            <c:ext xmlns:c16="http://schemas.microsoft.com/office/drawing/2014/chart" uri="{C3380CC4-5D6E-409C-BE32-E72D297353CC}">
              <c16:uniqueId val="{00000000-6C3C-2244-A8D3-B2E360C5A51F}"/>
            </c:ext>
          </c:extLst>
        </c:ser>
        <c:ser>
          <c:idx val="1"/>
          <c:order val="1"/>
          <c:tx>
            <c:strRef>
              <c:f>Dashboard_Persone!$Q$37</c:f>
              <c:strCache>
                <c:ptCount val="1"/>
                <c:pt idx="0">
                  <c:v>Quadro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Dashboard_Persone!$A$38:$A$40</c:f>
              <c:numCache>
                <c:formatCode>[$-410]mmm\-yy;@</c:formatCode>
                <c:ptCount val="3"/>
                <c:pt idx="0">
                  <c:v>43466</c:v>
                </c:pt>
                <c:pt idx="1">
                  <c:v>43617</c:v>
                </c:pt>
                <c:pt idx="2">
                  <c:v>43800</c:v>
                </c:pt>
              </c:numCache>
            </c:numRef>
          </c:cat>
          <c:val>
            <c:numRef>
              <c:f>Dashboard_Persone!$Q$38:$Q$40</c:f>
              <c:numCache>
                <c:formatCode>General</c:formatCode>
                <c:ptCount val="3"/>
                <c:pt idx="0">
                  <c:v>7</c:v>
                </c:pt>
                <c:pt idx="1">
                  <c:v>7</c:v>
                </c:pt>
                <c:pt idx="2">
                  <c:v>7.1</c:v>
                </c:pt>
              </c:numCache>
            </c:numRef>
          </c:val>
          <c:extLst>
            <c:ext xmlns:c16="http://schemas.microsoft.com/office/drawing/2014/chart" uri="{C3380CC4-5D6E-409C-BE32-E72D297353CC}">
              <c16:uniqueId val="{00000001-6C3C-2244-A8D3-B2E360C5A51F}"/>
            </c:ext>
          </c:extLst>
        </c:ser>
        <c:ser>
          <c:idx val="2"/>
          <c:order val="2"/>
          <c:tx>
            <c:strRef>
              <c:f>Dashboard_Persone!$R$37</c:f>
              <c:strCache>
                <c:ptCount val="1"/>
                <c:pt idx="0">
                  <c:v>Impiegato</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Dashboard_Persone!$A$38:$A$40</c:f>
              <c:numCache>
                <c:formatCode>[$-410]mmm\-yy;@</c:formatCode>
                <c:ptCount val="3"/>
                <c:pt idx="0">
                  <c:v>43466</c:v>
                </c:pt>
                <c:pt idx="1">
                  <c:v>43617</c:v>
                </c:pt>
                <c:pt idx="2">
                  <c:v>43800</c:v>
                </c:pt>
              </c:numCache>
            </c:numRef>
          </c:cat>
          <c:val>
            <c:numRef>
              <c:f>Dashboard_Persone!$R$38:$R$40</c:f>
              <c:numCache>
                <c:formatCode>General</c:formatCode>
                <c:ptCount val="3"/>
                <c:pt idx="0">
                  <c:v>7.5</c:v>
                </c:pt>
                <c:pt idx="1">
                  <c:v>7.6</c:v>
                </c:pt>
                <c:pt idx="2">
                  <c:v>7.6</c:v>
                </c:pt>
              </c:numCache>
            </c:numRef>
          </c:val>
          <c:extLst>
            <c:ext xmlns:c16="http://schemas.microsoft.com/office/drawing/2014/chart" uri="{C3380CC4-5D6E-409C-BE32-E72D297353CC}">
              <c16:uniqueId val="{00000002-6C3C-2244-A8D3-B2E360C5A51F}"/>
            </c:ext>
          </c:extLst>
        </c:ser>
        <c:ser>
          <c:idx val="3"/>
          <c:order val="3"/>
          <c:tx>
            <c:strRef>
              <c:f>Dashboard_Persone!$X$37</c:f>
              <c:strCache>
                <c:ptCount val="1"/>
                <c:pt idx="0">
                  <c:v>Totale complessivo</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Dashboard_Persone!$A$38:$A$40</c:f>
              <c:numCache>
                <c:formatCode>[$-410]mmm\-yy;@</c:formatCode>
                <c:ptCount val="3"/>
                <c:pt idx="0">
                  <c:v>43466</c:v>
                </c:pt>
                <c:pt idx="1">
                  <c:v>43617</c:v>
                </c:pt>
                <c:pt idx="2">
                  <c:v>43800</c:v>
                </c:pt>
              </c:numCache>
            </c:numRef>
          </c:cat>
          <c:val>
            <c:numRef>
              <c:f>Dashboard_Persone!$X$38:$X$40</c:f>
              <c:numCache>
                <c:formatCode>0.0</c:formatCode>
                <c:ptCount val="3"/>
                <c:pt idx="0">
                  <c:v>7.2</c:v>
                </c:pt>
                <c:pt idx="1">
                  <c:v>7.2666666666666657</c:v>
                </c:pt>
                <c:pt idx="2">
                  <c:v>7.3</c:v>
                </c:pt>
              </c:numCache>
            </c:numRef>
          </c:val>
          <c:extLst>
            <c:ext xmlns:c16="http://schemas.microsoft.com/office/drawing/2014/chart" uri="{C3380CC4-5D6E-409C-BE32-E72D297353CC}">
              <c16:uniqueId val="{00000000-B21C-CC4D-AAE4-CC54AC6DE214}"/>
            </c:ext>
          </c:extLst>
        </c:ser>
        <c:dLbls>
          <c:dLblPos val="outEnd"/>
          <c:showLegendKey val="0"/>
          <c:showVal val="1"/>
          <c:showCatName val="0"/>
          <c:showSerName val="0"/>
          <c:showPercent val="0"/>
          <c:showBubbleSize val="0"/>
        </c:dLbls>
        <c:gapWidth val="219"/>
        <c:overlap val="-27"/>
        <c:axId val="609127775"/>
        <c:axId val="672797599"/>
      </c:barChart>
      <c:catAx>
        <c:axId val="609127775"/>
        <c:scaling>
          <c:orientation val="minMax"/>
        </c:scaling>
        <c:delete val="0"/>
        <c:axPos val="b"/>
        <c:numFmt formatCode="[$-410]mmm\-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2797599"/>
        <c:crosses val="autoZero"/>
        <c:auto val="0"/>
        <c:lblAlgn val="ctr"/>
        <c:lblOffset val="100"/>
        <c:tickLblSkip val="1"/>
        <c:noMultiLvlLbl val="1"/>
      </c:catAx>
      <c:valAx>
        <c:axId val="672797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91277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RAPPORTO CAPO-COLLABORATORE </a:t>
            </a:r>
            <a:r>
              <a:rPr lang="it-IT" baseline="0"/>
              <a:t>- CLUSTERIZZAZIONE PER DIREZIONE</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Dashboard_Persone!$Z$37</c:f>
              <c:strCache>
                <c:ptCount val="1"/>
                <c:pt idx="0">
                  <c:v>CORPORATE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Dashboard_Persone!$A$38:$A$40</c:f>
              <c:numCache>
                <c:formatCode>[$-410]mmm\-yy;@</c:formatCode>
                <c:ptCount val="3"/>
                <c:pt idx="0">
                  <c:v>43466</c:v>
                </c:pt>
                <c:pt idx="1">
                  <c:v>43617</c:v>
                </c:pt>
                <c:pt idx="2">
                  <c:v>43800</c:v>
                </c:pt>
              </c:numCache>
            </c:numRef>
          </c:cat>
          <c:val>
            <c:numRef>
              <c:f>Dashboard_Persone!$Z$38:$Z$40</c:f>
              <c:numCache>
                <c:formatCode>General</c:formatCode>
                <c:ptCount val="3"/>
                <c:pt idx="0">
                  <c:v>7.1</c:v>
                </c:pt>
                <c:pt idx="1">
                  <c:v>7.2</c:v>
                </c:pt>
                <c:pt idx="2">
                  <c:v>7.2</c:v>
                </c:pt>
              </c:numCache>
            </c:numRef>
          </c:val>
          <c:extLst>
            <c:ext xmlns:c16="http://schemas.microsoft.com/office/drawing/2014/chart" uri="{C3380CC4-5D6E-409C-BE32-E72D297353CC}">
              <c16:uniqueId val="{00000000-8A61-FE46-9CB9-25CAF891C868}"/>
            </c:ext>
          </c:extLst>
        </c:ser>
        <c:ser>
          <c:idx val="1"/>
          <c:order val="1"/>
          <c:tx>
            <c:strRef>
              <c:f>Dashboard_Persone!$AA$37</c:f>
              <c:strCache>
                <c:ptCount val="1"/>
                <c:pt idx="0">
                  <c:v>SALES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Dashboard_Persone!$A$38:$A$40</c:f>
              <c:numCache>
                <c:formatCode>[$-410]mmm\-yy;@</c:formatCode>
                <c:ptCount val="3"/>
                <c:pt idx="0">
                  <c:v>43466</c:v>
                </c:pt>
                <c:pt idx="1">
                  <c:v>43617</c:v>
                </c:pt>
                <c:pt idx="2">
                  <c:v>43800</c:v>
                </c:pt>
              </c:numCache>
            </c:numRef>
          </c:cat>
          <c:val>
            <c:numRef>
              <c:f>Dashboard_Persone!$AA$38:$AA$40</c:f>
              <c:numCache>
                <c:formatCode>General</c:formatCode>
                <c:ptCount val="3"/>
                <c:pt idx="0">
                  <c:v>7</c:v>
                </c:pt>
                <c:pt idx="1">
                  <c:v>7</c:v>
                </c:pt>
                <c:pt idx="2">
                  <c:v>7.1</c:v>
                </c:pt>
              </c:numCache>
            </c:numRef>
          </c:val>
          <c:extLst>
            <c:ext xmlns:c16="http://schemas.microsoft.com/office/drawing/2014/chart" uri="{C3380CC4-5D6E-409C-BE32-E72D297353CC}">
              <c16:uniqueId val="{00000001-8A61-FE46-9CB9-25CAF891C868}"/>
            </c:ext>
          </c:extLst>
        </c:ser>
        <c:ser>
          <c:idx val="2"/>
          <c:order val="2"/>
          <c:tx>
            <c:strRef>
              <c:f>Dashboard_Persone!$AB$37</c:f>
              <c:strCache>
                <c:ptCount val="1"/>
                <c:pt idx="0">
                  <c:v>R&amp;D</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Dashboard_Persone!$A$38:$A$40</c:f>
              <c:numCache>
                <c:formatCode>[$-410]mmm\-yy;@</c:formatCode>
                <c:ptCount val="3"/>
                <c:pt idx="0">
                  <c:v>43466</c:v>
                </c:pt>
                <c:pt idx="1">
                  <c:v>43617</c:v>
                </c:pt>
                <c:pt idx="2">
                  <c:v>43800</c:v>
                </c:pt>
              </c:numCache>
            </c:numRef>
          </c:cat>
          <c:val>
            <c:numRef>
              <c:f>Dashboard_Persone!$AB$38:$AB$40</c:f>
              <c:numCache>
                <c:formatCode>General</c:formatCode>
                <c:ptCount val="3"/>
                <c:pt idx="0">
                  <c:v>7.5</c:v>
                </c:pt>
                <c:pt idx="1">
                  <c:v>7.6</c:v>
                </c:pt>
                <c:pt idx="2">
                  <c:v>7.6</c:v>
                </c:pt>
              </c:numCache>
            </c:numRef>
          </c:val>
          <c:extLst>
            <c:ext xmlns:c16="http://schemas.microsoft.com/office/drawing/2014/chart" uri="{C3380CC4-5D6E-409C-BE32-E72D297353CC}">
              <c16:uniqueId val="{00000002-8A61-FE46-9CB9-25CAF891C868}"/>
            </c:ext>
          </c:extLst>
        </c:ser>
        <c:ser>
          <c:idx val="3"/>
          <c:order val="3"/>
          <c:tx>
            <c:strRef>
              <c:f>Dashboard_Persone!$AC$37</c:f>
              <c:strCache>
                <c:ptCount val="1"/>
                <c:pt idx="0">
                  <c:v>IT</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Dashboard_Persone!$A$38:$A$40</c:f>
              <c:numCache>
                <c:formatCode>[$-410]mmm\-yy;@</c:formatCode>
                <c:ptCount val="3"/>
                <c:pt idx="0">
                  <c:v>43466</c:v>
                </c:pt>
                <c:pt idx="1">
                  <c:v>43617</c:v>
                </c:pt>
                <c:pt idx="2">
                  <c:v>43800</c:v>
                </c:pt>
              </c:numCache>
            </c:numRef>
          </c:cat>
          <c:val>
            <c:numRef>
              <c:f>Dashboard_Persone!$AC$38:$AC$40</c:f>
              <c:numCache>
                <c:formatCode>General</c:formatCode>
                <c:ptCount val="3"/>
                <c:pt idx="0">
                  <c:v>6.5</c:v>
                </c:pt>
                <c:pt idx="1">
                  <c:v>6.6</c:v>
                </c:pt>
                <c:pt idx="2">
                  <c:v>6.7</c:v>
                </c:pt>
              </c:numCache>
            </c:numRef>
          </c:val>
          <c:extLst>
            <c:ext xmlns:c16="http://schemas.microsoft.com/office/drawing/2014/chart" uri="{C3380CC4-5D6E-409C-BE32-E72D297353CC}">
              <c16:uniqueId val="{00000003-8A61-FE46-9CB9-25CAF891C868}"/>
            </c:ext>
          </c:extLst>
        </c:ser>
        <c:ser>
          <c:idx val="4"/>
          <c:order val="4"/>
          <c:tx>
            <c:strRef>
              <c:f>Dashboard_Persone!$AD$37</c:f>
              <c:strCache>
                <c:ptCount val="1"/>
                <c:pt idx="0">
                  <c:v>HR</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Dashboard_Persone!$A$38:$A$40</c:f>
              <c:numCache>
                <c:formatCode>[$-410]mmm\-yy;@</c:formatCode>
                <c:ptCount val="3"/>
                <c:pt idx="0">
                  <c:v>43466</c:v>
                </c:pt>
                <c:pt idx="1">
                  <c:v>43617</c:v>
                </c:pt>
                <c:pt idx="2">
                  <c:v>43800</c:v>
                </c:pt>
              </c:numCache>
            </c:numRef>
          </c:cat>
          <c:val>
            <c:numRef>
              <c:f>Dashboard_Persone!$AD$38:$AD$40</c:f>
              <c:numCache>
                <c:formatCode>General</c:formatCode>
                <c:ptCount val="3"/>
                <c:pt idx="0">
                  <c:v>6</c:v>
                </c:pt>
                <c:pt idx="1">
                  <c:v>6.1</c:v>
                </c:pt>
                <c:pt idx="2">
                  <c:v>6.2</c:v>
                </c:pt>
              </c:numCache>
            </c:numRef>
          </c:val>
          <c:extLst>
            <c:ext xmlns:c16="http://schemas.microsoft.com/office/drawing/2014/chart" uri="{C3380CC4-5D6E-409C-BE32-E72D297353CC}">
              <c16:uniqueId val="{00000004-8A61-FE46-9CB9-25CAF891C868}"/>
            </c:ext>
          </c:extLst>
        </c:ser>
        <c:ser>
          <c:idx val="5"/>
          <c:order val="5"/>
          <c:tx>
            <c:strRef>
              <c:f>Dashboard_Persone!$AE$37</c:f>
              <c:strCache>
                <c:ptCount val="1"/>
                <c:pt idx="0">
                  <c:v>MARKETING</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Dashboard_Persone!$A$38:$A$40</c:f>
              <c:numCache>
                <c:formatCode>[$-410]mmm\-yy;@</c:formatCode>
                <c:ptCount val="3"/>
                <c:pt idx="0">
                  <c:v>43466</c:v>
                </c:pt>
                <c:pt idx="1">
                  <c:v>43617</c:v>
                </c:pt>
                <c:pt idx="2">
                  <c:v>43800</c:v>
                </c:pt>
              </c:numCache>
            </c:numRef>
          </c:cat>
          <c:val>
            <c:numRef>
              <c:f>Dashboard_Persone!$AE$38:$AE$40</c:f>
              <c:numCache>
                <c:formatCode>General</c:formatCode>
                <c:ptCount val="3"/>
                <c:pt idx="0">
                  <c:v>7.2</c:v>
                </c:pt>
                <c:pt idx="1">
                  <c:v>7.3</c:v>
                </c:pt>
                <c:pt idx="2">
                  <c:v>7.4</c:v>
                </c:pt>
              </c:numCache>
            </c:numRef>
          </c:val>
          <c:extLst>
            <c:ext xmlns:c16="http://schemas.microsoft.com/office/drawing/2014/chart" uri="{C3380CC4-5D6E-409C-BE32-E72D297353CC}">
              <c16:uniqueId val="{00000005-8A61-FE46-9CB9-25CAF891C868}"/>
            </c:ext>
          </c:extLst>
        </c:ser>
        <c:ser>
          <c:idx val="6"/>
          <c:order val="6"/>
          <c:tx>
            <c:strRef>
              <c:f>Dashboard_Persone!$AZ$37</c:f>
              <c:strCache>
                <c:ptCount val="1"/>
                <c:pt idx="0">
                  <c:v>Totale complessivo</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Dashboard_Persone!$A$38:$A$40</c:f>
              <c:numCache>
                <c:formatCode>[$-410]mmm\-yy;@</c:formatCode>
                <c:ptCount val="3"/>
                <c:pt idx="0">
                  <c:v>43466</c:v>
                </c:pt>
                <c:pt idx="1">
                  <c:v>43617</c:v>
                </c:pt>
                <c:pt idx="2">
                  <c:v>43800</c:v>
                </c:pt>
              </c:numCache>
            </c:numRef>
          </c:cat>
          <c:val>
            <c:numRef>
              <c:f>Dashboard_Persone!$AZ$38:$AZ$40</c:f>
              <c:numCache>
                <c:formatCode>0.0</c:formatCode>
                <c:ptCount val="3"/>
                <c:pt idx="0">
                  <c:v>6.8833333333333337</c:v>
                </c:pt>
                <c:pt idx="1">
                  <c:v>6.9666666666666659</c:v>
                </c:pt>
                <c:pt idx="2">
                  <c:v>7.0333333333333323</c:v>
                </c:pt>
              </c:numCache>
            </c:numRef>
          </c:val>
          <c:extLst>
            <c:ext xmlns:c16="http://schemas.microsoft.com/office/drawing/2014/chart" uri="{C3380CC4-5D6E-409C-BE32-E72D297353CC}">
              <c16:uniqueId val="{00000000-9540-504B-88B5-801944663452}"/>
            </c:ext>
          </c:extLst>
        </c:ser>
        <c:dLbls>
          <c:dLblPos val="outEnd"/>
          <c:showLegendKey val="0"/>
          <c:showVal val="1"/>
          <c:showCatName val="0"/>
          <c:showSerName val="0"/>
          <c:showPercent val="0"/>
          <c:showBubbleSize val="0"/>
        </c:dLbls>
        <c:gapWidth val="219"/>
        <c:overlap val="-27"/>
        <c:axId val="609127775"/>
        <c:axId val="672797599"/>
      </c:barChart>
      <c:catAx>
        <c:axId val="609127775"/>
        <c:scaling>
          <c:orientation val="minMax"/>
        </c:scaling>
        <c:delete val="0"/>
        <c:axPos val="b"/>
        <c:numFmt formatCode="[$-410]mmm\-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2797599"/>
        <c:crosses val="autoZero"/>
        <c:auto val="0"/>
        <c:lblAlgn val="ctr"/>
        <c:lblOffset val="100"/>
        <c:tickLblSkip val="1"/>
        <c:noMultiLvlLbl val="1"/>
      </c:catAx>
      <c:valAx>
        <c:axId val="672797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91277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 ORE RISPARMIATE PER RIDUZIONE COMMUTING CASA-LAVORO </a:t>
            </a:r>
            <a:r>
              <a:rPr lang="it-IT" baseline="0"/>
              <a:t>- CLUSTERIZZAZIONE PER FASCIA D'ETA'</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Dashboard_Persone!$F$113</c:f>
              <c:strCache>
                <c:ptCount val="1"/>
                <c:pt idx="0">
                  <c:v>Fino a 30 anni</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Dashboard_Persone!$A$114:$A$116</c:f>
              <c:numCache>
                <c:formatCode>[$-410]mmm\-yy;@</c:formatCode>
                <c:ptCount val="3"/>
                <c:pt idx="0">
                  <c:v>43466</c:v>
                </c:pt>
                <c:pt idx="1">
                  <c:v>43617</c:v>
                </c:pt>
                <c:pt idx="2">
                  <c:v>43800</c:v>
                </c:pt>
              </c:numCache>
            </c:numRef>
          </c:cat>
          <c:val>
            <c:numRef>
              <c:f>Dashboard_Persone!$F$114:$F$116</c:f>
              <c:numCache>
                <c:formatCode>General</c:formatCode>
                <c:ptCount val="3"/>
                <c:pt idx="0">
                  <c:v>30</c:v>
                </c:pt>
                <c:pt idx="1">
                  <c:v>31</c:v>
                </c:pt>
                <c:pt idx="2">
                  <c:v>32</c:v>
                </c:pt>
              </c:numCache>
            </c:numRef>
          </c:val>
          <c:extLst>
            <c:ext xmlns:c16="http://schemas.microsoft.com/office/drawing/2014/chart" uri="{C3380CC4-5D6E-409C-BE32-E72D297353CC}">
              <c16:uniqueId val="{00000000-CF60-F745-A246-C0FC1BDCA8D1}"/>
            </c:ext>
          </c:extLst>
        </c:ser>
        <c:ser>
          <c:idx val="1"/>
          <c:order val="1"/>
          <c:tx>
            <c:strRef>
              <c:f>Dashboard_Persone!$G$113</c:f>
              <c:strCache>
                <c:ptCount val="1"/>
                <c:pt idx="0">
                  <c:v>31-35 anni</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Dashboard_Persone!$A$114:$A$116</c:f>
              <c:numCache>
                <c:formatCode>[$-410]mmm\-yy;@</c:formatCode>
                <c:ptCount val="3"/>
                <c:pt idx="0">
                  <c:v>43466</c:v>
                </c:pt>
                <c:pt idx="1">
                  <c:v>43617</c:v>
                </c:pt>
                <c:pt idx="2">
                  <c:v>43800</c:v>
                </c:pt>
              </c:numCache>
            </c:numRef>
          </c:cat>
          <c:val>
            <c:numRef>
              <c:f>Dashboard_Persone!$G$114:$G$116</c:f>
              <c:numCache>
                <c:formatCode>General</c:formatCode>
                <c:ptCount val="3"/>
                <c:pt idx="0">
                  <c:v>32</c:v>
                </c:pt>
                <c:pt idx="1">
                  <c:v>33</c:v>
                </c:pt>
                <c:pt idx="2">
                  <c:v>34</c:v>
                </c:pt>
              </c:numCache>
            </c:numRef>
          </c:val>
          <c:extLst>
            <c:ext xmlns:c16="http://schemas.microsoft.com/office/drawing/2014/chart" uri="{C3380CC4-5D6E-409C-BE32-E72D297353CC}">
              <c16:uniqueId val="{00000001-CF60-F745-A246-C0FC1BDCA8D1}"/>
            </c:ext>
          </c:extLst>
        </c:ser>
        <c:ser>
          <c:idx val="2"/>
          <c:order val="2"/>
          <c:tx>
            <c:strRef>
              <c:f>Dashboard_Persone!$H$113</c:f>
              <c:strCache>
                <c:ptCount val="1"/>
                <c:pt idx="0">
                  <c:v>36-45 anni</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Dashboard_Persone!$A$114:$A$116</c:f>
              <c:numCache>
                <c:formatCode>[$-410]mmm\-yy;@</c:formatCode>
                <c:ptCount val="3"/>
                <c:pt idx="0">
                  <c:v>43466</c:v>
                </c:pt>
                <c:pt idx="1">
                  <c:v>43617</c:v>
                </c:pt>
                <c:pt idx="2">
                  <c:v>43800</c:v>
                </c:pt>
              </c:numCache>
            </c:numRef>
          </c:cat>
          <c:val>
            <c:numRef>
              <c:f>Dashboard_Persone!$H$114:$H$116</c:f>
              <c:numCache>
                <c:formatCode>General</c:formatCode>
                <c:ptCount val="3"/>
                <c:pt idx="0">
                  <c:v>31</c:v>
                </c:pt>
                <c:pt idx="1">
                  <c:v>31</c:v>
                </c:pt>
                <c:pt idx="2">
                  <c:v>31</c:v>
                </c:pt>
              </c:numCache>
            </c:numRef>
          </c:val>
          <c:extLst>
            <c:ext xmlns:c16="http://schemas.microsoft.com/office/drawing/2014/chart" uri="{C3380CC4-5D6E-409C-BE32-E72D297353CC}">
              <c16:uniqueId val="{00000002-CF60-F745-A246-C0FC1BDCA8D1}"/>
            </c:ext>
          </c:extLst>
        </c:ser>
        <c:ser>
          <c:idx val="3"/>
          <c:order val="3"/>
          <c:tx>
            <c:strRef>
              <c:f>Dashboard_Persone!$I$113</c:f>
              <c:strCache>
                <c:ptCount val="1"/>
                <c:pt idx="0">
                  <c:v>46-55 anni</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Dashboard_Persone!$A$114:$A$116</c:f>
              <c:numCache>
                <c:formatCode>[$-410]mmm\-yy;@</c:formatCode>
                <c:ptCount val="3"/>
                <c:pt idx="0">
                  <c:v>43466</c:v>
                </c:pt>
                <c:pt idx="1">
                  <c:v>43617</c:v>
                </c:pt>
                <c:pt idx="2">
                  <c:v>43800</c:v>
                </c:pt>
              </c:numCache>
            </c:numRef>
          </c:cat>
          <c:val>
            <c:numRef>
              <c:f>Dashboard_Persone!$I$114:$I$116</c:f>
              <c:numCache>
                <c:formatCode>General</c:formatCode>
                <c:ptCount val="3"/>
                <c:pt idx="0">
                  <c:v>31</c:v>
                </c:pt>
                <c:pt idx="1">
                  <c:v>31</c:v>
                </c:pt>
                <c:pt idx="2">
                  <c:v>31</c:v>
                </c:pt>
              </c:numCache>
            </c:numRef>
          </c:val>
          <c:extLst>
            <c:ext xmlns:c16="http://schemas.microsoft.com/office/drawing/2014/chart" uri="{C3380CC4-5D6E-409C-BE32-E72D297353CC}">
              <c16:uniqueId val="{00000003-CF60-F745-A246-C0FC1BDCA8D1}"/>
            </c:ext>
          </c:extLst>
        </c:ser>
        <c:ser>
          <c:idx val="4"/>
          <c:order val="4"/>
          <c:tx>
            <c:strRef>
              <c:f>Dashboard_Persone!$J$113</c:f>
              <c:strCache>
                <c:ptCount val="1"/>
                <c:pt idx="0">
                  <c:v>Oltre 55 anni</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Dashboard_Persone!$A$114:$A$116</c:f>
              <c:numCache>
                <c:formatCode>[$-410]mmm\-yy;@</c:formatCode>
                <c:ptCount val="3"/>
                <c:pt idx="0">
                  <c:v>43466</c:v>
                </c:pt>
                <c:pt idx="1">
                  <c:v>43617</c:v>
                </c:pt>
                <c:pt idx="2">
                  <c:v>43800</c:v>
                </c:pt>
              </c:numCache>
            </c:numRef>
          </c:cat>
          <c:val>
            <c:numRef>
              <c:f>Dashboard_Persone!$J$114:$J$116</c:f>
              <c:numCache>
                <c:formatCode>General</c:formatCode>
                <c:ptCount val="3"/>
                <c:pt idx="0">
                  <c:v>30</c:v>
                </c:pt>
                <c:pt idx="1">
                  <c:v>31</c:v>
                </c:pt>
                <c:pt idx="2">
                  <c:v>32</c:v>
                </c:pt>
              </c:numCache>
            </c:numRef>
          </c:val>
          <c:extLst>
            <c:ext xmlns:c16="http://schemas.microsoft.com/office/drawing/2014/chart" uri="{C3380CC4-5D6E-409C-BE32-E72D297353CC}">
              <c16:uniqueId val="{00000004-CF60-F745-A246-C0FC1BDCA8D1}"/>
            </c:ext>
          </c:extLst>
        </c:ser>
        <c:ser>
          <c:idx val="5"/>
          <c:order val="5"/>
          <c:tx>
            <c:strRef>
              <c:f>Dashboard_Persone!$N$113</c:f>
              <c:strCache>
                <c:ptCount val="1"/>
                <c:pt idx="0">
                  <c:v>Totale complessivo</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Dashboard_Persone!$A$114:$A$116</c:f>
              <c:numCache>
                <c:formatCode>[$-410]mmm\-yy;@</c:formatCode>
                <c:ptCount val="3"/>
                <c:pt idx="0">
                  <c:v>43466</c:v>
                </c:pt>
                <c:pt idx="1">
                  <c:v>43617</c:v>
                </c:pt>
                <c:pt idx="2">
                  <c:v>43800</c:v>
                </c:pt>
              </c:numCache>
            </c:numRef>
          </c:cat>
          <c:val>
            <c:numRef>
              <c:f>Dashboard_Persone!$N$114:$N$116</c:f>
              <c:numCache>
                <c:formatCode>0</c:formatCode>
                <c:ptCount val="3"/>
                <c:pt idx="0">
                  <c:v>30.8</c:v>
                </c:pt>
                <c:pt idx="1">
                  <c:v>31.4</c:v>
                </c:pt>
                <c:pt idx="2">
                  <c:v>32</c:v>
                </c:pt>
              </c:numCache>
            </c:numRef>
          </c:val>
          <c:extLst>
            <c:ext xmlns:c16="http://schemas.microsoft.com/office/drawing/2014/chart" uri="{C3380CC4-5D6E-409C-BE32-E72D297353CC}">
              <c16:uniqueId val="{00000000-7A1D-9848-8953-3DDBD92FB211}"/>
            </c:ext>
          </c:extLst>
        </c:ser>
        <c:dLbls>
          <c:dLblPos val="outEnd"/>
          <c:showLegendKey val="0"/>
          <c:showVal val="1"/>
          <c:showCatName val="0"/>
          <c:showSerName val="0"/>
          <c:showPercent val="0"/>
          <c:showBubbleSize val="0"/>
        </c:dLbls>
        <c:gapWidth val="219"/>
        <c:overlap val="-27"/>
        <c:axId val="609127775"/>
        <c:axId val="672797599"/>
      </c:barChart>
      <c:catAx>
        <c:axId val="609127775"/>
        <c:scaling>
          <c:orientation val="minMax"/>
        </c:scaling>
        <c:delete val="0"/>
        <c:axPos val="b"/>
        <c:numFmt formatCode="[$-410]mmm\-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2797599"/>
        <c:crosses val="autoZero"/>
        <c:auto val="0"/>
        <c:lblAlgn val="ctr"/>
        <c:lblOffset val="100"/>
        <c:tickLblSkip val="1"/>
        <c:noMultiLvlLbl val="1"/>
      </c:catAx>
      <c:valAx>
        <c:axId val="672797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91277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sz="1400" b="0" i="0" u="none" strike="noStrike" baseline="0">
                <a:effectLst/>
              </a:rPr>
              <a:t># ORE RISPARMIATE PER RIDUZIONE COMMUTING CASA-LAVORO </a:t>
            </a:r>
            <a:r>
              <a:rPr lang="it-IT" baseline="0"/>
              <a:t>- CLUSTERIZZAZIONE PER QUALIFICA</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Dashboard_Persone!$P$113</c:f>
              <c:strCache>
                <c:ptCount val="1"/>
                <c:pt idx="0">
                  <c:v>Dirigente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Dashboard_Persone!$A$114:$A$116</c:f>
              <c:numCache>
                <c:formatCode>[$-410]mmm\-yy;@</c:formatCode>
                <c:ptCount val="3"/>
                <c:pt idx="0">
                  <c:v>43466</c:v>
                </c:pt>
                <c:pt idx="1">
                  <c:v>43617</c:v>
                </c:pt>
                <c:pt idx="2">
                  <c:v>43800</c:v>
                </c:pt>
              </c:numCache>
            </c:numRef>
          </c:cat>
          <c:val>
            <c:numRef>
              <c:f>Dashboard_Persone!$P$114:$P$116</c:f>
              <c:numCache>
                <c:formatCode>General</c:formatCode>
                <c:ptCount val="3"/>
                <c:pt idx="0">
                  <c:v>30</c:v>
                </c:pt>
                <c:pt idx="1">
                  <c:v>31</c:v>
                </c:pt>
                <c:pt idx="2">
                  <c:v>32</c:v>
                </c:pt>
              </c:numCache>
            </c:numRef>
          </c:val>
          <c:extLst>
            <c:ext xmlns:c16="http://schemas.microsoft.com/office/drawing/2014/chart" uri="{C3380CC4-5D6E-409C-BE32-E72D297353CC}">
              <c16:uniqueId val="{00000000-61BE-6B48-B1BC-B9E754E41045}"/>
            </c:ext>
          </c:extLst>
        </c:ser>
        <c:ser>
          <c:idx val="1"/>
          <c:order val="1"/>
          <c:tx>
            <c:strRef>
              <c:f>Dashboard_Persone!$Q$113</c:f>
              <c:strCache>
                <c:ptCount val="1"/>
                <c:pt idx="0">
                  <c:v>Quadro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Dashboard_Persone!$A$114:$A$116</c:f>
              <c:numCache>
                <c:formatCode>[$-410]mmm\-yy;@</c:formatCode>
                <c:ptCount val="3"/>
                <c:pt idx="0">
                  <c:v>43466</c:v>
                </c:pt>
                <c:pt idx="1">
                  <c:v>43617</c:v>
                </c:pt>
                <c:pt idx="2">
                  <c:v>43800</c:v>
                </c:pt>
              </c:numCache>
            </c:numRef>
          </c:cat>
          <c:val>
            <c:numRef>
              <c:f>Dashboard_Persone!$Q$114:$Q$116</c:f>
              <c:numCache>
                <c:formatCode>General</c:formatCode>
                <c:ptCount val="3"/>
                <c:pt idx="0">
                  <c:v>32</c:v>
                </c:pt>
                <c:pt idx="1">
                  <c:v>33</c:v>
                </c:pt>
                <c:pt idx="2">
                  <c:v>34</c:v>
                </c:pt>
              </c:numCache>
            </c:numRef>
          </c:val>
          <c:extLst>
            <c:ext xmlns:c16="http://schemas.microsoft.com/office/drawing/2014/chart" uri="{C3380CC4-5D6E-409C-BE32-E72D297353CC}">
              <c16:uniqueId val="{00000001-61BE-6B48-B1BC-B9E754E41045}"/>
            </c:ext>
          </c:extLst>
        </c:ser>
        <c:ser>
          <c:idx val="2"/>
          <c:order val="2"/>
          <c:tx>
            <c:strRef>
              <c:f>Dashboard_Persone!$R$113</c:f>
              <c:strCache>
                <c:ptCount val="1"/>
                <c:pt idx="0">
                  <c:v>Impiegato</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Dashboard_Persone!$A$114:$A$116</c:f>
              <c:numCache>
                <c:formatCode>[$-410]mmm\-yy;@</c:formatCode>
                <c:ptCount val="3"/>
                <c:pt idx="0">
                  <c:v>43466</c:v>
                </c:pt>
                <c:pt idx="1">
                  <c:v>43617</c:v>
                </c:pt>
                <c:pt idx="2">
                  <c:v>43800</c:v>
                </c:pt>
              </c:numCache>
            </c:numRef>
          </c:cat>
          <c:val>
            <c:numRef>
              <c:f>Dashboard_Persone!$R$114:$R$116</c:f>
              <c:numCache>
                <c:formatCode>General</c:formatCode>
                <c:ptCount val="3"/>
                <c:pt idx="0">
                  <c:v>31</c:v>
                </c:pt>
                <c:pt idx="1">
                  <c:v>31</c:v>
                </c:pt>
                <c:pt idx="2">
                  <c:v>31</c:v>
                </c:pt>
              </c:numCache>
            </c:numRef>
          </c:val>
          <c:extLst>
            <c:ext xmlns:c16="http://schemas.microsoft.com/office/drawing/2014/chart" uri="{C3380CC4-5D6E-409C-BE32-E72D297353CC}">
              <c16:uniqueId val="{00000002-61BE-6B48-B1BC-B9E754E41045}"/>
            </c:ext>
          </c:extLst>
        </c:ser>
        <c:ser>
          <c:idx val="3"/>
          <c:order val="3"/>
          <c:tx>
            <c:strRef>
              <c:f>Dashboard_Persone!$X$113</c:f>
              <c:strCache>
                <c:ptCount val="1"/>
                <c:pt idx="0">
                  <c:v>Totale complessivo</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Dashboard_Persone!$A$114:$A$116</c:f>
              <c:numCache>
                <c:formatCode>[$-410]mmm\-yy;@</c:formatCode>
                <c:ptCount val="3"/>
                <c:pt idx="0">
                  <c:v>43466</c:v>
                </c:pt>
                <c:pt idx="1">
                  <c:v>43617</c:v>
                </c:pt>
                <c:pt idx="2">
                  <c:v>43800</c:v>
                </c:pt>
              </c:numCache>
            </c:numRef>
          </c:cat>
          <c:val>
            <c:numRef>
              <c:f>Dashboard_Persone!$X$114:$X$116</c:f>
              <c:numCache>
                <c:formatCode>0</c:formatCode>
                <c:ptCount val="3"/>
                <c:pt idx="0">
                  <c:v>31</c:v>
                </c:pt>
                <c:pt idx="1">
                  <c:v>31.666666666666668</c:v>
                </c:pt>
                <c:pt idx="2">
                  <c:v>32.333333333333336</c:v>
                </c:pt>
              </c:numCache>
            </c:numRef>
          </c:val>
          <c:extLst>
            <c:ext xmlns:c16="http://schemas.microsoft.com/office/drawing/2014/chart" uri="{C3380CC4-5D6E-409C-BE32-E72D297353CC}">
              <c16:uniqueId val="{00000000-2FA1-6B4E-93A5-CB7E0A7AB3CC}"/>
            </c:ext>
          </c:extLst>
        </c:ser>
        <c:dLbls>
          <c:dLblPos val="outEnd"/>
          <c:showLegendKey val="0"/>
          <c:showVal val="1"/>
          <c:showCatName val="0"/>
          <c:showSerName val="0"/>
          <c:showPercent val="0"/>
          <c:showBubbleSize val="0"/>
        </c:dLbls>
        <c:gapWidth val="219"/>
        <c:overlap val="-27"/>
        <c:axId val="609127775"/>
        <c:axId val="672797599"/>
      </c:barChart>
      <c:catAx>
        <c:axId val="609127775"/>
        <c:scaling>
          <c:orientation val="minMax"/>
        </c:scaling>
        <c:delete val="0"/>
        <c:axPos val="b"/>
        <c:numFmt formatCode="[$-410]mmm\-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2797599"/>
        <c:crosses val="autoZero"/>
        <c:auto val="0"/>
        <c:lblAlgn val="ctr"/>
        <c:lblOffset val="100"/>
        <c:tickLblSkip val="1"/>
        <c:noMultiLvlLbl val="1"/>
      </c:catAx>
      <c:valAx>
        <c:axId val="672797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91277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sz="1400" b="0" i="0" u="none" strike="noStrike" baseline="0">
                <a:effectLst/>
              </a:rPr>
              <a:t># ORE RISPARMIATE PER RIDUZIONE COMMUTING CASA-LAVORO  </a:t>
            </a:r>
            <a:r>
              <a:rPr lang="it-IT" baseline="0"/>
              <a:t>- CLUSTERIZZAZIONE PER DIREZIONE</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Dashboard_Persone!$Z$113</c:f>
              <c:strCache>
                <c:ptCount val="1"/>
                <c:pt idx="0">
                  <c:v>CORPORATE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Dashboard_Persone!$A$114:$A$116</c:f>
              <c:numCache>
                <c:formatCode>[$-410]mmm\-yy;@</c:formatCode>
                <c:ptCount val="3"/>
                <c:pt idx="0">
                  <c:v>43466</c:v>
                </c:pt>
                <c:pt idx="1">
                  <c:v>43617</c:v>
                </c:pt>
                <c:pt idx="2">
                  <c:v>43800</c:v>
                </c:pt>
              </c:numCache>
            </c:numRef>
          </c:cat>
          <c:val>
            <c:numRef>
              <c:f>Dashboard_Persone!$Z$114:$Z$116</c:f>
              <c:numCache>
                <c:formatCode>General</c:formatCode>
                <c:ptCount val="3"/>
                <c:pt idx="0">
                  <c:v>30</c:v>
                </c:pt>
                <c:pt idx="1">
                  <c:v>31</c:v>
                </c:pt>
                <c:pt idx="2">
                  <c:v>32</c:v>
                </c:pt>
              </c:numCache>
            </c:numRef>
          </c:val>
          <c:extLst>
            <c:ext xmlns:c16="http://schemas.microsoft.com/office/drawing/2014/chart" uri="{C3380CC4-5D6E-409C-BE32-E72D297353CC}">
              <c16:uniqueId val="{00000000-6CD7-B644-A317-FD7F65D0D51C}"/>
            </c:ext>
          </c:extLst>
        </c:ser>
        <c:ser>
          <c:idx val="1"/>
          <c:order val="1"/>
          <c:tx>
            <c:strRef>
              <c:f>Dashboard_Persone!$AA$113</c:f>
              <c:strCache>
                <c:ptCount val="1"/>
                <c:pt idx="0">
                  <c:v>SALES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Dashboard_Persone!$A$114:$A$116</c:f>
              <c:numCache>
                <c:formatCode>[$-410]mmm\-yy;@</c:formatCode>
                <c:ptCount val="3"/>
                <c:pt idx="0">
                  <c:v>43466</c:v>
                </c:pt>
                <c:pt idx="1">
                  <c:v>43617</c:v>
                </c:pt>
                <c:pt idx="2">
                  <c:v>43800</c:v>
                </c:pt>
              </c:numCache>
            </c:numRef>
          </c:cat>
          <c:val>
            <c:numRef>
              <c:f>Dashboard_Persone!$AA$114:$AA$116</c:f>
              <c:numCache>
                <c:formatCode>General</c:formatCode>
                <c:ptCount val="3"/>
                <c:pt idx="0">
                  <c:v>32</c:v>
                </c:pt>
                <c:pt idx="1">
                  <c:v>33</c:v>
                </c:pt>
                <c:pt idx="2">
                  <c:v>34</c:v>
                </c:pt>
              </c:numCache>
            </c:numRef>
          </c:val>
          <c:extLst>
            <c:ext xmlns:c16="http://schemas.microsoft.com/office/drawing/2014/chart" uri="{C3380CC4-5D6E-409C-BE32-E72D297353CC}">
              <c16:uniqueId val="{00000001-6CD7-B644-A317-FD7F65D0D51C}"/>
            </c:ext>
          </c:extLst>
        </c:ser>
        <c:ser>
          <c:idx val="2"/>
          <c:order val="2"/>
          <c:tx>
            <c:strRef>
              <c:f>Dashboard_Persone!$AB$113</c:f>
              <c:strCache>
                <c:ptCount val="1"/>
                <c:pt idx="0">
                  <c:v>R&amp;D</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Dashboard_Persone!$A$114:$A$116</c:f>
              <c:numCache>
                <c:formatCode>[$-410]mmm\-yy;@</c:formatCode>
                <c:ptCount val="3"/>
                <c:pt idx="0">
                  <c:v>43466</c:v>
                </c:pt>
                <c:pt idx="1">
                  <c:v>43617</c:v>
                </c:pt>
                <c:pt idx="2">
                  <c:v>43800</c:v>
                </c:pt>
              </c:numCache>
            </c:numRef>
          </c:cat>
          <c:val>
            <c:numRef>
              <c:f>Dashboard_Persone!$AB$114:$AB$116</c:f>
              <c:numCache>
                <c:formatCode>General</c:formatCode>
                <c:ptCount val="3"/>
                <c:pt idx="0">
                  <c:v>31</c:v>
                </c:pt>
                <c:pt idx="1">
                  <c:v>31</c:v>
                </c:pt>
                <c:pt idx="2">
                  <c:v>31</c:v>
                </c:pt>
              </c:numCache>
            </c:numRef>
          </c:val>
          <c:extLst>
            <c:ext xmlns:c16="http://schemas.microsoft.com/office/drawing/2014/chart" uri="{C3380CC4-5D6E-409C-BE32-E72D297353CC}">
              <c16:uniqueId val="{00000002-6CD7-B644-A317-FD7F65D0D51C}"/>
            </c:ext>
          </c:extLst>
        </c:ser>
        <c:ser>
          <c:idx val="3"/>
          <c:order val="3"/>
          <c:tx>
            <c:strRef>
              <c:f>Dashboard_Persone!$AC$113</c:f>
              <c:strCache>
                <c:ptCount val="1"/>
                <c:pt idx="0">
                  <c:v>IT</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Dashboard_Persone!$A$114:$A$116</c:f>
              <c:numCache>
                <c:formatCode>[$-410]mmm\-yy;@</c:formatCode>
                <c:ptCount val="3"/>
                <c:pt idx="0">
                  <c:v>43466</c:v>
                </c:pt>
                <c:pt idx="1">
                  <c:v>43617</c:v>
                </c:pt>
                <c:pt idx="2">
                  <c:v>43800</c:v>
                </c:pt>
              </c:numCache>
            </c:numRef>
          </c:cat>
          <c:val>
            <c:numRef>
              <c:f>Dashboard_Persone!$AC$114:$AC$116</c:f>
              <c:numCache>
                <c:formatCode>General</c:formatCode>
                <c:ptCount val="3"/>
                <c:pt idx="0">
                  <c:v>31</c:v>
                </c:pt>
                <c:pt idx="1">
                  <c:v>31</c:v>
                </c:pt>
                <c:pt idx="2">
                  <c:v>31</c:v>
                </c:pt>
              </c:numCache>
            </c:numRef>
          </c:val>
          <c:extLst>
            <c:ext xmlns:c16="http://schemas.microsoft.com/office/drawing/2014/chart" uri="{C3380CC4-5D6E-409C-BE32-E72D297353CC}">
              <c16:uniqueId val="{00000003-6CD7-B644-A317-FD7F65D0D51C}"/>
            </c:ext>
          </c:extLst>
        </c:ser>
        <c:ser>
          <c:idx val="4"/>
          <c:order val="4"/>
          <c:tx>
            <c:strRef>
              <c:f>Dashboard_Persone!$AD$113</c:f>
              <c:strCache>
                <c:ptCount val="1"/>
                <c:pt idx="0">
                  <c:v>HR</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Dashboard_Persone!$A$114:$A$116</c:f>
              <c:numCache>
                <c:formatCode>[$-410]mmm\-yy;@</c:formatCode>
                <c:ptCount val="3"/>
                <c:pt idx="0">
                  <c:v>43466</c:v>
                </c:pt>
                <c:pt idx="1">
                  <c:v>43617</c:v>
                </c:pt>
                <c:pt idx="2">
                  <c:v>43800</c:v>
                </c:pt>
              </c:numCache>
            </c:numRef>
          </c:cat>
          <c:val>
            <c:numRef>
              <c:f>Dashboard_Persone!$AD$114:$AD$116</c:f>
              <c:numCache>
                <c:formatCode>General</c:formatCode>
                <c:ptCount val="3"/>
                <c:pt idx="0">
                  <c:v>30</c:v>
                </c:pt>
                <c:pt idx="1">
                  <c:v>31</c:v>
                </c:pt>
                <c:pt idx="2">
                  <c:v>32</c:v>
                </c:pt>
              </c:numCache>
            </c:numRef>
          </c:val>
          <c:extLst>
            <c:ext xmlns:c16="http://schemas.microsoft.com/office/drawing/2014/chart" uri="{C3380CC4-5D6E-409C-BE32-E72D297353CC}">
              <c16:uniqueId val="{00000004-6CD7-B644-A317-FD7F65D0D51C}"/>
            </c:ext>
          </c:extLst>
        </c:ser>
        <c:ser>
          <c:idx val="5"/>
          <c:order val="5"/>
          <c:tx>
            <c:strRef>
              <c:f>Dashboard_Persone!$AE$113</c:f>
              <c:strCache>
                <c:ptCount val="1"/>
                <c:pt idx="0">
                  <c:v>MARKETING</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Dashboard_Persone!$A$114:$A$116</c:f>
              <c:numCache>
                <c:formatCode>[$-410]mmm\-yy;@</c:formatCode>
                <c:ptCount val="3"/>
                <c:pt idx="0">
                  <c:v>43466</c:v>
                </c:pt>
                <c:pt idx="1">
                  <c:v>43617</c:v>
                </c:pt>
                <c:pt idx="2">
                  <c:v>43800</c:v>
                </c:pt>
              </c:numCache>
            </c:numRef>
          </c:cat>
          <c:val>
            <c:numRef>
              <c:f>Dashboard_Persone!$AE$114:$AE$116</c:f>
              <c:numCache>
                <c:formatCode>General</c:formatCode>
                <c:ptCount val="3"/>
                <c:pt idx="0">
                  <c:v>29</c:v>
                </c:pt>
                <c:pt idx="1">
                  <c:v>30</c:v>
                </c:pt>
                <c:pt idx="2">
                  <c:v>31</c:v>
                </c:pt>
              </c:numCache>
            </c:numRef>
          </c:val>
          <c:extLst>
            <c:ext xmlns:c16="http://schemas.microsoft.com/office/drawing/2014/chart" uri="{C3380CC4-5D6E-409C-BE32-E72D297353CC}">
              <c16:uniqueId val="{00000005-6CD7-B644-A317-FD7F65D0D51C}"/>
            </c:ext>
          </c:extLst>
        </c:ser>
        <c:ser>
          <c:idx val="6"/>
          <c:order val="6"/>
          <c:tx>
            <c:strRef>
              <c:f>Dashboard_Persone!$AZ$113</c:f>
              <c:strCache>
                <c:ptCount val="1"/>
                <c:pt idx="0">
                  <c:v>Totale complessivo</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Dashboard_Persone!$A$114:$A$116</c:f>
              <c:numCache>
                <c:formatCode>[$-410]mmm\-yy;@</c:formatCode>
                <c:ptCount val="3"/>
                <c:pt idx="0">
                  <c:v>43466</c:v>
                </c:pt>
                <c:pt idx="1">
                  <c:v>43617</c:v>
                </c:pt>
                <c:pt idx="2">
                  <c:v>43800</c:v>
                </c:pt>
              </c:numCache>
            </c:numRef>
          </c:cat>
          <c:val>
            <c:numRef>
              <c:f>Dashboard_Persone!$AZ$114:$AZ$116</c:f>
              <c:numCache>
                <c:formatCode>0</c:formatCode>
                <c:ptCount val="3"/>
                <c:pt idx="0">
                  <c:v>30.5</c:v>
                </c:pt>
                <c:pt idx="1">
                  <c:v>31.166666666666668</c:v>
                </c:pt>
                <c:pt idx="2">
                  <c:v>31.833333333333332</c:v>
                </c:pt>
              </c:numCache>
            </c:numRef>
          </c:val>
          <c:extLst>
            <c:ext xmlns:c16="http://schemas.microsoft.com/office/drawing/2014/chart" uri="{C3380CC4-5D6E-409C-BE32-E72D297353CC}">
              <c16:uniqueId val="{00000000-EE8B-4D4A-B710-7F01E61181B5}"/>
            </c:ext>
          </c:extLst>
        </c:ser>
        <c:dLbls>
          <c:dLblPos val="outEnd"/>
          <c:showLegendKey val="0"/>
          <c:showVal val="1"/>
          <c:showCatName val="0"/>
          <c:showSerName val="0"/>
          <c:showPercent val="0"/>
          <c:showBubbleSize val="0"/>
        </c:dLbls>
        <c:gapWidth val="219"/>
        <c:overlap val="-27"/>
        <c:axId val="609127775"/>
        <c:axId val="672797599"/>
      </c:barChart>
      <c:catAx>
        <c:axId val="609127775"/>
        <c:scaling>
          <c:orientation val="minMax"/>
        </c:scaling>
        <c:delete val="0"/>
        <c:axPos val="b"/>
        <c:numFmt formatCode="[$-410]mmm\-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2797599"/>
        <c:crosses val="autoZero"/>
        <c:auto val="0"/>
        <c:lblAlgn val="ctr"/>
        <c:lblOffset val="100"/>
        <c:tickLblSkip val="1"/>
        <c:noMultiLvlLbl val="1"/>
      </c:catAx>
      <c:valAx>
        <c:axId val="672797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91277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 RISPARMIATI PER RIDUZIONE COMMUTING CASA-LAVORO </a:t>
            </a:r>
            <a:r>
              <a:rPr lang="it-IT" baseline="0"/>
              <a:t>- CLUSTERIZZAZIONE PER FASCIA D'ETA'</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Dashboard_Persone!$BG$113</c:f>
              <c:strCache>
                <c:ptCount val="1"/>
                <c:pt idx="0">
                  <c:v>Fino a 30 anni</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Dashboard_Persone!$BB$114:$BB$116</c:f>
              <c:numCache>
                <c:formatCode>[$-410]mmm\-yy;@</c:formatCode>
                <c:ptCount val="3"/>
                <c:pt idx="0">
                  <c:v>43466</c:v>
                </c:pt>
                <c:pt idx="1">
                  <c:v>43617</c:v>
                </c:pt>
                <c:pt idx="2">
                  <c:v>43800</c:v>
                </c:pt>
              </c:numCache>
            </c:numRef>
          </c:cat>
          <c:val>
            <c:numRef>
              <c:f>Dashboard_Persone!$BG$114:$BG$116</c:f>
              <c:numCache>
                <c:formatCode>General</c:formatCode>
                <c:ptCount val="3"/>
                <c:pt idx="0">
                  <c:v>300</c:v>
                </c:pt>
                <c:pt idx="1">
                  <c:v>400</c:v>
                </c:pt>
                <c:pt idx="2">
                  <c:v>450</c:v>
                </c:pt>
              </c:numCache>
            </c:numRef>
          </c:val>
          <c:extLst>
            <c:ext xmlns:c16="http://schemas.microsoft.com/office/drawing/2014/chart" uri="{C3380CC4-5D6E-409C-BE32-E72D297353CC}">
              <c16:uniqueId val="{00000000-642E-354D-8562-127310BDC749}"/>
            </c:ext>
          </c:extLst>
        </c:ser>
        <c:ser>
          <c:idx val="1"/>
          <c:order val="1"/>
          <c:tx>
            <c:strRef>
              <c:f>Dashboard_Persone!$BH$113</c:f>
              <c:strCache>
                <c:ptCount val="1"/>
                <c:pt idx="0">
                  <c:v>31-35 anni</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Dashboard_Persone!$BB$114:$BB$116</c:f>
              <c:numCache>
                <c:formatCode>[$-410]mmm\-yy;@</c:formatCode>
                <c:ptCount val="3"/>
                <c:pt idx="0">
                  <c:v>43466</c:v>
                </c:pt>
                <c:pt idx="1">
                  <c:v>43617</c:v>
                </c:pt>
                <c:pt idx="2">
                  <c:v>43800</c:v>
                </c:pt>
              </c:numCache>
            </c:numRef>
          </c:cat>
          <c:val>
            <c:numRef>
              <c:f>Dashboard_Persone!$BH$114:$BH$116</c:f>
              <c:numCache>
                <c:formatCode>General</c:formatCode>
                <c:ptCount val="3"/>
                <c:pt idx="0">
                  <c:v>311</c:v>
                </c:pt>
                <c:pt idx="1">
                  <c:v>402</c:v>
                </c:pt>
                <c:pt idx="2">
                  <c:v>452</c:v>
                </c:pt>
              </c:numCache>
            </c:numRef>
          </c:val>
          <c:extLst>
            <c:ext xmlns:c16="http://schemas.microsoft.com/office/drawing/2014/chart" uri="{C3380CC4-5D6E-409C-BE32-E72D297353CC}">
              <c16:uniqueId val="{00000001-642E-354D-8562-127310BDC749}"/>
            </c:ext>
          </c:extLst>
        </c:ser>
        <c:ser>
          <c:idx val="2"/>
          <c:order val="2"/>
          <c:tx>
            <c:strRef>
              <c:f>Dashboard_Persone!$BI$113</c:f>
              <c:strCache>
                <c:ptCount val="1"/>
                <c:pt idx="0">
                  <c:v>36-45 anni</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Dashboard_Persone!$BB$114:$BB$116</c:f>
              <c:numCache>
                <c:formatCode>[$-410]mmm\-yy;@</c:formatCode>
                <c:ptCount val="3"/>
                <c:pt idx="0">
                  <c:v>43466</c:v>
                </c:pt>
                <c:pt idx="1">
                  <c:v>43617</c:v>
                </c:pt>
                <c:pt idx="2">
                  <c:v>43800</c:v>
                </c:pt>
              </c:numCache>
            </c:numRef>
          </c:cat>
          <c:val>
            <c:numRef>
              <c:f>Dashboard_Persone!$BI$114:$BI$116</c:f>
              <c:numCache>
                <c:formatCode>General</c:formatCode>
                <c:ptCount val="3"/>
                <c:pt idx="0">
                  <c:v>310</c:v>
                </c:pt>
                <c:pt idx="1">
                  <c:v>400</c:v>
                </c:pt>
                <c:pt idx="2">
                  <c:v>454</c:v>
                </c:pt>
              </c:numCache>
            </c:numRef>
          </c:val>
          <c:extLst>
            <c:ext xmlns:c16="http://schemas.microsoft.com/office/drawing/2014/chart" uri="{C3380CC4-5D6E-409C-BE32-E72D297353CC}">
              <c16:uniqueId val="{00000002-642E-354D-8562-127310BDC749}"/>
            </c:ext>
          </c:extLst>
        </c:ser>
        <c:ser>
          <c:idx val="3"/>
          <c:order val="3"/>
          <c:tx>
            <c:strRef>
              <c:f>Dashboard_Persone!$BJ$113</c:f>
              <c:strCache>
                <c:ptCount val="1"/>
                <c:pt idx="0">
                  <c:v>46-55 anni</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Dashboard_Persone!$BB$114:$BB$116</c:f>
              <c:numCache>
                <c:formatCode>[$-410]mmm\-yy;@</c:formatCode>
                <c:ptCount val="3"/>
                <c:pt idx="0">
                  <c:v>43466</c:v>
                </c:pt>
                <c:pt idx="1">
                  <c:v>43617</c:v>
                </c:pt>
                <c:pt idx="2">
                  <c:v>43800</c:v>
                </c:pt>
              </c:numCache>
            </c:numRef>
          </c:cat>
          <c:val>
            <c:numRef>
              <c:f>Dashboard_Persone!$BJ$114:$BJ$116</c:f>
              <c:numCache>
                <c:formatCode>General</c:formatCode>
                <c:ptCount val="3"/>
                <c:pt idx="0">
                  <c:v>309</c:v>
                </c:pt>
                <c:pt idx="1">
                  <c:v>390</c:v>
                </c:pt>
                <c:pt idx="2">
                  <c:v>456</c:v>
                </c:pt>
              </c:numCache>
            </c:numRef>
          </c:val>
          <c:extLst>
            <c:ext xmlns:c16="http://schemas.microsoft.com/office/drawing/2014/chart" uri="{C3380CC4-5D6E-409C-BE32-E72D297353CC}">
              <c16:uniqueId val="{00000003-642E-354D-8562-127310BDC749}"/>
            </c:ext>
          </c:extLst>
        </c:ser>
        <c:ser>
          <c:idx val="4"/>
          <c:order val="4"/>
          <c:tx>
            <c:strRef>
              <c:f>Dashboard_Persone!$BK$113</c:f>
              <c:strCache>
                <c:ptCount val="1"/>
                <c:pt idx="0">
                  <c:v>Oltre 55 anni</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Dashboard_Persone!$BB$114:$BB$116</c:f>
              <c:numCache>
                <c:formatCode>[$-410]mmm\-yy;@</c:formatCode>
                <c:ptCount val="3"/>
                <c:pt idx="0">
                  <c:v>43466</c:v>
                </c:pt>
                <c:pt idx="1">
                  <c:v>43617</c:v>
                </c:pt>
                <c:pt idx="2">
                  <c:v>43800</c:v>
                </c:pt>
              </c:numCache>
            </c:numRef>
          </c:cat>
          <c:val>
            <c:numRef>
              <c:f>Dashboard_Persone!$BK$114:$BK$116</c:f>
              <c:numCache>
                <c:formatCode>General</c:formatCode>
                <c:ptCount val="3"/>
                <c:pt idx="0">
                  <c:v>308</c:v>
                </c:pt>
                <c:pt idx="1">
                  <c:v>380</c:v>
                </c:pt>
                <c:pt idx="2">
                  <c:v>458</c:v>
                </c:pt>
              </c:numCache>
            </c:numRef>
          </c:val>
          <c:extLst>
            <c:ext xmlns:c16="http://schemas.microsoft.com/office/drawing/2014/chart" uri="{C3380CC4-5D6E-409C-BE32-E72D297353CC}">
              <c16:uniqueId val="{00000004-642E-354D-8562-127310BDC749}"/>
            </c:ext>
          </c:extLst>
        </c:ser>
        <c:ser>
          <c:idx val="5"/>
          <c:order val="5"/>
          <c:tx>
            <c:strRef>
              <c:f>Dashboard_Persone!$BO$113</c:f>
              <c:strCache>
                <c:ptCount val="1"/>
                <c:pt idx="0">
                  <c:v>Totale complessivo</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Dashboard_Persone!$BB$114:$BB$116</c:f>
              <c:numCache>
                <c:formatCode>[$-410]mmm\-yy;@</c:formatCode>
                <c:ptCount val="3"/>
                <c:pt idx="0">
                  <c:v>43466</c:v>
                </c:pt>
                <c:pt idx="1">
                  <c:v>43617</c:v>
                </c:pt>
                <c:pt idx="2">
                  <c:v>43800</c:v>
                </c:pt>
              </c:numCache>
            </c:numRef>
          </c:cat>
          <c:val>
            <c:numRef>
              <c:f>Dashboard_Persone!$BO$114:$BO$116</c:f>
              <c:numCache>
                <c:formatCode>0</c:formatCode>
                <c:ptCount val="3"/>
                <c:pt idx="0">
                  <c:v>307.60000000000002</c:v>
                </c:pt>
                <c:pt idx="1">
                  <c:v>394.4</c:v>
                </c:pt>
                <c:pt idx="2">
                  <c:v>454</c:v>
                </c:pt>
              </c:numCache>
            </c:numRef>
          </c:val>
          <c:extLst>
            <c:ext xmlns:c16="http://schemas.microsoft.com/office/drawing/2014/chart" uri="{C3380CC4-5D6E-409C-BE32-E72D297353CC}">
              <c16:uniqueId val="{00000000-A891-F24E-8D4A-483FD2C17E5C}"/>
            </c:ext>
          </c:extLst>
        </c:ser>
        <c:dLbls>
          <c:dLblPos val="outEnd"/>
          <c:showLegendKey val="0"/>
          <c:showVal val="1"/>
          <c:showCatName val="0"/>
          <c:showSerName val="0"/>
          <c:showPercent val="0"/>
          <c:showBubbleSize val="0"/>
        </c:dLbls>
        <c:gapWidth val="219"/>
        <c:overlap val="-27"/>
        <c:axId val="609127775"/>
        <c:axId val="672797599"/>
      </c:barChart>
      <c:catAx>
        <c:axId val="609127775"/>
        <c:scaling>
          <c:orientation val="minMax"/>
        </c:scaling>
        <c:delete val="0"/>
        <c:axPos val="b"/>
        <c:numFmt formatCode="[$-410]mmm\-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2797599"/>
        <c:crosses val="autoZero"/>
        <c:auto val="0"/>
        <c:lblAlgn val="ctr"/>
        <c:lblOffset val="100"/>
        <c:tickLblSkip val="1"/>
        <c:noMultiLvlLbl val="1"/>
      </c:catAx>
      <c:valAx>
        <c:axId val="672797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91277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Totale giornate SW</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Dashboard_Organizzazione!$A$71</c:f>
              <c:strCache>
                <c:ptCount val="1"/>
                <c:pt idx="0">
                  <c:v>Somma di Totale giornate SW</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Dashboard_Organizzazione!$B$65:$H$66</c:f>
              <c:multiLvlStrCache>
                <c:ptCount val="7"/>
                <c:lvl>
                  <c:pt idx="0">
                    <c:v>CORPORATE</c:v>
                  </c:pt>
                  <c:pt idx="1">
                    <c:v>HR</c:v>
                  </c:pt>
                  <c:pt idx="2">
                    <c:v>IT</c:v>
                  </c:pt>
                  <c:pt idx="3">
                    <c:v>MARKETING</c:v>
                  </c:pt>
                  <c:pt idx="4">
                    <c:v>R&amp;D</c:v>
                  </c:pt>
                  <c:pt idx="5">
                    <c:v>SALES</c:v>
                  </c:pt>
                  <c:pt idx="6">
                    <c:v>Totale complessivo</c:v>
                  </c:pt>
                </c:lvl>
                <c:lvl/>
              </c:multiLvlStrCache>
            </c:multiLvlStrRef>
          </c:cat>
          <c:val>
            <c:numRef>
              <c:f>Dashboard_Organizzazione!$B$71:$H$71</c:f>
              <c:numCache>
                <c:formatCode>General</c:formatCode>
                <c:ptCount val="7"/>
                <c:pt idx="0">
                  <c:v>12</c:v>
                </c:pt>
                <c:pt idx="1">
                  <c:v>2</c:v>
                </c:pt>
                <c:pt idx="2">
                  <c:v>2</c:v>
                </c:pt>
                <c:pt idx="3">
                  <c:v>2</c:v>
                </c:pt>
                <c:pt idx="4">
                  <c:v>14</c:v>
                </c:pt>
                <c:pt idx="5">
                  <c:v>22</c:v>
                </c:pt>
                <c:pt idx="6">
                  <c:v>54</c:v>
                </c:pt>
              </c:numCache>
            </c:numRef>
          </c:val>
          <c:extLst>
            <c:ext xmlns:c16="http://schemas.microsoft.com/office/drawing/2014/chart" uri="{C3380CC4-5D6E-409C-BE32-E72D297353CC}">
              <c16:uniqueId val="{00000000-C8E0-4953-B503-E9FF20E10E85}"/>
            </c:ext>
          </c:extLst>
        </c:ser>
        <c:dLbls>
          <c:showLegendKey val="0"/>
          <c:showVal val="1"/>
          <c:showCatName val="0"/>
          <c:showSerName val="0"/>
          <c:showPercent val="0"/>
          <c:showBubbleSize val="0"/>
        </c:dLbls>
        <c:gapWidth val="150"/>
        <c:overlap val="-25"/>
        <c:axId val="647724000"/>
        <c:axId val="635294272"/>
      </c:barChart>
      <c:catAx>
        <c:axId val="64772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Algn val="ctr"/>
        <c:lblOffset val="100"/>
        <c:noMultiLvlLbl val="0"/>
      </c:catAx>
      <c:valAx>
        <c:axId val="635294272"/>
        <c:scaling>
          <c:orientation val="minMax"/>
          <c:max val="100"/>
        </c:scaling>
        <c:delete val="1"/>
        <c:axPos val="l"/>
        <c:numFmt formatCode="#,##0" sourceLinked="0"/>
        <c:majorTickMark val="out"/>
        <c:minorTickMark val="none"/>
        <c:tickLblPos val="nextTo"/>
        <c:crossAx val="647724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 RISPARMIATI PER RIDUZIONE COMMUTING CASA-LAVORO </a:t>
            </a:r>
            <a:r>
              <a:rPr lang="it-IT" baseline="0"/>
              <a:t>- CLUSTERIZZAZIONE PER QUALIFICA</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Dashboard_Persone!$BQ$113</c:f>
              <c:strCache>
                <c:ptCount val="1"/>
                <c:pt idx="0">
                  <c:v>Dirigente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Dashboard_Persone!$BB$114:$BB$116</c:f>
              <c:numCache>
                <c:formatCode>[$-410]mmm\-yy;@</c:formatCode>
                <c:ptCount val="3"/>
                <c:pt idx="0">
                  <c:v>43466</c:v>
                </c:pt>
                <c:pt idx="1">
                  <c:v>43617</c:v>
                </c:pt>
                <c:pt idx="2">
                  <c:v>43800</c:v>
                </c:pt>
              </c:numCache>
            </c:numRef>
          </c:cat>
          <c:val>
            <c:numRef>
              <c:f>Dashboard_Persone!$BQ$114:$BQ$116</c:f>
              <c:numCache>
                <c:formatCode>General</c:formatCode>
                <c:ptCount val="3"/>
                <c:pt idx="0">
                  <c:v>300</c:v>
                </c:pt>
                <c:pt idx="1">
                  <c:v>400</c:v>
                </c:pt>
                <c:pt idx="2">
                  <c:v>450</c:v>
                </c:pt>
              </c:numCache>
            </c:numRef>
          </c:val>
          <c:extLst>
            <c:ext xmlns:c16="http://schemas.microsoft.com/office/drawing/2014/chart" uri="{C3380CC4-5D6E-409C-BE32-E72D297353CC}">
              <c16:uniqueId val="{00000000-0058-A34F-992F-7DFEABF04DDB}"/>
            </c:ext>
          </c:extLst>
        </c:ser>
        <c:ser>
          <c:idx val="1"/>
          <c:order val="1"/>
          <c:tx>
            <c:strRef>
              <c:f>Dashboard_Persone!$BR$113</c:f>
              <c:strCache>
                <c:ptCount val="1"/>
                <c:pt idx="0">
                  <c:v>Quadro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Dashboard_Persone!$BB$114:$BB$116</c:f>
              <c:numCache>
                <c:formatCode>[$-410]mmm\-yy;@</c:formatCode>
                <c:ptCount val="3"/>
                <c:pt idx="0">
                  <c:v>43466</c:v>
                </c:pt>
                <c:pt idx="1">
                  <c:v>43617</c:v>
                </c:pt>
                <c:pt idx="2">
                  <c:v>43800</c:v>
                </c:pt>
              </c:numCache>
            </c:numRef>
          </c:cat>
          <c:val>
            <c:numRef>
              <c:f>Dashboard_Persone!$BR$114:$BR$116</c:f>
              <c:numCache>
                <c:formatCode>General</c:formatCode>
                <c:ptCount val="3"/>
                <c:pt idx="0">
                  <c:v>311</c:v>
                </c:pt>
                <c:pt idx="1">
                  <c:v>402</c:v>
                </c:pt>
                <c:pt idx="2">
                  <c:v>452</c:v>
                </c:pt>
              </c:numCache>
            </c:numRef>
          </c:val>
          <c:extLst>
            <c:ext xmlns:c16="http://schemas.microsoft.com/office/drawing/2014/chart" uri="{C3380CC4-5D6E-409C-BE32-E72D297353CC}">
              <c16:uniqueId val="{00000001-0058-A34F-992F-7DFEABF04DDB}"/>
            </c:ext>
          </c:extLst>
        </c:ser>
        <c:ser>
          <c:idx val="2"/>
          <c:order val="2"/>
          <c:tx>
            <c:strRef>
              <c:f>Dashboard_Persone!$BS$113</c:f>
              <c:strCache>
                <c:ptCount val="1"/>
                <c:pt idx="0">
                  <c:v>Impiegato</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Dashboard_Persone!$BB$114:$BB$116</c:f>
              <c:numCache>
                <c:formatCode>[$-410]mmm\-yy;@</c:formatCode>
                <c:ptCount val="3"/>
                <c:pt idx="0">
                  <c:v>43466</c:v>
                </c:pt>
                <c:pt idx="1">
                  <c:v>43617</c:v>
                </c:pt>
                <c:pt idx="2">
                  <c:v>43800</c:v>
                </c:pt>
              </c:numCache>
            </c:numRef>
          </c:cat>
          <c:val>
            <c:numRef>
              <c:f>Dashboard_Persone!$BS$114:$BS$116</c:f>
              <c:numCache>
                <c:formatCode>General</c:formatCode>
                <c:ptCount val="3"/>
                <c:pt idx="0">
                  <c:v>310</c:v>
                </c:pt>
                <c:pt idx="1">
                  <c:v>400</c:v>
                </c:pt>
                <c:pt idx="2">
                  <c:v>454</c:v>
                </c:pt>
              </c:numCache>
            </c:numRef>
          </c:val>
          <c:extLst>
            <c:ext xmlns:c16="http://schemas.microsoft.com/office/drawing/2014/chart" uri="{C3380CC4-5D6E-409C-BE32-E72D297353CC}">
              <c16:uniqueId val="{00000002-0058-A34F-992F-7DFEABF04DDB}"/>
            </c:ext>
          </c:extLst>
        </c:ser>
        <c:ser>
          <c:idx val="3"/>
          <c:order val="3"/>
          <c:tx>
            <c:strRef>
              <c:f>Dashboard_Persone!$BY$113</c:f>
              <c:strCache>
                <c:ptCount val="1"/>
                <c:pt idx="0">
                  <c:v>Totale complessivo</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Dashboard_Persone!$BB$114:$BB$116</c:f>
              <c:numCache>
                <c:formatCode>[$-410]mmm\-yy;@</c:formatCode>
                <c:ptCount val="3"/>
                <c:pt idx="0">
                  <c:v>43466</c:v>
                </c:pt>
                <c:pt idx="1">
                  <c:v>43617</c:v>
                </c:pt>
                <c:pt idx="2">
                  <c:v>43800</c:v>
                </c:pt>
              </c:numCache>
            </c:numRef>
          </c:cat>
          <c:val>
            <c:numRef>
              <c:f>Dashboard_Persone!$BY$114:$BY$116</c:f>
              <c:numCache>
                <c:formatCode>0</c:formatCode>
                <c:ptCount val="3"/>
                <c:pt idx="0">
                  <c:v>307</c:v>
                </c:pt>
                <c:pt idx="1">
                  <c:v>400.66666666666669</c:v>
                </c:pt>
                <c:pt idx="2">
                  <c:v>452</c:v>
                </c:pt>
              </c:numCache>
            </c:numRef>
          </c:val>
          <c:extLst>
            <c:ext xmlns:c16="http://schemas.microsoft.com/office/drawing/2014/chart" uri="{C3380CC4-5D6E-409C-BE32-E72D297353CC}">
              <c16:uniqueId val="{00000000-3E38-D14B-8C07-BC3AA760A1CB}"/>
            </c:ext>
          </c:extLst>
        </c:ser>
        <c:dLbls>
          <c:dLblPos val="outEnd"/>
          <c:showLegendKey val="0"/>
          <c:showVal val="1"/>
          <c:showCatName val="0"/>
          <c:showSerName val="0"/>
          <c:showPercent val="0"/>
          <c:showBubbleSize val="0"/>
        </c:dLbls>
        <c:gapWidth val="219"/>
        <c:overlap val="-27"/>
        <c:axId val="609127775"/>
        <c:axId val="672797599"/>
      </c:barChart>
      <c:catAx>
        <c:axId val="609127775"/>
        <c:scaling>
          <c:orientation val="minMax"/>
        </c:scaling>
        <c:delete val="0"/>
        <c:axPos val="b"/>
        <c:numFmt formatCode="[$-410]mmm\-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2797599"/>
        <c:crosses val="autoZero"/>
        <c:auto val="0"/>
        <c:lblAlgn val="ctr"/>
        <c:lblOffset val="100"/>
        <c:tickLblSkip val="1"/>
        <c:noMultiLvlLbl val="1"/>
      </c:catAx>
      <c:valAx>
        <c:axId val="672797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91277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 RISPARMIATI PER RIDUZIONE COMMUTING CASA-LAVORO </a:t>
            </a:r>
            <a:r>
              <a:rPr lang="it-IT" baseline="0"/>
              <a:t>- CLUSTERIZZAZIONE PER DIREZIONE</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Dashboard_Persone!$CA$113</c:f>
              <c:strCache>
                <c:ptCount val="1"/>
                <c:pt idx="0">
                  <c:v>CORPORATE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Dashboard_Persone!$BB$114:$BB$116</c:f>
              <c:numCache>
                <c:formatCode>[$-410]mmm\-yy;@</c:formatCode>
                <c:ptCount val="3"/>
                <c:pt idx="0">
                  <c:v>43466</c:v>
                </c:pt>
                <c:pt idx="1">
                  <c:v>43617</c:v>
                </c:pt>
                <c:pt idx="2">
                  <c:v>43800</c:v>
                </c:pt>
              </c:numCache>
            </c:numRef>
          </c:cat>
          <c:val>
            <c:numRef>
              <c:f>Dashboard_Persone!$CA$114:$CA$116</c:f>
              <c:numCache>
                <c:formatCode>General</c:formatCode>
                <c:ptCount val="3"/>
                <c:pt idx="0">
                  <c:v>300</c:v>
                </c:pt>
                <c:pt idx="1">
                  <c:v>400</c:v>
                </c:pt>
                <c:pt idx="2">
                  <c:v>450</c:v>
                </c:pt>
              </c:numCache>
            </c:numRef>
          </c:val>
          <c:extLst>
            <c:ext xmlns:c16="http://schemas.microsoft.com/office/drawing/2014/chart" uri="{C3380CC4-5D6E-409C-BE32-E72D297353CC}">
              <c16:uniqueId val="{00000000-5FC9-884D-9062-0AAB0844E2C2}"/>
            </c:ext>
          </c:extLst>
        </c:ser>
        <c:ser>
          <c:idx val="1"/>
          <c:order val="1"/>
          <c:tx>
            <c:strRef>
              <c:f>Dashboard_Persone!$CB$113</c:f>
              <c:strCache>
                <c:ptCount val="1"/>
                <c:pt idx="0">
                  <c:v>SALES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Dashboard_Persone!$BB$114:$BB$116</c:f>
              <c:numCache>
                <c:formatCode>[$-410]mmm\-yy;@</c:formatCode>
                <c:ptCount val="3"/>
                <c:pt idx="0">
                  <c:v>43466</c:v>
                </c:pt>
                <c:pt idx="1">
                  <c:v>43617</c:v>
                </c:pt>
                <c:pt idx="2">
                  <c:v>43800</c:v>
                </c:pt>
              </c:numCache>
            </c:numRef>
          </c:cat>
          <c:val>
            <c:numRef>
              <c:f>Dashboard_Persone!$CB$114:$CB$116</c:f>
              <c:numCache>
                <c:formatCode>General</c:formatCode>
                <c:ptCount val="3"/>
                <c:pt idx="0">
                  <c:v>311</c:v>
                </c:pt>
                <c:pt idx="1">
                  <c:v>402</c:v>
                </c:pt>
                <c:pt idx="2">
                  <c:v>452</c:v>
                </c:pt>
              </c:numCache>
            </c:numRef>
          </c:val>
          <c:extLst>
            <c:ext xmlns:c16="http://schemas.microsoft.com/office/drawing/2014/chart" uri="{C3380CC4-5D6E-409C-BE32-E72D297353CC}">
              <c16:uniqueId val="{00000001-5FC9-884D-9062-0AAB0844E2C2}"/>
            </c:ext>
          </c:extLst>
        </c:ser>
        <c:ser>
          <c:idx val="2"/>
          <c:order val="2"/>
          <c:tx>
            <c:strRef>
              <c:f>Dashboard_Persone!$CC$113</c:f>
              <c:strCache>
                <c:ptCount val="1"/>
                <c:pt idx="0">
                  <c:v>R&amp;D</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Dashboard_Persone!$BB$114:$BB$116</c:f>
              <c:numCache>
                <c:formatCode>[$-410]mmm\-yy;@</c:formatCode>
                <c:ptCount val="3"/>
                <c:pt idx="0">
                  <c:v>43466</c:v>
                </c:pt>
                <c:pt idx="1">
                  <c:v>43617</c:v>
                </c:pt>
                <c:pt idx="2">
                  <c:v>43800</c:v>
                </c:pt>
              </c:numCache>
            </c:numRef>
          </c:cat>
          <c:val>
            <c:numRef>
              <c:f>Dashboard_Persone!$CC$114:$CC$116</c:f>
              <c:numCache>
                <c:formatCode>General</c:formatCode>
                <c:ptCount val="3"/>
                <c:pt idx="0">
                  <c:v>310</c:v>
                </c:pt>
                <c:pt idx="1">
                  <c:v>400</c:v>
                </c:pt>
                <c:pt idx="2">
                  <c:v>454</c:v>
                </c:pt>
              </c:numCache>
            </c:numRef>
          </c:val>
          <c:extLst>
            <c:ext xmlns:c16="http://schemas.microsoft.com/office/drawing/2014/chart" uri="{C3380CC4-5D6E-409C-BE32-E72D297353CC}">
              <c16:uniqueId val="{00000002-5FC9-884D-9062-0AAB0844E2C2}"/>
            </c:ext>
          </c:extLst>
        </c:ser>
        <c:ser>
          <c:idx val="3"/>
          <c:order val="3"/>
          <c:tx>
            <c:strRef>
              <c:f>Dashboard_Persone!$CD$113</c:f>
              <c:strCache>
                <c:ptCount val="1"/>
                <c:pt idx="0">
                  <c:v>IT</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Dashboard_Persone!$BB$114:$BB$116</c:f>
              <c:numCache>
                <c:formatCode>[$-410]mmm\-yy;@</c:formatCode>
                <c:ptCount val="3"/>
                <c:pt idx="0">
                  <c:v>43466</c:v>
                </c:pt>
                <c:pt idx="1">
                  <c:v>43617</c:v>
                </c:pt>
                <c:pt idx="2">
                  <c:v>43800</c:v>
                </c:pt>
              </c:numCache>
            </c:numRef>
          </c:cat>
          <c:val>
            <c:numRef>
              <c:f>Dashboard_Persone!$CD$114:$CD$116</c:f>
              <c:numCache>
                <c:formatCode>General</c:formatCode>
                <c:ptCount val="3"/>
                <c:pt idx="0">
                  <c:v>309</c:v>
                </c:pt>
                <c:pt idx="1">
                  <c:v>390</c:v>
                </c:pt>
                <c:pt idx="2">
                  <c:v>456</c:v>
                </c:pt>
              </c:numCache>
            </c:numRef>
          </c:val>
          <c:extLst>
            <c:ext xmlns:c16="http://schemas.microsoft.com/office/drawing/2014/chart" uri="{C3380CC4-5D6E-409C-BE32-E72D297353CC}">
              <c16:uniqueId val="{00000003-5FC9-884D-9062-0AAB0844E2C2}"/>
            </c:ext>
          </c:extLst>
        </c:ser>
        <c:ser>
          <c:idx val="4"/>
          <c:order val="4"/>
          <c:tx>
            <c:strRef>
              <c:f>Dashboard_Persone!$CE$113</c:f>
              <c:strCache>
                <c:ptCount val="1"/>
                <c:pt idx="0">
                  <c:v>HR</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Dashboard_Persone!$BB$114:$BB$116</c:f>
              <c:numCache>
                <c:formatCode>[$-410]mmm\-yy;@</c:formatCode>
                <c:ptCount val="3"/>
                <c:pt idx="0">
                  <c:v>43466</c:v>
                </c:pt>
                <c:pt idx="1">
                  <c:v>43617</c:v>
                </c:pt>
                <c:pt idx="2">
                  <c:v>43800</c:v>
                </c:pt>
              </c:numCache>
            </c:numRef>
          </c:cat>
          <c:val>
            <c:numRef>
              <c:f>Dashboard_Persone!$CE$114:$CE$116</c:f>
              <c:numCache>
                <c:formatCode>General</c:formatCode>
                <c:ptCount val="3"/>
                <c:pt idx="0">
                  <c:v>308</c:v>
                </c:pt>
                <c:pt idx="1">
                  <c:v>380</c:v>
                </c:pt>
                <c:pt idx="2">
                  <c:v>458</c:v>
                </c:pt>
              </c:numCache>
            </c:numRef>
          </c:val>
          <c:extLst>
            <c:ext xmlns:c16="http://schemas.microsoft.com/office/drawing/2014/chart" uri="{C3380CC4-5D6E-409C-BE32-E72D297353CC}">
              <c16:uniqueId val="{00000004-5FC9-884D-9062-0AAB0844E2C2}"/>
            </c:ext>
          </c:extLst>
        </c:ser>
        <c:ser>
          <c:idx val="5"/>
          <c:order val="5"/>
          <c:tx>
            <c:strRef>
              <c:f>Dashboard_Persone!$CF$113</c:f>
              <c:strCache>
                <c:ptCount val="1"/>
                <c:pt idx="0">
                  <c:v>MARKETING</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Dashboard_Persone!$BB$114:$BB$116</c:f>
              <c:numCache>
                <c:formatCode>[$-410]mmm\-yy;@</c:formatCode>
                <c:ptCount val="3"/>
                <c:pt idx="0">
                  <c:v>43466</c:v>
                </c:pt>
                <c:pt idx="1">
                  <c:v>43617</c:v>
                </c:pt>
                <c:pt idx="2">
                  <c:v>43800</c:v>
                </c:pt>
              </c:numCache>
            </c:numRef>
          </c:cat>
          <c:val>
            <c:numRef>
              <c:f>Dashboard_Persone!$CF$114:$CF$116</c:f>
              <c:numCache>
                <c:formatCode>General</c:formatCode>
                <c:ptCount val="3"/>
                <c:pt idx="0">
                  <c:v>310</c:v>
                </c:pt>
                <c:pt idx="1">
                  <c:v>400</c:v>
                </c:pt>
                <c:pt idx="2">
                  <c:v>460</c:v>
                </c:pt>
              </c:numCache>
            </c:numRef>
          </c:val>
          <c:extLst>
            <c:ext xmlns:c16="http://schemas.microsoft.com/office/drawing/2014/chart" uri="{C3380CC4-5D6E-409C-BE32-E72D297353CC}">
              <c16:uniqueId val="{00000005-5FC9-884D-9062-0AAB0844E2C2}"/>
            </c:ext>
          </c:extLst>
        </c:ser>
        <c:ser>
          <c:idx val="6"/>
          <c:order val="6"/>
          <c:tx>
            <c:strRef>
              <c:f>Dashboard_Persone!$DA$113</c:f>
              <c:strCache>
                <c:ptCount val="1"/>
                <c:pt idx="0">
                  <c:v>Totale complessivo</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Dashboard_Persone!$BB$114:$BB$116</c:f>
              <c:numCache>
                <c:formatCode>[$-410]mmm\-yy;@</c:formatCode>
                <c:ptCount val="3"/>
                <c:pt idx="0">
                  <c:v>43466</c:v>
                </c:pt>
                <c:pt idx="1">
                  <c:v>43617</c:v>
                </c:pt>
                <c:pt idx="2">
                  <c:v>43800</c:v>
                </c:pt>
              </c:numCache>
            </c:numRef>
          </c:cat>
          <c:val>
            <c:numRef>
              <c:f>Dashboard_Persone!$DA$114:$DA$116</c:f>
              <c:numCache>
                <c:formatCode>0</c:formatCode>
                <c:ptCount val="3"/>
                <c:pt idx="0">
                  <c:v>308</c:v>
                </c:pt>
                <c:pt idx="1">
                  <c:v>395.33333333333331</c:v>
                </c:pt>
                <c:pt idx="2">
                  <c:v>455</c:v>
                </c:pt>
              </c:numCache>
            </c:numRef>
          </c:val>
          <c:extLst>
            <c:ext xmlns:c16="http://schemas.microsoft.com/office/drawing/2014/chart" uri="{C3380CC4-5D6E-409C-BE32-E72D297353CC}">
              <c16:uniqueId val="{00000000-8B99-FE44-923B-6C410E498CAD}"/>
            </c:ext>
          </c:extLst>
        </c:ser>
        <c:dLbls>
          <c:dLblPos val="outEnd"/>
          <c:showLegendKey val="0"/>
          <c:showVal val="1"/>
          <c:showCatName val="0"/>
          <c:showSerName val="0"/>
          <c:showPercent val="0"/>
          <c:showBubbleSize val="0"/>
        </c:dLbls>
        <c:gapWidth val="219"/>
        <c:overlap val="-27"/>
        <c:axId val="609127775"/>
        <c:axId val="672797599"/>
      </c:barChart>
      <c:catAx>
        <c:axId val="609127775"/>
        <c:scaling>
          <c:orientation val="minMax"/>
        </c:scaling>
        <c:delete val="0"/>
        <c:axPos val="b"/>
        <c:numFmt formatCode="[$-410]mmm\-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2797599"/>
        <c:crosses val="autoZero"/>
        <c:auto val="0"/>
        <c:lblAlgn val="ctr"/>
        <c:lblOffset val="100"/>
        <c:tickLblSkip val="1"/>
        <c:noMultiLvlLbl val="1"/>
      </c:catAx>
      <c:valAx>
        <c:axId val="672797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91277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WORK-LIFE BALANCE </a:t>
            </a:r>
            <a:r>
              <a:rPr lang="it-IT" baseline="0"/>
              <a:t>- CLUSTERIZZAZIONE PER FASCIA D'ETA'</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Dashboard_Persone!$F$71</c:f>
              <c:strCache>
                <c:ptCount val="1"/>
                <c:pt idx="0">
                  <c:v>Fino a 30 anni</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Dashboard_Persone!$A$72:$A$74</c:f>
              <c:numCache>
                <c:formatCode>[$-410]mmm\-yy;@</c:formatCode>
                <c:ptCount val="3"/>
                <c:pt idx="0">
                  <c:v>43466</c:v>
                </c:pt>
                <c:pt idx="1">
                  <c:v>43617</c:v>
                </c:pt>
                <c:pt idx="2">
                  <c:v>43800</c:v>
                </c:pt>
              </c:numCache>
            </c:numRef>
          </c:cat>
          <c:val>
            <c:numRef>
              <c:f>Dashboard_Persone!$F$72:$F$74</c:f>
              <c:numCache>
                <c:formatCode>General</c:formatCode>
                <c:ptCount val="3"/>
                <c:pt idx="0">
                  <c:v>6.2</c:v>
                </c:pt>
                <c:pt idx="1">
                  <c:v>6.2</c:v>
                </c:pt>
                <c:pt idx="2">
                  <c:v>6.3</c:v>
                </c:pt>
              </c:numCache>
            </c:numRef>
          </c:val>
          <c:extLst>
            <c:ext xmlns:c16="http://schemas.microsoft.com/office/drawing/2014/chart" uri="{C3380CC4-5D6E-409C-BE32-E72D297353CC}">
              <c16:uniqueId val="{00000000-C025-F847-A665-C345511913C7}"/>
            </c:ext>
          </c:extLst>
        </c:ser>
        <c:ser>
          <c:idx val="1"/>
          <c:order val="1"/>
          <c:tx>
            <c:strRef>
              <c:f>Dashboard_Persone!$G$71</c:f>
              <c:strCache>
                <c:ptCount val="1"/>
                <c:pt idx="0">
                  <c:v>31-35 anni</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Dashboard_Persone!$A$72:$A$74</c:f>
              <c:numCache>
                <c:formatCode>[$-410]mmm\-yy;@</c:formatCode>
                <c:ptCount val="3"/>
                <c:pt idx="0">
                  <c:v>43466</c:v>
                </c:pt>
                <c:pt idx="1">
                  <c:v>43617</c:v>
                </c:pt>
                <c:pt idx="2">
                  <c:v>43800</c:v>
                </c:pt>
              </c:numCache>
            </c:numRef>
          </c:cat>
          <c:val>
            <c:numRef>
              <c:f>Dashboard_Persone!$G$72:$G$74</c:f>
              <c:numCache>
                <c:formatCode>General</c:formatCode>
                <c:ptCount val="3"/>
                <c:pt idx="0">
                  <c:v>6.1</c:v>
                </c:pt>
                <c:pt idx="1">
                  <c:v>6.2</c:v>
                </c:pt>
                <c:pt idx="2">
                  <c:v>6.3</c:v>
                </c:pt>
              </c:numCache>
            </c:numRef>
          </c:val>
          <c:extLst>
            <c:ext xmlns:c16="http://schemas.microsoft.com/office/drawing/2014/chart" uri="{C3380CC4-5D6E-409C-BE32-E72D297353CC}">
              <c16:uniqueId val="{00000001-C025-F847-A665-C345511913C7}"/>
            </c:ext>
          </c:extLst>
        </c:ser>
        <c:ser>
          <c:idx val="2"/>
          <c:order val="2"/>
          <c:tx>
            <c:strRef>
              <c:f>Dashboard_Persone!$H$71</c:f>
              <c:strCache>
                <c:ptCount val="1"/>
                <c:pt idx="0">
                  <c:v>36-45 anni</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Dashboard_Persone!$A$72:$A$74</c:f>
              <c:numCache>
                <c:formatCode>[$-410]mmm\-yy;@</c:formatCode>
                <c:ptCount val="3"/>
                <c:pt idx="0">
                  <c:v>43466</c:v>
                </c:pt>
                <c:pt idx="1">
                  <c:v>43617</c:v>
                </c:pt>
                <c:pt idx="2">
                  <c:v>43800</c:v>
                </c:pt>
              </c:numCache>
            </c:numRef>
          </c:cat>
          <c:val>
            <c:numRef>
              <c:f>Dashboard_Persone!$H$72:$H$74</c:f>
              <c:numCache>
                <c:formatCode>General</c:formatCode>
                <c:ptCount val="3"/>
                <c:pt idx="0">
                  <c:v>6</c:v>
                </c:pt>
                <c:pt idx="1">
                  <c:v>6.1</c:v>
                </c:pt>
                <c:pt idx="2">
                  <c:v>6.2</c:v>
                </c:pt>
              </c:numCache>
            </c:numRef>
          </c:val>
          <c:extLst>
            <c:ext xmlns:c16="http://schemas.microsoft.com/office/drawing/2014/chart" uri="{C3380CC4-5D6E-409C-BE32-E72D297353CC}">
              <c16:uniqueId val="{00000002-C025-F847-A665-C345511913C7}"/>
            </c:ext>
          </c:extLst>
        </c:ser>
        <c:ser>
          <c:idx val="3"/>
          <c:order val="3"/>
          <c:tx>
            <c:strRef>
              <c:f>Dashboard_Persone!$I$71</c:f>
              <c:strCache>
                <c:ptCount val="1"/>
                <c:pt idx="0">
                  <c:v>46-55 anni</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Dashboard_Persone!$A$72:$A$74</c:f>
              <c:numCache>
                <c:formatCode>[$-410]mmm\-yy;@</c:formatCode>
                <c:ptCount val="3"/>
                <c:pt idx="0">
                  <c:v>43466</c:v>
                </c:pt>
                <c:pt idx="1">
                  <c:v>43617</c:v>
                </c:pt>
                <c:pt idx="2">
                  <c:v>43800</c:v>
                </c:pt>
              </c:numCache>
            </c:numRef>
          </c:cat>
          <c:val>
            <c:numRef>
              <c:f>Dashboard_Persone!$I$72:$I$74</c:f>
              <c:numCache>
                <c:formatCode>General</c:formatCode>
                <c:ptCount val="3"/>
                <c:pt idx="0">
                  <c:v>6.3</c:v>
                </c:pt>
                <c:pt idx="1">
                  <c:v>6.4</c:v>
                </c:pt>
                <c:pt idx="2">
                  <c:v>6.5</c:v>
                </c:pt>
              </c:numCache>
            </c:numRef>
          </c:val>
          <c:extLst>
            <c:ext xmlns:c16="http://schemas.microsoft.com/office/drawing/2014/chart" uri="{C3380CC4-5D6E-409C-BE32-E72D297353CC}">
              <c16:uniqueId val="{00000003-C025-F847-A665-C345511913C7}"/>
            </c:ext>
          </c:extLst>
        </c:ser>
        <c:ser>
          <c:idx val="4"/>
          <c:order val="4"/>
          <c:tx>
            <c:strRef>
              <c:f>Dashboard_Persone!$J$71</c:f>
              <c:strCache>
                <c:ptCount val="1"/>
                <c:pt idx="0">
                  <c:v>Oltre 55 anni</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Dashboard_Persone!$A$72:$A$74</c:f>
              <c:numCache>
                <c:formatCode>[$-410]mmm\-yy;@</c:formatCode>
                <c:ptCount val="3"/>
                <c:pt idx="0">
                  <c:v>43466</c:v>
                </c:pt>
                <c:pt idx="1">
                  <c:v>43617</c:v>
                </c:pt>
                <c:pt idx="2">
                  <c:v>43800</c:v>
                </c:pt>
              </c:numCache>
            </c:numRef>
          </c:cat>
          <c:val>
            <c:numRef>
              <c:f>Dashboard_Persone!$J$72:$J$74</c:f>
              <c:numCache>
                <c:formatCode>General</c:formatCode>
                <c:ptCount val="3"/>
                <c:pt idx="0">
                  <c:v>6.8</c:v>
                </c:pt>
                <c:pt idx="1">
                  <c:v>6.9</c:v>
                </c:pt>
                <c:pt idx="2">
                  <c:v>7</c:v>
                </c:pt>
              </c:numCache>
            </c:numRef>
          </c:val>
          <c:extLst>
            <c:ext xmlns:c16="http://schemas.microsoft.com/office/drawing/2014/chart" uri="{C3380CC4-5D6E-409C-BE32-E72D297353CC}">
              <c16:uniqueId val="{00000004-C025-F847-A665-C345511913C7}"/>
            </c:ext>
          </c:extLst>
        </c:ser>
        <c:ser>
          <c:idx val="5"/>
          <c:order val="5"/>
          <c:tx>
            <c:strRef>
              <c:f>Dashboard_Persone!$N$71</c:f>
              <c:strCache>
                <c:ptCount val="1"/>
                <c:pt idx="0">
                  <c:v>Totale complessivo</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Dashboard_Persone!$A$72:$A$74</c:f>
              <c:numCache>
                <c:formatCode>[$-410]mmm\-yy;@</c:formatCode>
                <c:ptCount val="3"/>
                <c:pt idx="0">
                  <c:v>43466</c:v>
                </c:pt>
                <c:pt idx="1">
                  <c:v>43617</c:v>
                </c:pt>
                <c:pt idx="2">
                  <c:v>43800</c:v>
                </c:pt>
              </c:numCache>
            </c:numRef>
          </c:cat>
          <c:val>
            <c:numRef>
              <c:f>Dashboard_Persone!$N$72:$N$74</c:f>
              <c:numCache>
                <c:formatCode>0.0</c:formatCode>
                <c:ptCount val="3"/>
                <c:pt idx="0">
                  <c:v>6.28</c:v>
                </c:pt>
                <c:pt idx="1">
                  <c:v>6.3599999999999994</c:v>
                </c:pt>
                <c:pt idx="2">
                  <c:v>6.4599999999999991</c:v>
                </c:pt>
              </c:numCache>
            </c:numRef>
          </c:val>
          <c:extLst>
            <c:ext xmlns:c16="http://schemas.microsoft.com/office/drawing/2014/chart" uri="{C3380CC4-5D6E-409C-BE32-E72D297353CC}">
              <c16:uniqueId val="{00000000-5066-1D43-A89C-E6E6702AD806}"/>
            </c:ext>
          </c:extLst>
        </c:ser>
        <c:dLbls>
          <c:dLblPos val="outEnd"/>
          <c:showLegendKey val="0"/>
          <c:showVal val="1"/>
          <c:showCatName val="0"/>
          <c:showSerName val="0"/>
          <c:showPercent val="0"/>
          <c:showBubbleSize val="0"/>
        </c:dLbls>
        <c:gapWidth val="219"/>
        <c:overlap val="-27"/>
        <c:axId val="609127775"/>
        <c:axId val="672797599"/>
      </c:barChart>
      <c:catAx>
        <c:axId val="609127775"/>
        <c:scaling>
          <c:orientation val="minMax"/>
        </c:scaling>
        <c:delete val="0"/>
        <c:axPos val="b"/>
        <c:numFmt formatCode="[$-410]mmm\-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2797599"/>
        <c:crosses val="autoZero"/>
        <c:auto val="0"/>
        <c:lblAlgn val="ctr"/>
        <c:lblOffset val="100"/>
        <c:tickLblSkip val="1"/>
        <c:noMultiLvlLbl val="1"/>
      </c:catAx>
      <c:valAx>
        <c:axId val="672797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91277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WORK-LIFE BALANCE </a:t>
            </a:r>
            <a:r>
              <a:rPr lang="it-IT" baseline="0"/>
              <a:t>- CLUSTERIZZAZIONE PER QUALIFICA</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Dashboard_Persone!$P$71</c:f>
              <c:strCache>
                <c:ptCount val="1"/>
                <c:pt idx="0">
                  <c:v>Dirigente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Dashboard_Persone!$A$72:$A$74</c:f>
              <c:numCache>
                <c:formatCode>[$-410]mmm\-yy;@</c:formatCode>
                <c:ptCount val="3"/>
                <c:pt idx="0">
                  <c:v>43466</c:v>
                </c:pt>
                <c:pt idx="1">
                  <c:v>43617</c:v>
                </c:pt>
                <c:pt idx="2">
                  <c:v>43800</c:v>
                </c:pt>
              </c:numCache>
            </c:numRef>
          </c:cat>
          <c:val>
            <c:numRef>
              <c:f>Dashboard_Persone!$P$72:$P$74</c:f>
              <c:numCache>
                <c:formatCode>General</c:formatCode>
                <c:ptCount val="3"/>
                <c:pt idx="0">
                  <c:v>7.1</c:v>
                </c:pt>
                <c:pt idx="1">
                  <c:v>7.2</c:v>
                </c:pt>
                <c:pt idx="2">
                  <c:v>7.2</c:v>
                </c:pt>
              </c:numCache>
            </c:numRef>
          </c:val>
          <c:extLst>
            <c:ext xmlns:c16="http://schemas.microsoft.com/office/drawing/2014/chart" uri="{C3380CC4-5D6E-409C-BE32-E72D297353CC}">
              <c16:uniqueId val="{00000000-C8DC-C449-8717-58E0ED68F095}"/>
            </c:ext>
          </c:extLst>
        </c:ser>
        <c:ser>
          <c:idx val="1"/>
          <c:order val="1"/>
          <c:tx>
            <c:strRef>
              <c:f>Dashboard_Persone!$Q$71</c:f>
              <c:strCache>
                <c:ptCount val="1"/>
                <c:pt idx="0">
                  <c:v>Quadro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Dashboard_Persone!$A$72:$A$74</c:f>
              <c:numCache>
                <c:formatCode>[$-410]mmm\-yy;@</c:formatCode>
                <c:ptCount val="3"/>
                <c:pt idx="0">
                  <c:v>43466</c:v>
                </c:pt>
                <c:pt idx="1">
                  <c:v>43617</c:v>
                </c:pt>
                <c:pt idx="2">
                  <c:v>43800</c:v>
                </c:pt>
              </c:numCache>
            </c:numRef>
          </c:cat>
          <c:val>
            <c:numRef>
              <c:f>Dashboard_Persone!$Q$72:$Q$74</c:f>
              <c:numCache>
                <c:formatCode>General</c:formatCode>
                <c:ptCount val="3"/>
                <c:pt idx="0">
                  <c:v>7</c:v>
                </c:pt>
                <c:pt idx="1">
                  <c:v>7</c:v>
                </c:pt>
                <c:pt idx="2">
                  <c:v>7.1</c:v>
                </c:pt>
              </c:numCache>
            </c:numRef>
          </c:val>
          <c:extLst>
            <c:ext xmlns:c16="http://schemas.microsoft.com/office/drawing/2014/chart" uri="{C3380CC4-5D6E-409C-BE32-E72D297353CC}">
              <c16:uniqueId val="{00000001-C8DC-C449-8717-58E0ED68F095}"/>
            </c:ext>
          </c:extLst>
        </c:ser>
        <c:ser>
          <c:idx val="2"/>
          <c:order val="2"/>
          <c:tx>
            <c:strRef>
              <c:f>Dashboard_Persone!$R$71</c:f>
              <c:strCache>
                <c:ptCount val="1"/>
                <c:pt idx="0">
                  <c:v>Impiegato</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Dashboard_Persone!$A$72:$A$74</c:f>
              <c:numCache>
                <c:formatCode>[$-410]mmm\-yy;@</c:formatCode>
                <c:ptCount val="3"/>
                <c:pt idx="0">
                  <c:v>43466</c:v>
                </c:pt>
                <c:pt idx="1">
                  <c:v>43617</c:v>
                </c:pt>
                <c:pt idx="2">
                  <c:v>43800</c:v>
                </c:pt>
              </c:numCache>
            </c:numRef>
          </c:cat>
          <c:val>
            <c:numRef>
              <c:f>Dashboard_Persone!$R$72:$R$74</c:f>
              <c:numCache>
                <c:formatCode>General</c:formatCode>
                <c:ptCount val="3"/>
                <c:pt idx="0">
                  <c:v>7.5</c:v>
                </c:pt>
                <c:pt idx="1">
                  <c:v>7.6</c:v>
                </c:pt>
                <c:pt idx="2">
                  <c:v>7.6</c:v>
                </c:pt>
              </c:numCache>
            </c:numRef>
          </c:val>
          <c:extLst>
            <c:ext xmlns:c16="http://schemas.microsoft.com/office/drawing/2014/chart" uri="{C3380CC4-5D6E-409C-BE32-E72D297353CC}">
              <c16:uniqueId val="{00000002-C8DC-C449-8717-58E0ED68F095}"/>
            </c:ext>
          </c:extLst>
        </c:ser>
        <c:ser>
          <c:idx val="3"/>
          <c:order val="3"/>
          <c:tx>
            <c:strRef>
              <c:f>Dashboard_Persone!$X$71</c:f>
              <c:strCache>
                <c:ptCount val="1"/>
                <c:pt idx="0">
                  <c:v>Totale complessivo</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Dashboard_Persone!$A$72:$A$74</c:f>
              <c:numCache>
                <c:formatCode>[$-410]mmm\-yy;@</c:formatCode>
                <c:ptCount val="3"/>
                <c:pt idx="0">
                  <c:v>43466</c:v>
                </c:pt>
                <c:pt idx="1">
                  <c:v>43617</c:v>
                </c:pt>
                <c:pt idx="2">
                  <c:v>43800</c:v>
                </c:pt>
              </c:numCache>
            </c:numRef>
          </c:cat>
          <c:val>
            <c:numRef>
              <c:f>Dashboard_Persone!$X$72:$X$74</c:f>
              <c:numCache>
                <c:formatCode>0.0</c:formatCode>
                <c:ptCount val="3"/>
                <c:pt idx="0">
                  <c:v>7.2</c:v>
                </c:pt>
                <c:pt idx="1">
                  <c:v>7.2666666666666657</c:v>
                </c:pt>
                <c:pt idx="2">
                  <c:v>7.3</c:v>
                </c:pt>
              </c:numCache>
            </c:numRef>
          </c:val>
          <c:extLst>
            <c:ext xmlns:c16="http://schemas.microsoft.com/office/drawing/2014/chart" uri="{C3380CC4-5D6E-409C-BE32-E72D297353CC}">
              <c16:uniqueId val="{00000000-9352-9349-9683-3BAAD400E738}"/>
            </c:ext>
          </c:extLst>
        </c:ser>
        <c:dLbls>
          <c:dLblPos val="outEnd"/>
          <c:showLegendKey val="0"/>
          <c:showVal val="1"/>
          <c:showCatName val="0"/>
          <c:showSerName val="0"/>
          <c:showPercent val="0"/>
          <c:showBubbleSize val="0"/>
        </c:dLbls>
        <c:gapWidth val="219"/>
        <c:overlap val="-27"/>
        <c:axId val="609127775"/>
        <c:axId val="672797599"/>
      </c:barChart>
      <c:catAx>
        <c:axId val="609127775"/>
        <c:scaling>
          <c:orientation val="minMax"/>
        </c:scaling>
        <c:delete val="0"/>
        <c:axPos val="b"/>
        <c:numFmt formatCode="[$-410]mmm\-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2797599"/>
        <c:crosses val="autoZero"/>
        <c:auto val="0"/>
        <c:lblAlgn val="ctr"/>
        <c:lblOffset val="100"/>
        <c:tickLblSkip val="1"/>
        <c:noMultiLvlLbl val="1"/>
      </c:catAx>
      <c:valAx>
        <c:axId val="672797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91277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WORK-LIFE BALANCE </a:t>
            </a:r>
            <a:r>
              <a:rPr lang="it-IT" baseline="0"/>
              <a:t>- CLUSTERIZZAZIONE PER DIREZIONE</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Dashboard_Persone!$Z$71</c:f>
              <c:strCache>
                <c:ptCount val="1"/>
                <c:pt idx="0">
                  <c:v>CORPORATE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Dashboard_Persone!$A$72:$A$74</c:f>
              <c:numCache>
                <c:formatCode>[$-410]mmm\-yy;@</c:formatCode>
                <c:ptCount val="3"/>
                <c:pt idx="0">
                  <c:v>43466</c:v>
                </c:pt>
                <c:pt idx="1">
                  <c:v>43617</c:v>
                </c:pt>
                <c:pt idx="2">
                  <c:v>43800</c:v>
                </c:pt>
              </c:numCache>
            </c:numRef>
          </c:cat>
          <c:val>
            <c:numRef>
              <c:f>Dashboard_Persone!$Z$72:$Z$74</c:f>
              <c:numCache>
                <c:formatCode>General</c:formatCode>
                <c:ptCount val="3"/>
                <c:pt idx="0">
                  <c:v>7.1</c:v>
                </c:pt>
                <c:pt idx="1">
                  <c:v>7.2</c:v>
                </c:pt>
                <c:pt idx="2">
                  <c:v>7.2</c:v>
                </c:pt>
              </c:numCache>
            </c:numRef>
          </c:val>
          <c:extLst>
            <c:ext xmlns:c16="http://schemas.microsoft.com/office/drawing/2014/chart" uri="{C3380CC4-5D6E-409C-BE32-E72D297353CC}">
              <c16:uniqueId val="{00000000-AE79-4A4E-8634-22DA0BF3CEC2}"/>
            </c:ext>
          </c:extLst>
        </c:ser>
        <c:ser>
          <c:idx val="1"/>
          <c:order val="1"/>
          <c:tx>
            <c:strRef>
              <c:f>Dashboard_Persone!$AA$71</c:f>
              <c:strCache>
                <c:ptCount val="1"/>
                <c:pt idx="0">
                  <c:v>SALES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Dashboard_Persone!$A$72:$A$74</c:f>
              <c:numCache>
                <c:formatCode>[$-410]mmm\-yy;@</c:formatCode>
                <c:ptCount val="3"/>
                <c:pt idx="0">
                  <c:v>43466</c:v>
                </c:pt>
                <c:pt idx="1">
                  <c:v>43617</c:v>
                </c:pt>
                <c:pt idx="2">
                  <c:v>43800</c:v>
                </c:pt>
              </c:numCache>
            </c:numRef>
          </c:cat>
          <c:val>
            <c:numRef>
              <c:f>Dashboard_Persone!$AA$72:$AA$74</c:f>
              <c:numCache>
                <c:formatCode>General</c:formatCode>
                <c:ptCount val="3"/>
                <c:pt idx="0">
                  <c:v>7</c:v>
                </c:pt>
                <c:pt idx="1">
                  <c:v>7</c:v>
                </c:pt>
                <c:pt idx="2">
                  <c:v>7.1</c:v>
                </c:pt>
              </c:numCache>
            </c:numRef>
          </c:val>
          <c:extLst>
            <c:ext xmlns:c16="http://schemas.microsoft.com/office/drawing/2014/chart" uri="{C3380CC4-5D6E-409C-BE32-E72D297353CC}">
              <c16:uniqueId val="{00000000-EE84-8541-B512-230255185A44}"/>
            </c:ext>
          </c:extLst>
        </c:ser>
        <c:ser>
          <c:idx val="2"/>
          <c:order val="2"/>
          <c:tx>
            <c:strRef>
              <c:f>Dashboard_Persone!$AB$71</c:f>
              <c:strCache>
                <c:ptCount val="1"/>
                <c:pt idx="0">
                  <c:v>R&amp;D</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Dashboard_Persone!$A$72:$A$74</c:f>
              <c:numCache>
                <c:formatCode>[$-410]mmm\-yy;@</c:formatCode>
                <c:ptCount val="3"/>
                <c:pt idx="0">
                  <c:v>43466</c:v>
                </c:pt>
                <c:pt idx="1">
                  <c:v>43617</c:v>
                </c:pt>
                <c:pt idx="2">
                  <c:v>43800</c:v>
                </c:pt>
              </c:numCache>
            </c:numRef>
          </c:cat>
          <c:val>
            <c:numRef>
              <c:f>Dashboard_Persone!$AB$72:$AB$74</c:f>
              <c:numCache>
                <c:formatCode>General</c:formatCode>
                <c:ptCount val="3"/>
                <c:pt idx="0">
                  <c:v>7.5</c:v>
                </c:pt>
                <c:pt idx="1">
                  <c:v>7.6</c:v>
                </c:pt>
                <c:pt idx="2">
                  <c:v>7.6</c:v>
                </c:pt>
              </c:numCache>
            </c:numRef>
          </c:val>
          <c:extLst>
            <c:ext xmlns:c16="http://schemas.microsoft.com/office/drawing/2014/chart" uri="{C3380CC4-5D6E-409C-BE32-E72D297353CC}">
              <c16:uniqueId val="{00000001-EE84-8541-B512-230255185A44}"/>
            </c:ext>
          </c:extLst>
        </c:ser>
        <c:ser>
          <c:idx val="3"/>
          <c:order val="3"/>
          <c:tx>
            <c:strRef>
              <c:f>Dashboard_Persone!$AC$71</c:f>
              <c:strCache>
                <c:ptCount val="1"/>
                <c:pt idx="0">
                  <c:v>IT</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Dashboard_Persone!$A$72:$A$74</c:f>
              <c:numCache>
                <c:formatCode>[$-410]mmm\-yy;@</c:formatCode>
                <c:ptCount val="3"/>
                <c:pt idx="0">
                  <c:v>43466</c:v>
                </c:pt>
                <c:pt idx="1">
                  <c:v>43617</c:v>
                </c:pt>
                <c:pt idx="2">
                  <c:v>43800</c:v>
                </c:pt>
              </c:numCache>
            </c:numRef>
          </c:cat>
          <c:val>
            <c:numRef>
              <c:f>Dashboard_Persone!$AC$72:$AC$74</c:f>
              <c:numCache>
                <c:formatCode>General</c:formatCode>
                <c:ptCount val="3"/>
                <c:pt idx="0">
                  <c:v>6.5</c:v>
                </c:pt>
                <c:pt idx="1">
                  <c:v>6.6</c:v>
                </c:pt>
                <c:pt idx="2">
                  <c:v>6.7</c:v>
                </c:pt>
              </c:numCache>
            </c:numRef>
          </c:val>
          <c:extLst>
            <c:ext xmlns:c16="http://schemas.microsoft.com/office/drawing/2014/chart" uri="{C3380CC4-5D6E-409C-BE32-E72D297353CC}">
              <c16:uniqueId val="{00000002-EE84-8541-B512-230255185A44}"/>
            </c:ext>
          </c:extLst>
        </c:ser>
        <c:ser>
          <c:idx val="4"/>
          <c:order val="4"/>
          <c:tx>
            <c:strRef>
              <c:f>Dashboard_Persone!$AD$71</c:f>
              <c:strCache>
                <c:ptCount val="1"/>
                <c:pt idx="0">
                  <c:v>HR</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Dashboard_Persone!$A$72:$A$74</c:f>
              <c:numCache>
                <c:formatCode>[$-410]mmm\-yy;@</c:formatCode>
                <c:ptCount val="3"/>
                <c:pt idx="0">
                  <c:v>43466</c:v>
                </c:pt>
                <c:pt idx="1">
                  <c:v>43617</c:v>
                </c:pt>
                <c:pt idx="2">
                  <c:v>43800</c:v>
                </c:pt>
              </c:numCache>
            </c:numRef>
          </c:cat>
          <c:val>
            <c:numRef>
              <c:f>Dashboard_Persone!$AD$72:$AD$74</c:f>
              <c:numCache>
                <c:formatCode>General</c:formatCode>
                <c:ptCount val="3"/>
                <c:pt idx="0">
                  <c:v>6</c:v>
                </c:pt>
                <c:pt idx="1">
                  <c:v>6.1</c:v>
                </c:pt>
                <c:pt idx="2">
                  <c:v>6.2</c:v>
                </c:pt>
              </c:numCache>
            </c:numRef>
          </c:val>
          <c:extLst>
            <c:ext xmlns:c16="http://schemas.microsoft.com/office/drawing/2014/chart" uri="{C3380CC4-5D6E-409C-BE32-E72D297353CC}">
              <c16:uniqueId val="{00000003-EE84-8541-B512-230255185A44}"/>
            </c:ext>
          </c:extLst>
        </c:ser>
        <c:ser>
          <c:idx val="5"/>
          <c:order val="5"/>
          <c:tx>
            <c:strRef>
              <c:f>Dashboard_Persone!$AE$71</c:f>
              <c:strCache>
                <c:ptCount val="1"/>
                <c:pt idx="0">
                  <c:v>MARKETING</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Dashboard_Persone!$A$72:$A$74</c:f>
              <c:numCache>
                <c:formatCode>[$-410]mmm\-yy;@</c:formatCode>
                <c:ptCount val="3"/>
                <c:pt idx="0">
                  <c:v>43466</c:v>
                </c:pt>
                <c:pt idx="1">
                  <c:v>43617</c:v>
                </c:pt>
                <c:pt idx="2">
                  <c:v>43800</c:v>
                </c:pt>
              </c:numCache>
            </c:numRef>
          </c:cat>
          <c:val>
            <c:numRef>
              <c:f>Dashboard_Persone!$AE$72:$AE$74</c:f>
              <c:numCache>
                <c:formatCode>General</c:formatCode>
                <c:ptCount val="3"/>
                <c:pt idx="0">
                  <c:v>7.2</c:v>
                </c:pt>
                <c:pt idx="1">
                  <c:v>7.3</c:v>
                </c:pt>
                <c:pt idx="2">
                  <c:v>7.4</c:v>
                </c:pt>
              </c:numCache>
            </c:numRef>
          </c:val>
          <c:extLst>
            <c:ext xmlns:c16="http://schemas.microsoft.com/office/drawing/2014/chart" uri="{C3380CC4-5D6E-409C-BE32-E72D297353CC}">
              <c16:uniqueId val="{00000004-EE84-8541-B512-230255185A44}"/>
            </c:ext>
          </c:extLst>
        </c:ser>
        <c:ser>
          <c:idx val="6"/>
          <c:order val="6"/>
          <c:tx>
            <c:strRef>
              <c:f>Dashboard_Persone!$AZ$71</c:f>
              <c:strCache>
                <c:ptCount val="1"/>
                <c:pt idx="0">
                  <c:v>Totale complessivo</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Dashboard_Persone!$A$72:$A$74</c:f>
              <c:numCache>
                <c:formatCode>[$-410]mmm\-yy;@</c:formatCode>
                <c:ptCount val="3"/>
                <c:pt idx="0">
                  <c:v>43466</c:v>
                </c:pt>
                <c:pt idx="1">
                  <c:v>43617</c:v>
                </c:pt>
                <c:pt idx="2">
                  <c:v>43800</c:v>
                </c:pt>
              </c:numCache>
            </c:numRef>
          </c:cat>
          <c:val>
            <c:numRef>
              <c:f>Dashboard_Persone!$AZ$72:$AZ$74</c:f>
              <c:numCache>
                <c:formatCode>0.0</c:formatCode>
                <c:ptCount val="3"/>
                <c:pt idx="0">
                  <c:v>6.8833333333333337</c:v>
                </c:pt>
                <c:pt idx="1">
                  <c:v>6.9666666666666659</c:v>
                </c:pt>
                <c:pt idx="2">
                  <c:v>7.0333333333333323</c:v>
                </c:pt>
              </c:numCache>
            </c:numRef>
          </c:val>
          <c:extLst>
            <c:ext xmlns:c16="http://schemas.microsoft.com/office/drawing/2014/chart" uri="{C3380CC4-5D6E-409C-BE32-E72D297353CC}">
              <c16:uniqueId val="{00000005-EE84-8541-B512-230255185A44}"/>
            </c:ext>
          </c:extLst>
        </c:ser>
        <c:dLbls>
          <c:dLblPos val="outEnd"/>
          <c:showLegendKey val="0"/>
          <c:showVal val="1"/>
          <c:showCatName val="0"/>
          <c:showSerName val="0"/>
          <c:showPercent val="0"/>
          <c:showBubbleSize val="0"/>
        </c:dLbls>
        <c:gapWidth val="219"/>
        <c:overlap val="-27"/>
        <c:axId val="609127775"/>
        <c:axId val="672797599"/>
      </c:barChart>
      <c:catAx>
        <c:axId val="609127775"/>
        <c:scaling>
          <c:orientation val="minMax"/>
        </c:scaling>
        <c:delete val="0"/>
        <c:axPos val="b"/>
        <c:numFmt formatCode="[$-410]mmm\-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2797599"/>
        <c:crosses val="autoZero"/>
        <c:auto val="0"/>
        <c:lblAlgn val="ctr"/>
        <c:lblOffset val="100"/>
        <c:tickLblSkip val="1"/>
        <c:noMultiLvlLbl val="1"/>
      </c:catAx>
      <c:valAx>
        <c:axId val="672797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91277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sz="1400" b="0" i="0" u="none" strike="noStrike" baseline="0">
                <a:effectLst/>
              </a:rPr>
              <a:t>€ RISPARMIATI PER RIDUZIONE COMMUTING CASA-LAVORO </a:t>
            </a:r>
            <a:r>
              <a:rPr lang="it-IT" baseline="0"/>
              <a:t>- CLUSTERIZZAZIONE PER GENERE</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Dashboard_Persone!$BB$148</c:f>
              <c:strCache>
                <c:ptCount val="1"/>
                <c:pt idx="0">
                  <c:v>Femmina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Dashboard_Persone!$BC$147:$BE$147</c:f>
              <c:numCache>
                <c:formatCode>[$-410]mmm\-yy;@</c:formatCode>
                <c:ptCount val="3"/>
                <c:pt idx="0">
                  <c:v>43466</c:v>
                </c:pt>
                <c:pt idx="1">
                  <c:v>43617</c:v>
                </c:pt>
                <c:pt idx="2">
                  <c:v>43800</c:v>
                </c:pt>
              </c:numCache>
            </c:numRef>
          </c:cat>
          <c:val>
            <c:numRef>
              <c:f>Dashboard_Persone!$BC$148:$BE$148</c:f>
              <c:numCache>
                <c:formatCode>0.0</c:formatCode>
                <c:ptCount val="3"/>
                <c:pt idx="0">
                  <c:v>148.76129032258063</c:v>
                </c:pt>
                <c:pt idx="1">
                  <c:v>148.76129032258063</c:v>
                </c:pt>
                <c:pt idx="2">
                  <c:v>0</c:v>
                </c:pt>
              </c:numCache>
            </c:numRef>
          </c:val>
          <c:extLst>
            <c:ext xmlns:c16="http://schemas.microsoft.com/office/drawing/2014/chart" uri="{C3380CC4-5D6E-409C-BE32-E72D297353CC}">
              <c16:uniqueId val="{00000000-6EB1-3846-B0B2-0C4812D9D859}"/>
            </c:ext>
          </c:extLst>
        </c:ser>
        <c:ser>
          <c:idx val="1"/>
          <c:order val="1"/>
          <c:tx>
            <c:strRef>
              <c:f>Dashboard_Persone!$BB$149</c:f>
              <c:strCache>
                <c:ptCount val="1"/>
                <c:pt idx="0">
                  <c:v>Maschio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Dashboard_Persone!$BC$147:$BE$147</c:f>
              <c:numCache>
                <c:formatCode>[$-410]mmm\-yy;@</c:formatCode>
                <c:ptCount val="3"/>
                <c:pt idx="0">
                  <c:v>43466</c:v>
                </c:pt>
                <c:pt idx="1">
                  <c:v>43617</c:v>
                </c:pt>
                <c:pt idx="2">
                  <c:v>43800</c:v>
                </c:pt>
              </c:numCache>
            </c:numRef>
          </c:cat>
          <c:val>
            <c:numRef>
              <c:f>Dashboard_Persone!$BC$149:$BE$149</c:f>
              <c:numCache>
                <c:formatCode>0.0</c:formatCode>
                <c:ptCount val="3"/>
                <c:pt idx="0">
                  <c:v>316.48695652173916</c:v>
                </c:pt>
                <c:pt idx="1">
                  <c:v>316.48695652173916</c:v>
                </c:pt>
                <c:pt idx="2">
                  <c:v>0</c:v>
                </c:pt>
              </c:numCache>
            </c:numRef>
          </c:val>
          <c:extLst>
            <c:ext xmlns:c16="http://schemas.microsoft.com/office/drawing/2014/chart" uri="{C3380CC4-5D6E-409C-BE32-E72D297353CC}">
              <c16:uniqueId val="{00000001-6EB1-3846-B0B2-0C4812D9D859}"/>
            </c:ext>
          </c:extLst>
        </c:ser>
        <c:ser>
          <c:idx val="2"/>
          <c:order val="2"/>
          <c:tx>
            <c:strRef>
              <c:f>Dashboard_Persone!$BB$151</c:f>
              <c:strCache>
                <c:ptCount val="1"/>
                <c:pt idx="0">
                  <c:v>Totale complessivo</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Dashboard_Persone!$BC$147:$BE$147</c:f>
              <c:numCache>
                <c:formatCode>[$-410]mmm\-yy;@</c:formatCode>
                <c:ptCount val="3"/>
                <c:pt idx="0">
                  <c:v>43466</c:v>
                </c:pt>
                <c:pt idx="1">
                  <c:v>43617</c:v>
                </c:pt>
                <c:pt idx="2">
                  <c:v>43800</c:v>
                </c:pt>
              </c:numCache>
            </c:numRef>
          </c:cat>
          <c:val>
            <c:numRef>
              <c:f>Dashboard_Persone!$BC$151:$BE$151</c:f>
              <c:numCache>
                <c:formatCode>0.0</c:formatCode>
                <c:ptCount val="3"/>
                <c:pt idx="0">
                  <c:v>465.91200000000003</c:v>
                </c:pt>
                <c:pt idx="1">
                  <c:v>465.91200000000003</c:v>
                </c:pt>
                <c:pt idx="2">
                  <c:v>0</c:v>
                </c:pt>
              </c:numCache>
            </c:numRef>
          </c:val>
          <c:extLst>
            <c:ext xmlns:c16="http://schemas.microsoft.com/office/drawing/2014/chart" uri="{C3380CC4-5D6E-409C-BE32-E72D297353CC}">
              <c16:uniqueId val="{00000000-46C2-C842-A690-7026B37386EC}"/>
            </c:ext>
          </c:extLst>
        </c:ser>
        <c:dLbls>
          <c:dLblPos val="outEnd"/>
          <c:showLegendKey val="0"/>
          <c:showVal val="1"/>
          <c:showCatName val="0"/>
          <c:showSerName val="0"/>
          <c:showPercent val="0"/>
          <c:showBubbleSize val="0"/>
        </c:dLbls>
        <c:gapWidth val="219"/>
        <c:overlap val="-27"/>
        <c:axId val="609127775"/>
        <c:axId val="672797599"/>
      </c:barChart>
      <c:catAx>
        <c:axId val="609127775"/>
        <c:scaling>
          <c:orientation val="minMax"/>
        </c:scaling>
        <c:delete val="0"/>
        <c:axPos val="b"/>
        <c:numFmt formatCode="[$-410]mmm\-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2797599"/>
        <c:crosses val="autoZero"/>
        <c:auto val="0"/>
        <c:lblAlgn val="ctr"/>
        <c:lblOffset val="100"/>
        <c:tickLblSkip val="1"/>
        <c:noMultiLvlLbl val="0"/>
      </c:catAx>
      <c:valAx>
        <c:axId val="672797599"/>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91277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sz="1400" b="0" i="0" u="none" strike="noStrike" baseline="0">
                <a:effectLst/>
              </a:rPr>
              <a:t>€ RISPARMIATI PER RIDUZIONE COMMUTING CASA-LAVORO - </a:t>
            </a:r>
            <a:r>
              <a:rPr lang="it-IT" baseline="0"/>
              <a:t>CLUSTERIZZAZIONE PER FASCIA D'ETA'</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Dashboard_Persone!$BG$148</c:f>
              <c:strCache>
                <c:ptCount val="1"/>
                <c:pt idx="0">
                  <c:v>Fino a 30 anni</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Dashboard_Persone!$BH$147:$BJ$147</c:f>
              <c:numCache>
                <c:formatCode>[$-410]mmm\-yy;@</c:formatCode>
                <c:ptCount val="3"/>
                <c:pt idx="0">
                  <c:v>43466</c:v>
                </c:pt>
                <c:pt idx="1">
                  <c:v>43617</c:v>
                </c:pt>
                <c:pt idx="2">
                  <c:v>43800</c:v>
                </c:pt>
              </c:numCache>
            </c:numRef>
          </c:cat>
          <c:val>
            <c:numRef>
              <c:f>Dashboard_Persone!$BH$148:$BJ$148</c:f>
              <c:numCache>
                <c:formatCode>0.0</c:formatCode>
                <c:ptCount val="3"/>
                <c:pt idx="0">
                  <c:v>37.999999999999993</c:v>
                </c:pt>
                <c:pt idx="1">
                  <c:v>37.999999999999993</c:v>
                </c:pt>
                <c:pt idx="2">
                  <c:v>0</c:v>
                </c:pt>
              </c:numCache>
            </c:numRef>
          </c:val>
          <c:extLst>
            <c:ext xmlns:c16="http://schemas.microsoft.com/office/drawing/2014/chart" uri="{C3380CC4-5D6E-409C-BE32-E72D297353CC}">
              <c16:uniqueId val="{00000000-92CB-8C45-BAFD-1077AD6EA45A}"/>
            </c:ext>
          </c:extLst>
        </c:ser>
        <c:ser>
          <c:idx val="1"/>
          <c:order val="1"/>
          <c:tx>
            <c:strRef>
              <c:f>Dashboard_Persone!$BG$149</c:f>
              <c:strCache>
                <c:ptCount val="1"/>
                <c:pt idx="0">
                  <c:v>31-35 anni</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Dashboard_Persone!$BH$147:$BJ$147</c:f>
              <c:numCache>
                <c:formatCode>[$-410]mmm\-yy;@</c:formatCode>
                <c:ptCount val="3"/>
                <c:pt idx="0">
                  <c:v>43466</c:v>
                </c:pt>
                <c:pt idx="1">
                  <c:v>43617</c:v>
                </c:pt>
                <c:pt idx="2">
                  <c:v>43800</c:v>
                </c:pt>
              </c:numCache>
            </c:numRef>
          </c:cat>
          <c:val>
            <c:numRef>
              <c:f>Dashboard_Persone!$BH$149:$BJ$149</c:f>
              <c:numCache>
                <c:formatCode>0.0</c:formatCode>
                <c:ptCount val="3"/>
                <c:pt idx="0">
                  <c:v>105.3</c:v>
                </c:pt>
                <c:pt idx="1">
                  <c:v>105.3</c:v>
                </c:pt>
                <c:pt idx="2">
                  <c:v>0</c:v>
                </c:pt>
              </c:numCache>
            </c:numRef>
          </c:val>
          <c:extLst>
            <c:ext xmlns:c16="http://schemas.microsoft.com/office/drawing/2014/chart" uri="{C3380CC4-5D6E-409C-BE32-E72D297353CC}">
              <c16:uniqueId val="{00000001-92CB-8C45-BAFD-1077AD6EA45A}"/>
            </c:ext>
          </c:extLst>
        </c:ser>
        <c:ser>
          <c:idx val="2"/>
          <c:order val="2"/>
          <c:tx>
            <c:strRef>
              <c:f>Dashboard_Persone!$BG$150</c:f>
              <c:strCache>
                <c:ptCount val="1"/>
                <c:pt idx="0">
                  <c:v>36-45 anni</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Dashboard_Persone!$BH$147:$BJ$147</c:f>
              <c:numCache>
                <c:formatCode>[$-410]mmm\-yy;@</c:formatCode>
                <c:ptCount val="3"/>
                <c:pt idx="0">
                  <c:v>43466</c:v>
                </c:pt>
                <c:pt idx="1">
                  <c:v>43617</c:v>
                </c:pt>
                <c:pt idx="2">
                  <c:v>43800</c:v>
                </c:pt>
              </c:numCache>
            </c:numRef>
          </c:cat>
          <c:val>
            <c:numRef>
              <c:f>Dashboard_Persone!$BH$150:$BJ$150</c:f>
              <c:numCache>
                <c:formatCode>0.0</c:formatCode>
                <c:ptCount val="3"/>
                <c:pt idx="0">
                  <c:v>153.93103448275863</c:v>
                </c:pt>
                <c:pt idx="1">
                  <c:v>153.93103448275863</c:v>
                </c:pt>
                <c:pt idx="2">
                  <c:v>0</c:v>
                </c:pt>
              </c:numCache>
            </c:numRef>
          </c:val>
          <c:extLst>
            <c:ext xmlns:c16="http://schemas.microsoft.com/office/drawing/2014/chart" uri="{C3380CC4-5D6E-409C-BE32-E72D297353CC}">
              <c16:uniqueId val="{00000002-92CB-8C45-BAFD-1077AD6EA45A}"/>
            </c:ext>
          </c:extLst>
        </c:ser>
        <c:ser>
          <c:idx val="3"/>
          <c:order val="3"/>
          <c:tx>
            <c:strRef>
              <c:f>Dashboard_Persone!$BG$151</c:f>
              <c:strCache>
                <c:ptCount val="1"/>
                <c:pt idx="0">
                  <c:v>46-55 anni</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Dashboard_Persone!$BH$147:$BJ$147</c:f>
              <c:numCache>
                <c:formatCode>[$-410]mmm\-yy;@</c:formatCode>
                <c:ptCount val="3"/>
                <c:pt idx="0">
                  <c:v>43466</c:v>
                </c:pt>
                <c:pt idx="1">
                  <c:v>43617</c:v>
                </c:pt>
                <c:pt idx="2">
                  <c:v>43800</c:v>
                </c:pt>
              </c:numCache>
            </c:numRef>
          </c:cat>
          <c:val>
            <c:numRef>
              <c:f>Dashboard_Persone!$BH$151:$BJ$151</c:f>
              <c:numCache>
                <c:formatCode>0.0</c:formatCode>
                <c:ptCount val="3"/>
                <c:pt idx="0">
                  <c:v>110.44800000000001</c:v>
                </c:pt>
                <c:pt idx="1">
                  <c:v>110.44800000000001</c:v>
                </c:pt>
                <c:pt idx="2">
                  <c:v>0</c:v>
                </c:pt>
              </c:numCache>
            </c:numRef>
          </c:val>
          <c:extLst>
            <c:ext xmlns:c16="http://schemas.microsoft.com/office/drawing/2014/chart" uri="{C3380CC4-5D6E-409C-BE32-E72D297353CC}">
              <c16:uniqueId val="{00000003-92CB-8C45-BAFD-1077AD6EA45A}"/>
            </c:ext>
          </c:extLst>
        </c:ser>
        <c:ser>
          <c:idx val="4"/>
          <c:order val="4"/>
          <c:tx>
            <c:strRef>
              <c:f>Dashboard_Persone!$BG$152</c:f>
              <c:strCache>
                <c:ptCount val="1"/>
                <c:pt idx="0">
                  <c:v>Oltre 55 anni</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Dashboard_Persone!$BH$147:$BJ$147</c:f>
              <c:numCache>
                <c:formatCode>[$-410]mmm\-yy;@</c:formatCode>
                <c:ptCount val="3"/>
                <c:pt idx="0">
                  <c:v>43466</c:v>
                </c:pt>
                <c:pt idx="1">
                  <c:v>43617</c:v>
                </c:pt>
                <c:pt idx="2">
                  <c:v>43800</c:v>
                </c:pt>
              </c:numCache>
            </c:numRef>
          </c:cat>
          <c:val>
            <c:numRef>
              <c:f>Dashboard_Persone!$BH$152:$BJ$152</c:f>
              <c:numCache>
                <c:formatCode>0.0</c:formatCode>
                <c:ptCount val="3"/>
                <c:pt idx="0">
                  <c:v>58.8</c:v>
                </c:pt>
                <c:pt idx="1">
                  <c:v>58.8</c:v>
                </c:pt>
                <c:pt idx="2">
                  <c:v>0</c:v>
                </c:pt>
              </c:numCache>
            </c:numRef>
          </c:val>
          <c:extLst>
            <c:ext xmlns:c16="http://schemas.microsoft.com/office/drawing/2014/chart" uri="{C3380CC4-5D6E-409C-BE32-E72D297353CC}">
              <c16:uniqueId val="{00000004-92CB-8C45-BAFD-1077AD6EA45A}"/>
            </c:ext>
          </c:extLst>
        </c:ser>
        <c:ser>
          <c:idx val="5"/>
          <c:order val="5"/>
          <c:tx>
            <c:strRef>
              <c:f>Dashboard_Persone!$BG$154</c:f>
              <c:strCache>
                <c:ptCount val="1"/>
                <c:pt idx="0">
                  <c:v>Totale complessivo</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Dashboard_Persone!$BH$147:$BJ$147</c:f>
              <c:numCache>
                <c:formatCode>[$-410]mmm\-yy;@</c:formatCode>
                <c:ptCount val="3"/>
                <c:pt idx="0">
                  <c:v>43466</c:v>
                </c:pt>
                <c:pt idx="1">
                  <c:v>43617</c:v>
                </c:pt>
                <c:pt idx="2">
                  <c:v>43800</c:v>
                </c:pt>
              </c:numCache>
            </c:numRef>
          </c:cat>
          <c:val>
            <c:numRef>
              <c:f>Dashboard_Persone!$BH$154:$BJ$154</c:f>
              <c:numCache>
                <c:formatCode>0.0</c:formatCode>
                <c:ptCount val="3"/>
                <c:pt idx="0">
                  <c:v>465.91200000000003</c:v>
                </c:pt>
                <c:pt idx="1">
                  <c:v>465.91200000000003</c:v>
                </c:pt>
                <c:pt idx="2">
                  <c:v>0</c:v>
                </c:pt>
              </c:numCache>
            </c:numRef>
          </c:val>
          <c:extLst>
            <c:ext xmlns:c16="http://schemas.microsoft.com/office/drawing/2014/chart" uri="{C3380CC4-5D6E-409C-BE32-E72D297353CC}">
              <c16:uniqueId val="{00000000-44C3-0D4F-AC38-564DE99CA91F}"/>
            </c:ext>
          </c:extLst>
        </c:ser>
        <c:dLbls>
          <c:dLblPos val="outEnd"/>
          <c:showLegendKey val="0"/>
          <c:showVal val="1"/>
          <c:showCatName val="0"/>
          <c:showSerName val="0"/>
          <c:showPercent val="0"/>
          <c:showBubbleSize val="0"/>
        </c:dLbls>
        <c:gapWidth val="219"/>
        <c:overlap val="-27"/>
        <c:axId val="609127775"/>
        <c:axId val="672797599"/>
      </c:barChart>
      <c:catAx>
        <c:axId val="609127775"/>
        <c:scaling>
          <c:orientation val="minMax"/>
        </c:scaling>
        <c:delete val="0"/>
        <c:axPos val="b"/>
        <c:numFmt formatCode="[$-410]mmm\-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2797599"/>
        <c:crosses val="autoZero"/>
        <c:auto val="0"/>
        <c:lblAlgn val="ctr"/>
        <c:lblOffset val="100"/>
        <c:tickLblSkip val="1"/>
        <c:noMultiLvlLbl val="0"/>
      </c:catAx>
      <c:valAx>
        <c:axId val="672797599"/>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91277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sz="1400" b="0" i="0" u="none" strike="noStrike" baseline="0">
                <a:effectLst/>
              </a:rPr>
              <a:t>€ RISPARMIATI PER RIDUZIONE COMMUTING CASA-LAVORO  - </a:t>
            </a:r>
            <a:r>
              <a:rPr lang="it-IT" baseline="0"/>
              <a:t>CLUSTERIZZAZIONE PER QUALIFICA</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Dashboard_Persone!$BP$148</c:f>
              <c:strCache>
                <c:ptCount val="1"/>
                <c:pt idx="0">
                  <c:v>Dirigente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Dashboard_Persone!$BQ$147:$BS$147</c:f>
              <c:numCache>
                <c:formatCode>[$-410]mmm\-yy;@</c:formatCode>
                <c:ptCount val="3"/>
                <c:pt idx="0">
                  <c:v>43466</c:v>
                </c:pt>
                <c:pt idx="1">
                  <c:v>43617</c:v>
                </c:pt>
                <c:pt idx="2">
                  <c:v>43800</c:v>
                </c:pt>
              </c:numCache>
            </c:numRef>
          </c:cat>
          <c:val>
            <c:numRef>
              <c:f>Dashboard_Persone!$BQ$148:$BS$148</c:f>
              <c:numCache>
                <c:formatCode>0.0</c:formatCode>
                <c:ptCount val="3"/>
                <c:pt idx="0">
                  <c:v>23.2</c:v>
                </c:pt>
                <c:pt idx="1">
                  <c:v>23.2</c:v>
                </c:pt>
                <c:pt idx="2">
                  <c:v>0</c:v>
                </c:pt>
              </c:numCache>
            </c:numRef>
          </c:val>
          <c:extLst>
            <c:ext xmlns:c16="http://schemas.microsoft.com/office/drawing/2014/chart" uri="{C3380CC4-5D6E-409C-BE32-E72D297353CC}">
              <c16:uniqueId val="{00000000-92CB-8C45-BAFD-1077AD6EA45A}"/>
            </c:ext>
          </c:extLst>
        </c:ser>
        <c:ser>
          <c:idx val="1"/>
          <c:order val="1"/>
          <c:tx>
            <c:strRef>
              <c:f>Dashboard_Persone!$BP$149</c:f>
              <c:strCache>
                <c:ptCount val="1"/>
                <c:pt idx="0">
                  <c:v>Quadro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Dashboard_Persone!$BQ$147:$BS$147</c:f>
              <c:numCache>
                <c:formatCode>[$-410]mmm\-yy;@</c:formatCode>
                <c:ptCount val="3"/>
                <c:pt idx="0">
                  <c:v>43466</c:v>
                </c:pt>
                <c:pt idx="1">
                  <c:v>43617</c:v>
                </c:pt>
                <c:pt idx="2">
                  <c:v>43800</c:v>
                </c:pt>
              </c:numCache>
            </c:numRef>
          </c:cat>
          <c:val>
            <c:numRef>
              <c:f>Dashboard_Persone!$BQ$149:$BS$149</c:f>
              <c:numCache>
                <c:formatCode>0.0</c:formatCode>
                <c:ptCount val="3"/>
                <c:pt idx="0">
                  <c:v>151.19999999999999</c:v>
                </c:pt>
                <c:pt idx="1">
                  <c:v>151.19999999999999</c:v>
                </c:pt>
                <c:pt idx="2">
                  <c:v>0</c:v>
                </c:pt>
              </c:numCache>
            </c:numRef>
          </c:val>
          <c:extLst>
            <c:ext xmlns:c16="http://schemas.microsoft.com/office/drawing/2014/chart" uri="{C3380CC4-5D6E-409C-BE32-E72D297353CC}">
              <c16:uniqueId val="{00000001-92CB-8C45-BAFD-1077AD6EA45A}"/>
            </c:ext>
          </c:extLst>
        </c:ser>
        <c:ser>
          <c:idx val="2"/>
          <c:order val="2"/>
          <c:tx>
            <c:strRef>
              <c:f>Dashboard_Persone!$BP$150</c:f>
              <c:strCache>
                <c:ptCount val="1"/>
                <c:pt idx="0">
                  <c:v>Impiegato</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Dashboard_Persone!$BQ$147:$BS$147</c:f>
              <c:numCache>
                <c:formatCode>[$-410]mmm\-yy;@</c:formatCode>
                <c:ptCount val="3"/>
                <c:pt idx="0">
                  <c:v>43466</c:v>
                </c:pt>
                <c:pt idx="1">
                  <c:v>43617</c:v>
                </c:pt>
                <c:pt idx="2">
                  <c:v>43800</c:v>
                </c:pt>
              </c:numCache>
            </c:numRef>
          </c:cat>
          <c:val>
            <c:numRef>
              <c:f>Dashboard_Persone!$BQ$150:$BS$150</c:f>
              <c:numCache>
                <c:formatCode>0.0</c:formatCode>
                <c:ptCount val="3"/>
                <c:pt idx="0">
                  <c:v>292</c:v>
                </c:pt>
                <c:pt idx="1">
                  <c:v>292</c:v>
                </c:pt>
                <c:pt idx="2">
                  <c:v>0</c:v>
                </c:pt>
              </c:numCache>
            </c:numRef>
          </c:val>
          <c:extLst>
            <c:ext xmlns:c16="http://schemas.microsoft.com/office/drawing/2014/chart" uri="{C3380CC4-5D6E-409C-BE32-E72D297353CC}">
              <c16:uniqueId val="{00000002-92CB-8C45-BAFD-1077AD6EA45A}"/>
            </c:ext>
          </c:extLst>
        </c:ser>
        <c:ser>
          <c:idx val="3"/>
          <c:order val="3"/>
          <c:tx>
            <c:strRef>
              <c:f>Dashboard_Persone!$BP$152</c:f>
              <c:strCache>
                <c:ptCount val="1"/>
                <c:pt idx="0">
                  <c:v>Totale complessivo</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Dashboard_Persone!$BQ$147:$BS$147</c:f>
              <c:numCache>
                <c:formatCode>[$-410]mmm\-yy;@</c:formatCode>
                <c:ptCount val="3"/>
                <c:pt idx="0">
                  <c:v>43466</c:v>
                </c:pt>
                <c:pt idx="1">
                  <c:v>43617</c:v>
                </c:pt>
                <c:pt idx="2">
                  <c:v>43800</c:v>
                </c:pt>
              </c:numCache>
            </c:numRef>
          </c:cat>
          <c:val>
            <c:numRef>
              <c:f>Dashboard_Persone!$BQ$152:$BS$152</c:f>
              <c:numCache>
                <c:formatCode>0.0</c:formatCode>
                <c:ptCount val="3"/>
                <c:pt idx="0">
                  <c:v>465.91200000000003</c:v>
                </c:pt>
                <c:pt idx="1">
                  <c:v>465.91200000000003</c:v>
                </c:pt>
                <c:pt idx="2">
                  <c:v>0</c:v>
                </c:pt>
              </c:numCache>
            </c:numRef>
          </c:val>
          <c:extLst>
            <c:ext xmlns:c16="http://schemas.microsoft.com/office/drawing/2014/chart" uri="{C3380CC4-5D6E-409C-BE32-E72D297353CC}">
              <c16:uniqueId val="{00000000-F64E-8646-BC9A-85AEFB41A409}"/>
            </c:ext>
          </c:extLst>
        </c:ser>
        <c:dLbls>
          <c:dLblPos val="outEnd"/>
          <c:showLegendKey val="0"/>
          <c:showVal val="1"/>
          <c:showCatName val="0"/>
          <c:showSerName val="0"/>
          <c:showPercent val="0"/>
          <c:showBubbleSize val="0"/>
        </c:dLbls>
        <c:gapWidth val="219"/>
        <c:overlap val="-27"/>
        <c:axId val="609127775"/>
        <c:axId val="672797599"/>
      </c:barChart>
      <c:catAx>
        <c:axId val="609127775"/>
        <c:scaling>
          <c:orientation val="minMax"/>
        </c:scaling>
        <c:delete val="0"/>
        <c:axPos val="b"/>
        <c:numFmt formatCode="[$-410]mmm\-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2797599"/>
        <c:crosses val="autoZero"/>
        <c:auto val="0"/>
        <c:lblAlgn val="ctr"/>
        <c:lblOffset val="100"/>
        <c:tickLblSkip val="1"/>
        <c:noMultiLvlLbl val="0"/>
      </c:catAx>
      <c:valAx>
        <c:axId val="672797599"/>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91277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sz="1400" b="0" i="0" u="none" strike="noStrike" baseline="0">
                <a:effectLst/>
              </a:rPr>
              <a:t>€ RISPARMIATI PER RIDUZIONE COMMUTING CASA-LAVORO  </a:t>
            </a:r>
            <a:r>
              <a:rPr lang="it-IT" baseline="0"/>
              <a:t>- CLUSTERIZZAZIONE PER DIREZIONE</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Dashboard_Persone!$BZ$148</c:f>
              <c:strCache>
                <c:ptCount val="1"/>
                <c:pt idx="0">
                  <c:v>CORPORATE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Dashboard_Persone!$CA$147:$CC$147</c:f>
              <c:numCache>
                <c:formatCode>[$-410]mmm\-yy;@</c:formatCode>
                <c:ptCount val="3"/>
                <c:pt idx="0">
                  <c:v>43466</c:v>
                </c:pt>
                <c:pt idx="1">
                  <c:v>43617</c:v>
                </c:pt>
                <c:pt idx="2">
                  <c:v>43800</c:v>
                </c:pt>
              </c:numCache>
            </c:numRef>
          </c:cat>
          <c:val>
            <c:numRef>
              <c:f>Dashboard_Persone!$CA$148:$CC$148</c:f>
              <c:numCache>
                <c:formatCode>0.0</c:formatCode>
                <c:ptCount val="3"/>
                <c:pt idx="0">
                  <c:v>107.5764705882353</c:v>
                </c:pt>
                <c:pt idx="1">
                  <c:v>107.5764705882353</c:v>
                </c:pt>
                <c:pt idx="2">
                  <c:v>0</c:v>
                </c:pt>
              </c:numCache>
            </c:numRef>
          </c:val>
          <c:extLst>
            <c:ext xmlns:c16="http://schemas.microsoft.com/office/drawing/2014/chart" uri="{C3380CC4-5D6E-409C-BE32-E72D297353CC}">
              <c16:uniqueId val="{00000000-D4AA-034F-9FC4-2CE638959F64}"/>
            </c:ext>
          </c:extLst>
        </c:ser>
        <c:ser>
          <c:idx val="1"/>
          <c:order val="1"/>
          <c:tx>
            <c:strRef>
              <c:f>Dashboard_Persone!$BZ$149</c:f>
              <c:strCache>
                <c:ptCount val="1"/>
                <c:pt idx="0">
                  <c:v>HR</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Dashboard_Persone!$CA$147:$CC$147</c:f>
              <c:numCache>
                <c:formatCode>[$-410]mmm\-yy;@</c:formatCode>
                <c:ptCount val="3"/>
                <c:pt idx="0">
                  <c:v>43466</c:v>
                </c:pt>
                <c:pt idx="1">
                  <c:v>43617</c:v>
                </c:pt>
                <c:pt idx="2">
                  <c:v>43800</c:v>
                </c:pt>
              </c:numCache>
            </c:numRef>
          </c:cat>
          <c:val>
            <c:numRef>
              <c:f>Dashboard_Persone!$CA$149:$CC$149</c:f>
              <c:numCache>
                <c:formatCode>0.0</c:formatCode>
                <c:ptCount val="3"/>
                <c:pt idx="0">
                  <c:v>10.799999999999999</c:v>
                </c:pt>
                <c:pt idx="1">
                  <c:v>10.799999999999999</c:v>
                </c:pt>
                <c:pt idx="2">
                  <c:v>0</c:v>
                </c:pt>
              </c:numCache>
            </c:numRef>
          </c:val>
          <c:extLst>
            <c:ext xmlns:c16="http://schemas.microsoft.com/office/drawing/2014/chart" uri="{C3380CC4-5D6E-409C-BE32-E72D297353CC}">
              <c16:uniqueId val="{00000001-D4AA-034F-9FC4-2CE638959F64}"/>
            </c:ext>
          </c:extLst>
        </c:ser>
        <c:ser>
          <c:idx val="2"/>
          <c:order val="2"/>
          <c:tx>
            <c:strRef>
              <c:f>Dashboard_Persone!$BZ$150</c:f>
              <c:strCache>
                <c:ptCount val="1"/>
                <c:pt idx="0">
                  <c:v>IT</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Dashboard_Persone!$CA$147:$CC$147</c:f>
              <c:numCache>
                <c:formatCode>[$-410]mmm\-yy;@</c:formatCode>
                <c:ptCount val="3"/>
                <c:pt idx="0">
                  <c:v>43466</c:v>
                </c:pt>
                <c:pt idx="1">
                  <c:v>43617</c:v>
                </c:pt>
                <c:pt idx="2">
                  <c:v>43800</c:v>
                </c:pt>
              </c:numCache>
            </c:numRef>
          </c:cat>
          <c:val>
            <c:numRef>
              <c:f>Dashboard_Persone!$CA$150:$CC$150</c:f>
              <c:numCache>
                <c:formatCode>0.0</c:formatCode>
                <c:ptCount val="3"/>
                <c:pt idx="0">
                  <c:v>21</c:v>
                </c:pt>
                <c:pt idx="1">
                  <c:v>21</c:v>
                </c:pt>
                <c:pt idx="2">
                  <c:v>0</c:v>
                </c:pt>
              </c:numCache>
            </c:numRef>
          </c:val>
          <c:extLst>
            <c:ext xmlns:c16="http://schemas.microsoft.com/office/drawing/2014/chart" uri="{C3380CC4-5D6E-409C-BE32-E72D297353CC}">
              <c16:uniqueId val="{00000002-D4AA-034F-9FC4-2CE638959F64}"/>
            </c:ext>
          </c:extLst>
        </c:ser>
        <c:ser>
          <c:idx val="3"/>
          <c:order val="3"/>
          <c:tx>
            <c:strRef>
              <c:f>Dashboard_Persone!$BZ$151</c:f>
              <c:strCache>
                <c:ptCount val="1"/>
                <c:pt idx="0">
                  <c:v>MARKETING</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Dashboard_Persone!$CA$147:$CC$147</c:f>
              <c:numCache>
                <c:formatCode>[$-410]mmm\-yy;@</c:formatCode>
                <c:ptCount val="3"/>
                <c:pt idx="0">
                  <c:v>43466</c:v>
                </c:pt>
                <c:pt idx="1">
                  <c:v>43617</c:v>
                </c:pt>
                <c:pt idx="2">
                  <c:v>43800</c:v>
                </c:pt>
              </c:numCache>
            </c:numRef>
          </c:cat>
          <c:val>
            <c:numRef>
              <c:f>Dashboard_Persone!$CA$151:$CC$151</c:f>
              <c:numCache>
                <c:formatCode>0.0</c:formatCode>
                <c:ptCount val="3"/>
                <c:pt idx="0">
                  <c:v>6.6</c:v>
                </c:pt>
                <c:pt idx="1">
                  <c:v>6.6</c:v>
                </c:pt>
                <c:pt idx="2">
                  <c:v>0</c:v>
                </c:pt>
              </c:numCache>
            </c:numRef>
          </c:val>
          <c:extLst>
            <c:ext xmlns:c16="http://schemas.microsoft.com/office/drawing/2014/chart" uri="{C3380CC4-5D6E-409C-BE32-E72D297353CC}">
              <c16:uniqueId val="{00000003-D4AA-034F-9FC4-2CE638959F64}"/>
            </c:ext>
          </c:extLst>
        </c:ser>
        <c:ser>
          <c:idx val="4"/>
          <c:order val="4"/>
          <c:tx>
            <c:strRef>
              <c:f>Dashboard_Persone!$BZ$152</c:f>
              <c:strCache>
                <c:ptCount val="1"/>
                <c:pt idx="0">
                  <c:v>R&amp;D</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Dashboard_Persone!$CA$147:$CC$147</c:f>
              <c:numCache>
                <c:formatCode>[$-410]mmm\-yy;@</c:formatCode>
                <c:ptCount val="3"/>
                <c:pt idx="0">
                  <c:v>43466</c:v>
                </c:pt>
                <c:pt idx="1">
                  <c:v>43617</c:v>
                </c:pt>
                <c:pt idx="2">
                  <c:v>43800</c:v>
                </c:pt>
              </c:numCache>
            </c:numRef>
          </c:cat>
          <c:val>
            <c:numRef>
              <c:f>Dashboard_Persone!$CA$152:$CC$152</c:f>
              <c:numCache>
                <c:formatCode>0.0</c:formatCode>
                <c:ptCount val="3"/>
                <c:pt idx="0">
                  <c:v>111.17647058823529</c:v>
                </c:pt>
                <c:pt idx="1">
                  <c:v>111.17647058823529</c:v>
                </c:pt>
                <c:pt idx="2">
                  <c:v>0</c:v>
                </c:pt>
              </c:numCache>
            </c:numRef>
          </c:val>
          <c:extLst>
            <c:ext xmlns:c16="http://schemas.microsoft.com/office/drawing/2014/chart" uri="{C3380CC4-5D6E-409C-BE32-E72D297353CC}">
              <c16:uniqueId val="{00000004-D4AA-034F-9FC4-2CE638959F64}"/>
            </c:ext>
          </c:extLst>
        </c:ser>
        <c:ser>
          <c:idx val="5"/>
          <c:order val="5"/>
          <c:tx>
            <c:strRef>
              <c:f>Dashboard_Persone!$BZ$153</c:f>
              <c:strCache>
                <c:ptCount val="1"/>
                <c:pt idx="0">
                  <c:v>SALES</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Dashboard_Persone!$CA$147:$CC$147</c:f>
              <c:numCache>
                <c:formatCode>[$-410]mmm\-yy;@</c:formatCode>
                <c:ptCount val="3"/>
                <c:pt idx="0">
                  <c:v>43466</c:v>
                </c:pt>
                <c:pt idx="1">
                  <c:v>43617</c:v>
                </c:pt>
                <c:pt idx="2">
                  <c:v>43800</c:v>
                </c:pt>
              </c:numCache>
            </c:numRef>
          </c:cat>
          <c:val>
            <c:numRef>
              <c:f>Dashboard_Persone!$CA$153:$CC$153</c:f>
              <c:numCache>
                <c:formatCode>0.0</c:formatCode>
                <c:ptCount val="3"/>
                <c:pt idx="0">
                  <c:v>214.5</c:v>
                </c:pt>
                <c:pt idx="1">
                  <c:v>214.5</c:v>
                </c:pt>
                <c:pt idx="2">
                  <c:v>0</c:v>
                </c:pt>
              </c:numCache>
            </c:numRef>
          </c:val>
          <c:extLst>
            <c:ext xmlns:c16="http://schemas.microsoft.com/office/drawing/2014/chart" uri="{C3380CC4-5D6E-409C-BE32-E72D297353CC}">
              <c16:uniqueId val="{00000005-D4AA-034F-9FC4-2CE638959F64}"/>
            </c:ext>
          </c:extLst>
        </c:ser>
        <c:ser>
          <c:idx val="6"/>
          <c:order val="6"/>
          <c:tx>
            <c:strRef>
              <c:f>Dashboard_Persone!$BZ$155</c:f>
              <c:strCache>
                <c:ptCount val="1"/>
                <c:pt idx="0">
                  <c:v>Totale complessivo</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Dashboard_Persone!$CA$147:$CC$147</c:f>
              <c:numCache>
                <c:formatCode>[$-410]mmm\-yy;@</c:formatCode>
                <c:ptCount val="3"/>
                <c:pt idx="0">
                  <c:v>43466</c:v>
                </c:pt>
                <c:pt idx="1">
                  <c:v>43617</c:v>
                </c:pt>
                <c:pt idx="2">
                  <c:v>43800</c:v>
                </c:pt>
              </c:numCache>
            </c:numRef>
          </c:cat>
          <c:val>
            <c:numRef>
              <c:f>Dashboard_Persone!$CA$155:$CC$155</c:f>
              <c:numCache>
                <c:formatCode>0.0</c:formatCode>
                <c:ptCount val="3"/>
                <c:pt idx="0">
                  <c:v>465.91200000000003</c:v>
                </c:pt>
                <c:pt idx="1">
                  <c:v>465.91200000000003</c:v>
                </c:pt>
                <c:pt idx="2">
                  <c:v>0</c:v>
                </c:pt>
              </c:numCache>
            </c:numRef>
          </c:val>
          <c:extLst>
            <c:ext xmlns:c16="http://schemas.microsoft.com/office/drawing/2014/chart" uri="{C3380CC4-5D6E-409C-BE32-E72D297353CC}">
              <c16:uniqueId val="{00000000-D4C2-CE4D-B435-58C3F4B0ADBF}"/>
            </c:ext>
          </c:extLst>
        </c:ser>
        <c:dLbls>
          <c:dLblPos val="outEnd"/>
          <c:showLegendKey val="0"/>
          <c:showVal val="1"/>
          <c:showCatName val="0"/>
          <c:showSerName val="0"/>
          <c:showPercent val="0"/>
          <c:showBubbleSize val="0"/>
        </c:dLbls>
        <c:gapWidth val="219"/>
        <c:overlap val="-27"/>
        <c:axId val="609127775"/>
        <c:axId val="672797599"/>
      </c:barChart>
      <c:catAx>
        <c:axId val="609127775"/>
        <c:scaling>
          <c:orientation val="minMax"/>
        </c:scaling>
        <c:delete val="0"/>
        <c:axPos val="b"/>
        <c:numFmt formatCode="[$-410]mmm\-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2797599"/>
        <c:crosses val="autoZero"/>
        <c:auto val="0"/>
        <c:lblAlgn val="ctr"/>
        <c:lblOffset val="100"/>
        <c:tickLblSkip val="1"/>
        <c:noMultiLvlLbl val="0"/>
      </c:catAx>
      <c:valAx>
        <c:axId val="672797599"/>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91277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 ORE RISPARMIATE PER RIDUZIONE COMMUTING CASA-LAVORO </a:t>
            </a:r>
            <a:r>
              <a:rPr lang="it-IT" baseline="0"/>
              <a:t>- CLUSTERIZZAZIONE PER GENERE</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Dashboard_Persone!$A$148</c:f>
              <c:strCache>
                <c:ptCount val="1"/>
                <c:pt idx="0">
                  <c:v>Femmina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Dashboard_Persone!$B$147:$D$147</c:f>
              <c:numCache>
                <c:formatCode>[$-410]mmm\-yy;@</c:formatCode>
                <c:ptCount val="3"/>
                <c:pt idx="0">
                  <c:v>43466</c:v>
                </c:pt>
                <c:pt idx="1">
                  <c:v>43617</c:v>
                </c:pt>
                <c:pt idx="2">
                  <c:v>43800</c:v>
                </c:pt>
              </c:numCache>
            </c:numRef>
          </c:cat>
          <c:val>
            <c:numRef>
              <c:f>Dashboard_Persone!$B$148:$D$148</c:f>
              <c:numCache>
                <c:formatCode>0.0</c:formatCode>
                <c:ptCount val="3"/>
                <c:pt idx="0">
                  <c:v>204.8516129032258</c:v>
                </c:pt>
                <c:pt idx="1">
                  <c:v>204.8516129032258</c:v>
                </c:pt>
                <c:pt idx="2">
                  <c:v>0</c:v>
                </c:pt>
              </c:numCache>
            </c:numRef>
          </c:val>
          <c:extLst>
            <c:ext xmlns:c16="http://schemas.microsoft.com/office/drawing/2014/chart" uri="{C3380CC4-5D6E-409C-BE32-E72D297353CC}">
              <c16:uniqueId val="{00000000-D27A-1B4C-A2CB-9D6C2944A152}"/>
            </c:ext>
          </c:extLst>
        </c:ser>
        <c:ser>
          <c:idx val="1"/>
          <c:order val="1"/>
          <c:tx>
            <c:strRef>
              <c:f>Dashboard_Persone!$A$149</c:f>
              <c:strCache>
                <c:ptCount val="1"/>
                <c:pt idx="0">
                  <c:v>Maschio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Dashboard_Persone!$B$147:$D$147</c:f>
              <c:numCache>
                <c:formatCode>[$-410]mmm\-yy;@</c:formatCode>
                <c:ptCount val="3"/>
                <c:pt idx="0">
                  <c:v>43466</c:v>
                </c:pt>
                <c:pt idx="1">
                  <c:v>43617</c:v>
                </c:pt>
                <c:pt idx="2">
                  <c:v>43800</c:v>
                </c:pt>
              </c:numCache>
            </c:numRef>
          </c:cat>
          <c:val>
            <c:numRef>
              <c:f>Dashboard_Persone!$B$149:$D$149</c:f>
              <c:numCache>
                <c:formatCode>0.0</c:formatCode>
                <c:ptCount val="3"/>
                <c:pt idx="0">
                  <c:v>424.8</c:v>
                </c:pt>
                <c:pt idx="1">
                  <c:v>424.8</c:v>
                </c:pt>
                <c:pt idx="2">
                  <c:v>0</c:v>
                </c:pt>
              </c:numCache>
            </c:numRef>
          </c:val>
          <c:extLst>
            <c:ext xmlns:c16="http://schemas.microsoft.com/office/drawing/2014/chart" uri="{C3380CC4-5D6E-409C-BE32-E72D297353CC}">
              <c16:uniqueId val="{00000001-D27A-1B4C-A2CB-9D6C2944A152}"/>
            </c:ext>
          </c:extLst>
        </c:ser>
        <c:ser>
          <c:idx val="2"/>
          <c:order val="2"/>
          <c:tx>
            <c:strRef>
              <c:f>Dashboard_Persone!$A$151</c:f>
              <c:strCache>
                <c:ptCount val="1"/>
                <c:pt idx="0">
                  <c:v>Totale complessivo</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Dashboard_Persone!$B$147:$D$147</c:f>
              <c:numCache>
                <c:formatCode>[$-410]mmm\-yy;@</c:formatCode>
                <c:ptCount val="3"/>
                <c:pt idx="0">
                  <c:v>43466</c:v>
                </c:pt>
                <c:pt idx="1">
                  <c:v>43617</c:v>
                </c:pt>
                <c:pt idx="2">
                  <c:v>43800</c:v>
                </c:pt>
              </c:numCache>
            </c:numRef>
          </c:cat>
          <c:val>
            <c:numRef>
              <c:f>Dashboard_Persone!$B$151:$D$151</c:f>
              <c:numCache>
                <c:formatCode>0.0</c:formatCode>
                <c:ptCount val="3"/>
                <c:pt idx="0">
                  <c:v>630.17999999999995</c:v>
                </c:pt>
                <c:pt idx="1">
                  <c:v>630.17999999999995</c:v>
                </c:pt>
                <c:pt idx="2">
                  <c:v>0</c:v>
                </c:pt>
              </c:numCache>
            </c:numRef>
          </c:val>
          <c:extLst>
            <c:ext xmlns:c16="http://schemas.microsoft.com/office/drawing/2014/chart" uri="{C3380CC4-5D6E-409C-BE32-E72D297353CC}">
              <c16:uniqueId val="{00000000-E35F-7D4A-A841-2A0EF6B3E4DD}"/>
            </c:ext>
          </c:extLst>
        </c:ser>
        <c:dLbls>
          <c:dLblPos val="outEnd"/>
          <c:showLegendKey val="0"/>
          <c:showVal val="1"/>
          <c:showCatName val="0"/>
          <c:showSerName val="0"/>
          <c:showPercent val="0"/>
          <c:showBubbleSize val="0"/>
        </c:dLbls>
        <c:gapWidth val="219"/>
        <c:overlap val="-27"/>
        <c:axId val="609127775"/>
        <c:axId val="672797599"/>
      </c:barChart>
      <c:catAx>
        <c:axId val="609127775"/>
        <c:scaling>
          <c:orientation val="minMax"/>
        </c:scaling>
        <c:delete val="0"/>
        <c:axPos val="b"/>
        <c:numFmt formatCode="[$-410]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2797599"/>
        <c:crosses val="autoZero"/>
        <c:auto val="0"/>
        <c:lblAlgn val="ctr"/>
        <c:lblOffset val="100"/>
        <c:tickLblSkip val="1"/>
        <c:noMultiLvlLbl val="0"/>
      </c:catAx>
      <c:valAx>
        <c:axId val="672797599"/>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91277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Dashboard_Organizzazione!$A$9</c:f>
              <c:strCache>
                <c:ptCount val="1"/>
                <c:pt idx="0">
                  <c:v>% SW OCCASIONALI/ELEGGIBILI</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Dashboard_Organizzazione!$B$1:$D$2</c:f>
              <c:multiLvlStrCache>
                <c:ptCount val="3"/>
                <c:lvl>
                  <c:pt idx="0">
                    <c:v>Femmina</c:v>
                  </c:pt>
                  <c:pt idx="1">
                    <c:v>Maschio</c:v>
                  </c:pt>
                  <c:pt idx="2">
                    <c:v>Totale complessivo</c:v>
                  </c:pt>
                </c:lvl>
                <c:lvl/>
              </c:multiLvlStrCache>
            </c:multiLvlStrRef>
          </c:cat>
          <c:val>
            <c:numRef>
              <c:f>Dashboard_Organizzazione!$B$9:$D$9</c:f>
              <c:numCache>
                <c:formatCode>0%</c:formatCode>
                <c:ptCount val="3"/>
                <c:pt idx="0">
                  <c:v>0.6071428571428571</c:v>
                </c:pt>
                <c:pt idx="1">
                  <c:v>0.55737704918032782</c:v>
                </c:pt>
                <c:pt idx="2">
                  <c:v>0.5730337078651685</c:v>
                </c:pt>
              </c:numCache>
            </c:numRef>
          </c:val>
          <c:extLst>
            <c:ext xmlns:c16="http://schemas.microsoft.com/office/drawing/2014/chart" uri="{C3380CC4-5D6E-409C-BE32-E72D297353CC}">
              <c16:uniqueId val="{00000000-D8C6-4873-A9F1-B0068CC7A585}"/>
            </c:ext>
          </c:extLst>
        </c:ser>
        <c:dLbls>
          <c:showLegendKey val="0"/>
          <c:showVal val="1"/>
          <c:showCatName val="0"/>
          <c:showSerName val="0"/>
          <c:showPercent val="0"/>
          <c:showBubbleSize val="0"/>
        </c:dLbls>
        <c:gapWidth val="150"/>
        <c:overlap val="-25"/>
        <c:axId val="647724000"/>
        <c:axId val="635294272"/>
      </c:barChart>
      <c:catAx>
        <c:axId val="64772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Algn val="ctr"/>
        <c:lblOffset val="100"/>
        <c:noMultiLvlLbl val="0"/>
      </c:catAx>
      <c:valAx>
        <c:axId val="635294272"/>
        <c:scaling>
          <c:orientation val="minMax"/>
          <c:max val="1"/>
          <c:min val="0"/>
        </c:scaling>
        <c:delete val="1"/>
        <c:axPos val="l"/>
        <c:numFmt formatCode="0%" sourceLinked="1"/>
        <c:majorTickMark val="out"/>
        <c:minorTickMark val="none"/>
        <c:tickLblPos val="nextTo"/>
        <c:crossAx val="647724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 ORE RISPARMIATE PER RIDUZIONE COMMUTING CASA-LAVORO </a:t>
            </a:r>
            <a:r>
              <a:rPr lang="it-IT" baseline="0"/>
              <a:t>- CLUSTERIZZAZIONE PER  FASCIA D'ETA'</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Dashboard_Persone!$F$148</c:f>
              <c:strCache>
                <c:ptCount val="1"/>
                <c:pt idx="0">
                  <c:v>Fino a 30 anni</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Dashboard_Persone!$G$147:$I$147</c:f>
              <c:numCache>
                <c:formatCode>[$-410]mmm\-yy;@</c:formatCode>
                <c:ptCount val="3"/>
                <c:pt idx="0">
                  <c:v>43466</c:v>
                </c:pt>
                <c:pt idx="1">
                  <c:v>43617</c:v>
                </c:pt>
                <c:pt idx="2">
                  <c:v>43800</c:v>
                </c:pt>
              </c:numCache>
            </c:numRef>
          </c:cat>
          <c:val>
            <c:numRef>
              <c:f>Dashboard_Persone!$G$148:$I$148</c:f>
              <c:numCache>
                <c:formatCode>0.0</c:formatCode>
                <c:ptCount val="3"/>
                <c:pt idx="0">
                  <c:v>52.333333333333329</c:v>
                </c:pt>
                <c:pt idx="1">
                  <c:v>52.333333333333329</c:v>
                </c:pt>
                <c:pt idx="2">
                  <c:v>0</c:v>
                </c:pt>
              </c:numCache>
            </c:numRef>
          </c:val>
          <c:extLst>
            <c:ext xmlns:c16="http://schemas.microsoft.com/office/drawing/2014/chart" uri="{C3380CC4-5D6E-409C-BE32-E72D297353CC}">
              <c16:uniqueId val="{00000000-0CD5-B248-B8DB-53D073AB4B8B}"/>
            </c:ext>
          </c:extLst>
        </c:ser>
        <c:ser>
          <c:idx val="1"/>
          <c:order val="1"/>
          <c:tx>
            <c:strRef>
              <c:f>Dashboard_Persone!$F$149</c:f>
              <c:strCache>
                <c:ptCount val="1"/>
                <c:pt idx="0">
                  <c:v>31-35 anni</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Dashboard_Persone!$G$147:$I$147</c:f>
              <c:numCache>
                <c:formatCode>[$-410]mmm\-yy;@</c:formatCode>
                <c:ptCount val="3"/>
                <c:pt idx="0">
                  <c:v>43466</c:v>
                </c:pt>
                <c:pt idx="1">
                  <c:v>43617</c:v>
                </c:pt>
                <c:pt idx="2">
                  <c:v>43800</c:v>
                </c:pt>
              </c:numCache>
            </c:numRef>
          </c:cat>
          <c:val>
            <c:numRef>
              <c:f>Dashboard_Persone!$G$149:$I$149</c:f>
              <c:numCache>
                <c:formatCode>0.0</c:formatCode>
                <c:ptCount val="3"/>
                <c:pt idx="0">
                  <c:v>145.5</c:v>
                </c:pt>
                <c:pt idx="1">
                  <c:v>145.5</c:v>
                </c:pt>
                <c:pt idx="2">
                  <c:v>0</c:v>
                </c:pt>
              </c:numCache>
            </c:numRef>
          </c:val>
          <c:extLst>
            <c:ext xmlns:c16="http://schemas.microsoft.com/office/drawing/2014/chart" uri="{C3380CC4-5D6E-409C-BE32-E72D297353CC}">
              <c16:uniqueId val="{00000001-0CD5-B248-B8DB-53D073AB4B8B}"/>
            </c:ext>
          </c:extLst>
        </c:ser>
        <c:ser>
          <c:idx val="2"/>
          <c:order val="2"/>
          <c:tx>
            <c:strRef>
              <c:f>Dashboard_Persone!$F$150</c:f>
              <c:strCache>
                <c:ptCount val="1"/>
                <c:pt idx="0">
                  <c:v>36-45 anni</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Dashboard_Persone!$G$147:$I$147</c:f>
              <c:numCache>
                <c:formatCode>[$-410]mmm\-yy;@</c:formatCode>
                <c:ptCount val="3"/>
                <c:pt idx="0">
                  <c:v>43466</c:v>
                </c:pt>
                <c:pt idx="1">
                  <c:v>43617</c:v>
                </c:pt>
                <c:pt idx="2">
                  <c:v>43800</c:v>
                </c:pt>
              </c:numCache>
            </c:numRef>
          </c:cat>
          <c:val>
            <c:numRef>
              <c:f>Dashboard_Persone!$G$150:$I$150</c:f>
              <c:numCache>
                <c:formatCode>0.0</c:formatCode>
                <c:ptCount val="3"/>
                <c:pt idx="0">
                  <c:v>204.91034482758621</c:v>
                </c:pt>
                <c:pt idx="1">
                  <c:v>204.91034482758621</c:v>
                </c:pt>
                <c:pt idx="2">
                  <c:v>0</c:v>
                </c:pt>
              </c:numCache>
            </c:numRef>
          </c:val>
          <c:extLst>
            <c:ext xmlns:c16="http://schemas.microsoft.com/office/drawing/2014/chart" uri="{C3380CC4-5D6E-409C-BE32-E72D297353CC}">
              <c16:uniqueId val="{00000002-0CD5-B248-B8DB-53D073AB4B8B}"/>
            </c:ext>
          </c:extLst>
        </c:ser>
        <c:ser>
          <c:idx val="3"/>
          <c:order val="3"/>
          <c:tx>
            <c:strRef>
              <c:f>Dashboard_Persone!$F$151</c:f>
              <c:strCache>
                <c:ptCount val="1"/>
                <c:pt idx="0">
                  <c:v>46-55 anni</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Dashboard_Persone!$G$147:$I$147</c:f>
              <c:numCache>
                <c:formatCode>[$-410]mmm\-yy;@</c:formatCode>
                <c:ptCount val="3"/>
                <c:pt idx="0">
                  <c:v>43466</c:v>
                </c:pt>
                <c:pt idx="1">
                  <c:v>43617</c:v>
                </c:pt>
                <c:pt idx="2">
                  <c:v>43800</c:v>
                </c:pt>
              </c:numCache>
            </c:numRef>
          </c:cat>
          <c:val>
            <c:numRef>
              <c:f>Dashboard_Persone!$G$151:$I$151</c:f>
              <c:numCache>
                <c:formatCode>0.0</c:formatCode>
                <c:ptCount val="3"/>
                <c:pt idx="0">
                  <c:v>149.44800000000001</c:v>
                </c:pt>
                <c:pt idx="1">
                  <c:v>149.44800000000001</c:v>
                </c:pt>
                <c:pt idx="2">
                  <c:v>0</c:v>
                </c:pt>
              </c:numCache>
            </c:numRef>
          </c:val>
          <c:extLst>
            <c:ext xmlns:c16="http://schemas.microsoft.com/office/drawing/2014/chart" uri="{C3380CC4-5D6E-409C-BE32-E72D297353CC}">
              <c16:uniqueId val="{00000003-0CD5-B248-B8DB-53D073AB4B8B}"/>
            </c:ext>
          </c:extLst>
        </c:ser>
        <c:ser>
          <c:idx val="4"/>
          <c:order val="4"/>
          <c:tx>
            <c:strRef>
              <c:f>Dashboard_Persone!$F$152</c:f>
              <c:strCache>
                <c:ptCount val="1"/>
                <c:pt idx="0">
                  <c:v>Oltre 55 anni</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Dashboard_Persone!$G$147:$I$147</c:f>
              <c:numCache>
                <c:formatCode>[$-410]mmm\-yy;@</c:formatCode>
                <c:ptCount val="3"/>
                <c:pt idx="0">
                  <c:v>43466</c:v>
                </c:pt>
                <c:pt idx="1">
                  <c:v>43617</c:v>
                </c:pt>
                <c:pt idx="2">
                  <c:v>43800</c:v>
                </c:pt>
              </c:numCache>
            </c:numRef>
          </c:cat>
          <c:val>
            <c:numRef>
              <c:f>Dashboard_Persone!$G$152:$I$152</c:f>
              <c:numCache>
                <c:formatCode>0.0</c:formatCode>
                <c:ptCount val="3"/>
                <c:pt idx="0">
                  <c:v>78.27272727272728</c:v>
                </c:pt>
                <c:pt idx="1">
                  <c:v>78.27272727272728</c:v>
                </c:pt>
                <c:pt idx="2">
                  <c:v>0</c:v>
                </c:pt>
              </c:numCache>
            </c:numRef>
          </c:val>
          <c:extLst>
            <c:ext xmlns:c16="http://schemas.microsoft.com/office/drawing/2014/chart" uri="{C3380CC4-5D6E-409C-BE32-E72D297353CC}">
              <c16:uniqueId val="{00000004-0CD5-B248-B8DB-53D073AB4B8B}"/>
            </c:ext>
          </c:extLst>
        </c:ser>
        <c:ser>
          <c:idx val="5"/>
          <c:order val="5"/>
          <c:tx>
            <c:strRef>
              <c:f>Dashboard_Persone!$F$154</c:f>
              <c:strCache>
                <c:ptCount val="1"/>
                <c:pt idx="0">
                  <c:v>Totale complessivo</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Dashboard_Persone!$G$147:$I$147</c:f>
              <c:numCache>
                <c:formatCode>[$-410]mmm\-yy;@</c:formatCode>
                <c:ptCount val="3"/>
                <c:pt idx="0">
                  <c:v>43466</c:v>
                </c:pt>
                <c:pt idx="1">
                  <c:v>43617</c:v>
                </c:pt>
                <c:pt idx="2">
                  <c:v>43800</c:v>
                </c:pt>
              </c:numCache>
            </c:numRef>
          </c:cat>
          <c:val>
            <c:numRef>
              <c:f>Dashboard_Persone!$G$154:$I$154</c:f>
              <c:numCache>
                <c:formatCode>0.0</c:formatCode>
                <c:ptCount val="3"/>
                <c:pt idx="0">
                  <c:v>630.17999999999995</c:v>
                </c:pt>
                <c:pt idx="1">
                  <c:v>630.17999999999995</c:v>
                </c:pt>
                <c:pt idx="2">
                  <c:v>0</c:v>
                </c:pt>
              </c:numCache>
            </c:numRef>
          </c:val>
          <c:extLst>
            <c:ext xmlns:c16="http://schemas.microsoft.com/office/drawing/2014/chart" uri="{C3380CC4-5D6E-409C-BE32-E72D297353CC}">
              <c16:uniqueId val="{00000000-8025-4B40-91A1-41E93E7AF5A1}"/>
            </c:ext>
          </c:extLst>
        </c:ser>
        <c:dLbls>
          <c:dLblPos val="outEnd"/>
          <c:showLegendKey val="0"/>
          <c:showVal val="1"/>
          <c:showCatName val="0"/>
          <c:showSerName val="0"/>
          <c:showPercent val="0"/>
          <c:showBubbleSize val="0"/>
        </c:dLbls>
        <c:gapWidth val="219"/>
        <c:overlap val="-27"/>
        <c:axId val="609127775"/>
        <c:axId val="672797599"/>
      </c:barChart>
      <c:catAx>
        <c:axId val="609127775"/>
        <c:scaling>
          <c:orientation val="minMax"/>
        </c:scaling>
        <c:delete val="0"/>
        <c:axPos val="b"/>
        <c:numFmt formatCode="[$-410]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2797599"/>
        <c:crosses val="autoZero"/>
        <c:auto val="0"/>
        <c:lblAlgn val="ctr"/>
        <c:lblOffset val="100"/>
        <c:tickLblSkip val="1"/>
        <c:noMultiLvlLbl val="0"/>
      </c:catAx>
      <c:valAx>
        <c:axId val="672797599"/>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9127775"/>
        <c:crosses val="autoZero"/>
        <c:crossBetween val="between"/>
      </c:valAx>
      <c:spPr>
        <a:noFill/>
        <a:ln>
          <a:noFill/>
        </a:ln>
        <a:effectLst/>
      </c:spPr>
    </c:plotArea>
    <c:legend>
      <c:legendPos val="b"/>
      <c:layout>
        <c:manualLayout>
          <c:xMode val="edge"/>
          <c:yMode val="edge"/>
          <c:x val="3.2808043547889687E-2"/>
          <c:y val="0.82319454853953544"/>
          <c:w val="0.7613450180324024"/>
          <c:h val="8.478734325949048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 ORE RISPARMIATE PER RIDUZIONE COMMUTING CASA-LAVORO </a:t>
            </a:r>
            <a:r>
              <a:rPr lang="it-IT" baseline="0"/>
              <a:t>- CLUSTERIZZAZIONE PER QUALIFICA</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Dashboard_Persone!$P$148</c:f>
              <c:strCache>
                <c:ptCount val="1"/>
                <c:pt idx="0">
                  <c:v>Dirigente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Dashboard_Persone!$Q$147:$S$147</c:f>
              <c:numCache>
                <c:formatCode>[$-410]mmm\-yy;@</c:formatCode>
                <c:ptCount val="3"/>
                <c:pt idx="0">
                  <c:v>43466</c:v>
                </c:pt>
                <c:pt idx="1">
                  <c:v>43617</c:v>
                </c:pt>
                <c:pt idx="2">
                  <c:v>43800</c:v>
                </c:pt>
              </c:numCache>
            </c:numRef>
          </c:cat>
          <c:val>
            <c:numRef>
              <c:f>Dashboard_Persone!$Q$148:$S$148</c:f>
              <c:numCache>
                <c:formatCode>0.0</c:formatCode>
                <c:ptCount val="3"/>
                <c:pt idx="0">
                  <c:v>28.799999999999997</c:v>
                </c:pt>
                <c:pt idx="1">
                  <c:v>28.799999999999997</c:v>
                </c:pt>
                <c:pt idx="2">
                  <c:v>0</c:v>
                </c:pt>
              </c:numCache>
            </c:numRef>
          </c:val>
          <c:extLst>
            <c:ext xmlns:c16="http://schemas.microsoft.com/office/drawing/2014/chart" uri="{C3380CC4-5D6E-409C-BE32-E72D297353CC}">
              <c16:uniqueId val="{00000000-1649-EB49-8F91-6D5586318032}"/>
            </c:ext>
          </c:extLst>
        </c:ser>
        <c:ser>
          <c:idx val="1"/>
          <c:order val="1"/>
          <c:tx>
            <c:strRef>
              <c:f>Dashboard_Persone!$P$149</c:f>
              <c:strCache>
                <c:ptCount val="1"/>
                <c:pt idx="0">
                  <c:v>Quadro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Dashboard_Persone!$Q$147:$S$147</c:f>
              <c:numCache>
                <c:formatCode>[$-410]mmm\-yy;@</c:formatCode>
                <c:ptCount val="3"/>
                <c:pt idx="0">
                  <c:v>43466</c:v>
                </c:pt>
                <c:pt idx="1">
                  <c:v>43617</c:v>
                </c:pt>
                <c:pt idx="2">
                  <c:v>43800</c:v>
                </c:pt>
              </c:numCache>
            </c:numRef>
          </c:cat>
          <c:val>
            <c:numRef>
              <c:f>Dashboard_Persone!$Q$149:$S$149</c:f>
              <c:numCache>
                <c:formatCode>0.0</c:formatCode>
                <c:ptCount val="3"/>
                <c:pt idx="0">
                  <c:v>203.1</c:v>
                </c:pt>
                <c:pt idx="1">
                  <c:v>203.1</c:v>
                </c:pt>
                <c:pt idx="2">
                  <c:v>0</c:v>
                </c:pt>
              </c:numCache>
            </c:numRef>
          </c:val>
          <c:extLst>
            <c:ext xmlns:c16="http://schemas.microsoft.com/office/drawing/2014/chart" uri="{C3380CC4-5D6E-409C-BE32-E72D297353CC}">
              <c16:uniqueId val="{00000001-1649-EB49-8F91-6D5586318032}"/>
            </c:ext>
          </c:extLst>
        </c:ser>
        <c:ser>
          <c:idx val="2"/>
          <c:order val="2"/>
          <c:tx>
            <c:strRef>
              <c:f>Dashboard_Persone!$P$150</c:f>
              <c:strCache>
                <c:ptCount val="1"/>
                <c:pt idx="0">
                  <c:v>Impiegato</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Dashboard_Persone!$Q$147:$S$147</c:f>
              <c:numCache>
                <c:formatCode>[$-410]mmm\-yy;@</c:formatCode>
                <c:ptCount val="3"/>
                <c:pt idx="0">
                  <c:v>43466</c:v>
                </c:pt>
                <c:pt idx="1">
                  <c:v>43617</c:v>
                </c:pt>
                <c:pt idx="2">
                  <c:v>43800</c:v>
                </c:pt>
              </c:numCache>
            </c:numRef>
          </c:cat>
          <c:val>
            <c:numRef>
              <c:f>Dashboard_Persone!$Q$150:$S$150</c:f>
              <c:numCache>
                <c:formatCode>0.0</c:formatCode>
                <c:ptCount val="3"/>
                <c:pt idx="0">
                  <c:v>398.66666666666669</c:v>
                </c:pt>
                <c:pt idx="1">
                  <c:v>398.66666666666669</c:v>
                </c:pt>
                <c:pt idx="2">
                  <c:v>0</c:v>
                </c:pt>
              </c:numCache>
            </c:numRef>
          </c:val>
          <c:extLst>
            <c:ext xmlns:c16="http://schemas.microsoft.com/office/drawing/2014/chart" uri="{C3380CC4-5D6E-409C-BE32-E72D297353CC}">
              <c16:uniqueId val="{00000002-1649-EB49-8F91-6D5586318032}"/>
            </c:ext>
          </c:extLst>
        </c:ser>
        <c:ser>
          <c:idx val="3"/>
          <c:order val="3"/>
          <c:tx>
            <c:strRef>
              <c:f>Dashboard_Persone!$P$152</c:f>
              <c:strCache>
                <c:ptCount val="1"/>
                <c:pt idx="0">
                  <c:v>Totale complessivo</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Dashboard_Persone!$Q$147:$S$147</c:f>
              <c:numCache>
                <c:formatCode>[$-410]mmm\-yy;@</c:formatCode>
                <c:ptCount val="3"/>
                <c:pt idx="0">
                  <c:v>43466</c:v>
                </c:pt>
                <c:pt idx="1">
                  <c:v>43617</c:v>
                </c:pt>
                <c:pt idx="2">
                  <c:v>43800</c:v>
                </c:pt>
              </c:numCache>
            </c:numRef>
          </c:cat>
          <c:val>
            <c:numRef>
              <c:f>Dashboard_Persone!$Q$152:$S$152</c:f>
              <c:numCache>
                <c:formatCode>0.0</c:formatCode>
                <c:ptCount val="3"/>
                <c:pt idx="0">
                  <c:v>630.17999999999995</c:v>
                </c:pt>
                <c:pt idx="1">
                  <c:v>630.17999999999995</c:v>
                </c:pt>
                <c:pt idx="2">
                  <c:v>0</c:v>
                </c:pt>
              </c:numCache>
            </c:numRef>
          </c:val>
          <c:extLst>
            <c:ext xmlns:c16="http://schemas.microsoft.com/office/drawing/2014/chart" uri="{C3380CC4-5D6E-409C-BE32-E72D297353CC}">
              <c16:uniqueId val="{00000000-9CDC-4D43-9C35-1F2F778DE06F}"/>
            </c:ext>
          </c:extLst>
        </c:ser>
        <c:dLbls>
          <c:dLblPos val="outEnd"/>
          <c:showLegendKey val="0"/>
          <c:showVal val="1"/>
          <c:showCatName val="0"/>
          <c:showSerName val="0"/>
          <c:showPercent val="0"/>
          <c:showBubbleSize val="0"/>
        </c:dLbls>
        <c:gapWidth val="219"/>
        <c:overlap val="-27"/>
        <c:axId val="609127775"/>
        <c:axId val="672797599"/>
      </c:barChart>
      <c:catAx>
        <c:axId val="609127775"/>
        <c:scaling>
          <c:orientation val="minMax"/>
        </c:scaling>
        <c:delete val="0"/>
        <c:axPos val="b"/>
        <c:numFmt formatCode="[$-410]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2797599"/>
        <c:crosses val="autoZero"/>
        <c:auto val="0"/>
        <c:lblAlgn val="ctr"/>
        <c:lblOffset val="100"/>
        <c:tickLblSkip val="1"/>
        <c:noMultiLvlLbl val="0"/>
      </c:catAx>
      <c:valAx>
        <c:axId val="672797599"/>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91277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 ORE RISPARMIATE PER RIDUZIONE COMMUTING CASA-LAVORO </a:t>
            </a:r>
            <a:r>
              <a:rPr lang="it-IT" baseline="0"/>
              <a:t>- CLUSTERIZZAZIONE PER DIREZIONE</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Dashboard_Persone!$Z$148</c:f>
              <c:strCache>
                <c:ptCount val="1"/>
                <c:pt idx="0">
                  <c:v>CORPORATE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Dashboard_Persone!$AA$147:$AC$147</c:f>
              <c:numCache>
                <c:formatCode>[$-410]mmm\-yy;@</c:formatCode>
                <c:ptCount val="3"/>
                <c:pt idx="0">
                  <c:v>43466</c:v>
                </c:pt>
                <c:pt idx="1">
                  <c:v>43617</c:v>
                </c:pt>
                <c:pt idx="2">
                  <c:v>43800</c:v>
                </c:pt>
              </c:numCache>
            </c:numRef>
          </c:cat>
          <c:val>
            <c:numRef>
              <c:f>Dashboard_Persone!$AA$148:$AC$148</c:f>
              <c:numCache>
                <c:formatCode>0.0</c:formatCode>
                <c:ptCount val="3"/>
                <c:pt idx="0">
                  <c:v>141.88235294117649</c:v>
                </c:pt>
                <c:pt idx="1">
                  <c:v>141.88235294117649</c:v>
                </c:pt>
                <c:pt idx="2">
                  <c:v>0</c:v>
                </c:pt>
              </c:numCache>
            </c:numRef>
          </c:val>
          <c:extLst>
            <c:ext xmlns:c16="http://schemas.microsoft.com/office/drawing/2014/chart" uri="{C3380CC4-5D6E-409C-BE32-E72D297353CC}">
              <c16:uniqueId val="{00000000-3DAC-EE4A-BC39-9E785FEC7878}"/>
            </c:ext>
          </c:extLst>
        </c:ser>
        <c:ser>
          <c:idx val="1"/>
          <c:order val="1"/>
          <c:tx>
            <c:strRef>
              <c:f>Dashboard_Persone!$Z$149</c:f>
              <c:strCache>
                <c:ptCount val="1"/>
                <c:pt idx="0">
                  <c:v>HR</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Dashboard_Persone!$AA$147:$AC$147</c:f>
              <c:numCache>
                <c:formatCode>[$-410]mmm\-yy;@</c:formatCode>
                <c:ptCount val="3"/>
                <c:pt idx="0">
                  <c:v>43466</c:v>
                </c:pt>
                <c:pt idx="1">
                  <c:v>43617</c:v>
                </c:pt>
                <c:pt idx="2">
                  <c:v>43800</c:v>
                </c:pt>
              </c:numCache>
            </c:numRef>
          </c:cat>
          <c:val>
            <c:numRef>
              <c:f>Dashboard_Persone!$AA$149:$AC$149</c:f>
              <c:numCache>
                <c:formatCode>0.0</c:formatCode>
                <c:ptCount val="3"/>
                <c:pt idx="0">
                  <c:v>16.8</c:v>
                </c:pt>
                <c:pt idx="1">
                  <c:v>16.8</c:v>
                </c:pt>
                <c:pt idx="2">
                  <c:v>0</c:v>
                </c:pt>
              </c:numCache>
            </c:numRef>
          </c:val>
          <c:extLst>
            <c:ext xmlns:c16="http://schemas.microsoft.com/office/drawing/2014/chart" uri="{C3380CC4-5D6E-409C-BE32-E72D297353CC}">
              <c16:uniqueId val="{00000001-3DAC-EE4A-BC39-9E785FEC7878}"/>
            </c:ext>
          </c:extLst>
        </c:ser>
        <c:ser>
          <c:idx val="2"/>
          <c:order val="2"/>
          <c:tx>
            <c:strRef>
              <c:f>Dashboard_Persone!$Z$150</c:f>
              <c:strCache>
                <c:ptCount val="1"/>
                <c:pt idx="0">
                  <c:v>IT</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Dashboard_Persone!$AA$147:$AC$147</c:f>
              <c:numCache>
                <c:formatCode>[$-410]mmm\-yy;@</c:formatCode>
                <c:ptCount val="3"/>
                <c:pt idx="0">
                  <c:v>43466</c:v>
                </c:pt>
                <c:pt idx="1">
                  <c:v>43617</c:v>
                </c:pt>
                <c:pt idx="2">
                  <c:v>43800</c:v>
                </c:pt>
              </c:numCache>
            </c:numRef>
          </c:cat>
          <c:val>
            <c:numRef>
              <c:f>Dashboard_Persone!$AA$150:$AC$150</c:f>
              <c:numCache>
                <c:formatCode>0.0</c:formatCode>
                <c:ptCount val="3"/>
                <c:pt idx="0">
                  <c:v>27</c:v>
                </c:pt>
                <c:pt idx="1">
                  <c:v>27</c:v>
                </c:pt>
                <c:pt idx="2">
                  <c:v>0</c:v>
                </c:pt>
              </c:numCache>
            </c:numRef>
          </c:val>
          <c:extLst>
            <c:ext xmlns:c16="http://schemas.microsoft.com/office/drawing/2014/chart" uri="{C3380CC4-5D6E-409C-BE32-E72D297353CC}">
              <c16:uniqueId val="{00000002-3DAC-EE4A-BC39-9E785FEC7878}"/>
            </c:ext>
          </c:extLst>
        </c:ser>
        <c:ser>
          <c:idx val="3"/>
          <c:order val="3"/>
          <c:tx>
            <c:strRef>
              <c:f>Dashboard_Persone!$Z$151</c:f>
              <c:strCache>
                <c:ptCount val="1"/>
                <c:pt idx="0">
                  <c:v>MARKETING</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Dashboard_Persone!$AA$147:$AC$147</c:f>
              <c:numCache>
                <c:formatCode>[$-410]mmm\-yy;@</c:formatCode>
                <c:ptCount val="3"/>
                <c:pt idx="0">
                  <c:v>43466</c:v>
                </c:pt>
                <c:pt idx="1">
                  <c:v>43617</c:v>
                </c:pt>
                <c:pt idx="2">
                  <c:v>43800</c:v>
                </c:pt>
              </c:numCache>
            </c:numRef>
          </c:cat>
          <c:val>
            <c:numRef>
              <c:f>Dashboard_Persone!$AA$151:$AC$151</c:f>
              <c:numCache>
                <c:formatCode>0.0</c:formatCode>
                <c:ptCount val="3"/>
                <c:pt idx="0">
                  <c:v>12</c:v>
                </c:pt>
                <c:pt idx="1">
                  <c:v>12</c:v>
                </c:pt>
                <c:pt idx="2">
                  <c:v>0</c:v>
                </c:pt>
              </c:numCache>
            </c:numRef>
          </c:val>
          <c:extLst>
            <c:ext xmlns:c16="http://schemas.microsoft.com/office/drawing/2014/chart" uri="{C3380CC4-5D6E-409C-BE32-E72D297353CC}">
              <c16:uniqueId val="{00000003-3DAC-EE4A-BC39-9E785FEC7878}"/>
            </c:ext>
          </c:extLst>
        </c:ser>
        <c:ser>
          <c:idx val="4"/>
          <c:order val="4"/>
          <c:tx>
            <c:strRef>
              <c:f>Dashboard_Persone!$Z$152</c:f>
              <c:strCache>
                <c:ptCount val="1"/>
                <c:pt idx="0">
                  <c:v>R&amp;D</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Dashboard_Persone!$AA$147:$AC$147</c:f>
              <c:numCache>
                <c:formatCode>[$-410]mmm\-yy;@</c:formatCode>
                <c:ptCount val="3"/>
                <c:pt idx="0">
                  <c:v>43466</c:v>
                </c:pt>
                <c:pt idx="1">
                  <c:v>43617</c:v>
                </c:pt>
                <c:pt idx="2">
                  <c:v>43800</c:v>
                </c:pt>
              </c:numCache>
            </c:numRef>
          </c:cat>
          <c:val>
            <c:numRef>
              <c:f>Dashboard_Persone!$AA$152:$AC$152</c:f>
              <c:numCache>
                <c:formatCode>0.0</c:formatCode>
                <c:ptCount val="3"/>
                <c:pt idx="0">
                  <c:v>154.41176470588235</c:v>
                </c:pt>
                <c:pt idx="1">
                  <c:v>154.41176470588235</c:v>
                </c:pt>
                <c:pt idx="2">
                  <c:v>0</c:v>
                </c:pt>
              </c:numCache>
            </c:numRef>
          </c:val>
          <c:extLst>
            <c:ext xmlns:c16="http://schemas.microsoft.com/office/drawing/2014/chart" uri="{C3380CC4-5D6E-409C-BE32-E72D297353CC}">
              <c16:uniqueId val="{00000004-3DAC-EE4A-BC39-9E785FEC7878}"/>
            </c:ext>
          </c:extLst>
        </c:ser>
        <c:ser>
          <c:idx val="5"/>
          <c:order val="5"/>
          <c:tx>
            <c:strRef>
              <c:f>Dashboard_Persone!$Z$153</c:f>
              <c:strCache>
                <c:ptCount val="1"/>
                <c:pt idx="0">
                  <c:v>SALES</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Dashboard_Persone!$AA$147:$AC$147</c:f>
              <c:numCache>
                <c:formatCode>[$-410]mmm\-yy;@</c:formatCode>
                <c:ptCount val="3"/>
                <c:pt idx="0">
                  <c:v>43466</c:v>
                </c:pt>
                <c:pt idx="1">
                  <c:v>43617</c:v>
                </c:pt>
                <c:pt idx="2">
                  <c:v>43800</c:v>
                </c:pt>
              </c:numCache>
            </c:numRef>
          </c:cat>
          <c:val>
            <c:numRef>
              <c:f>Dashboard_Persone!$AA$153:$AC$153</c:f>
              <c:numCache>
                <c:formatCode>0.0</c:formatCode>
                <c:ptCount val="3"/>
                <c:pt idx="0">
                  <c:v>283.14</c:v>
                </c:pt>
                <c:pt idx="1">
                  <c:v>283.14</c:v>
                </c:pt>
                <c:pt idx="2">
                  <c:v>0</c:v>
                </c:pt>
              </c:numCache>
            </c:numRef>
          </c:val>
          <c:extLst>
            <c:ext xmlns:c16="http://schemas.microsoft.com/office/drawing/2014/chart" uri="{C3380CC4-5D6E-409C-BE32-E72D297353CC}">
              <c16:uniqueId val="{00000005-3DAC-EE4A-BC39-9E785FEC7878}"/>
            </c:ext>
          </c:extLst>
        </c:ser>
        <c:ser>
          <c:idx val="6"/>
          <c:order val="6"/>
          <c:tx>
            <c:strRef>
              <c:f>Dashboard_Persone!$Z$155</c:f>
              <c:strCache>
                <c:ptCount val="1"/>
                <c:pt idx="0">
                  <c:v>Totale complessivo</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Dashboard_Persone!$AA$147:$AC$147</c:f>
              <c:numCache>
                <c:formatCode>[$-410]mmm\-yy;@</c:formatCode>
                <c:ptCount val="3"/>
                <c:pt idx="0">
                  <c:v>43466</c:v>
                </c:pt>
                <c:pt idx="1">
                  <c:v>43617</c:v>
                </c:pt>
                <c:pt idx="2">
                  <c:v>43800</c:v>
                </c:pt>
              </c:numCache>
            </c:numRef>
          </c:cat>
          <c:val>
            <c:numRef>
              <c:f>Dashboard_Persone!$AA$155:$AC$155</c:f>
              <c:numCache>
                <c:formatCode>0.0</c:formatCode>
                <c:ptCount val="3"/>
                <c:pt idx="0">
                  <c:v>630.17999999999995</c:v>
                </c:pt>
                <c:pt idx="1">
                  <c:v>630.17999999999995</c:v>
                </c:pt>
                <c:pt idx="2">
                  <c:v>0</c:v>
                </c:pt>
              </c:numCache>
            </c:numRef>
          </c:val>
          <c:extLst>
            <c:ext xmlns:c16="http://schemas.microsoft.com/office/drawing/2014/chart" uri="{C3380CC4-5D6E-409C-BE32-E72D297353CC}">
              <c16:uniqueId val="{00000000-DE96-374D-A664-FC9C5784F70B}"/>
            </c:ext>
          </c:extLst>
        </c:ser>
        <c:dLbls>
          <c:dLblPos val="outEnd"/>
          <c:showLegendKey val="0"/>
          <c:showVal val="1"/>
          <c:showCatName val="0"/>
          <c:showSerName val="0"/>
          <c:showPercent val="0"/>
          <c:showBubbleSize val="0"/>
        </c:dLbls>
        <c:gapWidth val="219"/>
        <c:overlap val="-27"/>
        <c:axId val="609127775"/>
        <c:axId val="672797599"/>
      </c:barChart>
      <c:catAx>
        <c:axId val="609127775"/>
        <c:scaling>
          <c:orientation val="minMax"/>
        </c:scaling>
        <c:delete val="0"/>
        <c:axPos val="b"/>
        <c:numFmt formatCode="[$-410]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2797599"/>
        <c:crosses val="autoZero"/>
        <c:auto val="0"/>
        <c:lblAlgn val="ctr"/>
        <c:lblOffset val="100"/>
        <c:tickLblSkip val="1"/>
        <c:noMultiLvlLbl val="0"/>
      </c:catAx>
      <c:valAx>
        <c:axId val="672797599"/>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91277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Dashboard_Collettività!$A$2</c:f>
              <c:strCache>
                <c:ptCount val="1"/>
                <c:pt idx="0">
                  <c:v># aziende sul territorio che hanno avviato progetti di Smart Working</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Dashboard_Collettività!$B$1</c:f>
              <c:numCache>
                <c:formatCode>General</c:formatCode>
                <c:ptCount val="1"/>
                <c:pt idx="0">
                  <c:v>2019</c:v>
                </c:pt>
              </c:numCache>
            </c:numRef>
          </c:cat>
          <c:val>
            <c:numRef>
              <c:f>Dashboard_Collettività!$B$2</c:f>
              <c:numCache>
                <c:formatCode>General</c:formatCode>
                <c:ptCount val="1"/>
                <c:pt idx="0">
                  <c:v>30</c:v>
                </c:pt>
              </c:numCache>
            </c:numRef>
          </c:val>
          <c:extLst>
            <c:ext xmlns:c16="http://schemas.microsoft.com/office/drawing/2014/chart" uri="{C3380CC4-5D6E-409C-BE32-E72D297353CC}">
              <c16:uniqueId val="{00000000-068D-3A44-BE42-82D20A3647C8}"/>
            </c:ext>
          </c:extLst>
        </c:ser>
        <c:dLbls>
          <c:showLegendKey val="0"/>
          <c:showVal val="0"/>
          <c:showCatName val="0"/>
          <c:showSerName val="0"/>
          <c:showPercent val="0"/>
          <c:showBubbleSize val="0"/>
        </c:dLbls>
        <c:gapWidth val="500"/>
        <c:overlap val="82"/>
        <c:axId val="518013519"/>
        <c:axId val="518019983"/>
      </c:barChart>
      <c:catAx>
        <c:axId val="5180135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8019983"/>
        <c:crosses val="autoZero"/>
        <c:auto val="1"/>
        <c:lblAlgn val="ctr"/>
        <c:lblOffset val="100"/>
        <c:noMultiLvlLbl val="0"/>
      </c:catAx>
      <c:valAx>
        <c:axId val="51801998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801351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Dashboard_Collettività!$A$3</c:f>
              <c:strCache>
                <c:ptCount val="1"/>
                <c:pt idx="0">
                  <c:v># spazi di coworking presenti sul territorio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Dashboard_Collettività!$B$1</c:f>
              <c:numCache>
                <c:formatCode>General</c:formatCode>
                <c:ptCount val="1"/>
                <c:pt idx="0">
                  <c:v>2019</c:v>
                </c:pt>
              </c:numCache>
            </c:numRef>
          </c:cat>
          <c:val>
            <c:numRef>
              <c:f>Dashboard_Collettività!$B$3</c:f>
              <c:numCache>
                <c:formatCode>General</c:formatCode>
                <c:ptCount val="1"/>
                <c:pt idx="0">
                  <c:v>10</c:v>
                </c:pt>
              </c:numCache>
            </c:numRef>
          </c:val>
          <c:extLst>
            <c:ext xmlns:c16="http://schemas.microsoft.com/office/drawing/2014/chart" uri="{C3380CC4-5D6E-409C-BE32-E72D297353CC}">
              <c16:uniqueId val="{00000000-14B3-3140-94B9-03E92BC1194C}"/>
            </c:ext>
          </c:extLst>
        </c:ser>
        <c:dLbls>
          <c:showLegendKey val="0"/>
          <c:showVal val="0"/>
          <c:showCatName val="0"/>
          <c:showSerName val="0"/>
          <c:showPercent val="0"/>
          <c:showBubbleSize val="0"/>
        </c:dLbls>
        <c:gapWidth val="500"/>
        <c:axId val="518013519"/>
        <c:axId val="518019983"/>
      </c:barChart>
      <c:catAx>
        <c:axId val="5180135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8019983"/>
        <c:crosses val="autoZero"/>
        <c:auto val="1"/>
        <c:lblAlgn val="ctr"/>
        <c:lblOffset val="100"/>
        <c:noMultiLvlLbl val="0"/>
      </c:catAx>
      <c:valAx>
        <c:axId val="51801998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801351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Dashboard_Collettività!$A$4</c:f>
              <c:strCache>
                <c:ptCount val="1"/>
                <c:pt idx="0">
                  <c:v>Riduzione emissioni di CO2</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Dashboard_Collettività!$B$1</c:f>
              <c:numCache>
                <c:formatCode>General</c:formatCode>
                <c:ptCount val="1"/>
                <c:pt idx="0">
                  <c:v>2019</c:v>
                </c:pt>
              </c:numCache>
            </c:numRef>
          </c:cat>
          <c:val>
            <c:numRef>
              <c:f>Dashboard_Collettività!$B$4</c:f>
              <c:numCache>
                <c:formatCode>General</c:formatCode>
                <c:ptCount val="1"/>
                <c:pt idx="0">
                  <c:v>1330000</c:v>
                </c:pt>
              </c:numCache>
            </c:numRef>
          </c:val>
          <c:extLst>
            <c:ext xmlns:c16="http://schemas.microsoft.com/office/drawing/2014/chart" uri="{C3380CC4-5D6E-409C-BE32-E72D297353CC}">
              <c16:uniqueId val="{00000000-C2C6-4B40-9784-018B8DDE918F}"/>
            </c:ext>
          </c:extLst>
        </c:ser>
        <c:dLbls>
          <c:showLegendKey val="0"/>
          <c:showVal val="0"/>
          <c:showCatName val="0"/>
          <c:showSerName val="0"/>
          <c:showPercent val="0"/>
          <c:showBubbleSize val="0"/>
        </c:dLbls>
        <c:gapWidth val="500"/>
        <c:axId val="518013519"/>
        <c:axId val="518019983"/>
      </c:barChart>
      <c:catAx>
        <c:axId val="5180135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8019983"/>
        <c:crosses val="autoZero"/>
        <c:auto val="1"/>
        <c:lblAlgn val="ctr"/>
        <c:lblOffset val="100"/>
        <c:noMultiLvlLbl val="0"/>
      </c:catAx>
      <c:valAx>
        <c:axId val="51801998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801351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strRef>
              <c:f>Dashboard_Organizzazione!$A$33</c:f>
              <c:strCache>
                <c:ptCount val="1"/>
                <c:pt idx="0">
                  <c:v>% SW OCCASIONALI/ELEGGIBILI</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Dashboard_Organizzazione!$B$25:$G$26</c:f>
              <c:multiLvlStrCache>
                <c:ptCount val="6"/>
                <c:lvl>
                  <c:pt idx="0">
                    <c:v>Fino a 30 anni</c:v>
                  </c:pt>
                  <c:pt idx="1">
                    <c:v>31-35 anni</c:v>
                  </c:pt>
                  <c:pt idx="2">
                    <c:v>36-45 anni</c:v>
                  </c:pt>
                  <c:pt idx="3">
                    <c:v>46-55 anni</c:v>
                  </c:pt>
                  <c:pt idx="4">
                    <c:v>Oltre 55 anni</c:v>
                  </c:pt>
                  <c:pt idx="5">
                    <c:v>Totale complessivo</c:v>
                  </c:pt>
                </c:lvl>
                <c:lvl/>
              </c:multiLvlStrCache>
            </c:multiLvlStrRef>
          </c:cat>
          <c:val>
            <c:numRef>
              <c:f>Dashboard_Organizzazione!$B$33:$G$33</c:f>
              <c:numCache>
                <c:formatCode>0%</c:formatCode>
                <c:ptCount val="6"/>
                <c:pt idx="0">
                  <c:v>0.55555555555555558</c:v>
                </c:pt>
                <c:pt idx="1">
                  <c:v>0.54166666666666663</c:v>
                </c:pt>
                <c:pt idx="2">
                  <c:v>0.56000000000000005</c:v>
                </c:pt>
                <c:pt idx="3">
                  <c:v>0.54545454545454541</c:v>
                </c:pt>
                <c:pt idx="4">
                  <c:v>0.77777777777777779</c:v>
                </c:pt>
                <c:pt idx="5">
                  <c:v>0.5730337078651685</c:v>
                </c:pt>
              </c:numCache>
            </c:numRef>
          </c:val>
          <c:extLst>
            <c:ext xmlns:c16="http://schemas.microsoft.com/office/drawing/2014/chart" uri="{C3380CC4-5D6E-409C-BE32-E72D297353CC}">
              <c16:uniqueId val="{00000000-6998-45AB-9E7D-5FE228DDD3F3}"/>
            </c:ext>
          </c:extLst>
        </c:ser>
        <c:dLbls>
          <c:showLegendKey val="0"/>
          <c:showVal val="1"/>
          <c:showCatName val="0"/>
          <c:showSerName val="0"/>
          <c:showPercent val="0"/>
          <c:showBubbleSize val="0"/>
        </c:dLbls>
        <c:gapWidth val="150"/>
        <c:overlap val="-25"/>
        <c:axId val="647724000"/>
        <c:axId val="635294272"/>
      </c:barChart>
      <c:catAx>
        <c:axId val="64772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Algn val="ctr"/>
        <c:lblOffset val="100"/>
        <c:noMultiLvlLbl val="0"/>
      </c:catAx>
      <c:valAx>
        <c:axId val="635294272"/>
        <c:scaling>
          <c:orientation val="minMax"/>
          <c:max val="1"/>
          <c:min val="0"/>
        </c:scaling>
        <c:delete val="1"/>
        <c:axPos val="l"/>
        <c:numFmt formatCode="0%" sourceLinked="1"/>
        <c:majorTickMark val="out"/>
        <c:minorTickMark val="none"/>
        <c:tickLblPos val="nextTo"/>
        <c:crossAx val="647724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Dashboard_Organizzazione!$A$29</c:f>
              <c:strCache>
                <c:ptCount val="1"/>
                <c:pt idx="0">
                  <c:v>% Fruitori/Iscritti</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Dashboard_Organizzazione!$B$25:$G$26</c:f>
              <c:multiLvlStrCache>
                <c:ptCount val="6"/>
                <c:lvl>
                  <c:pt idx="0">
                    <c:v>Fino a 30 anni</c:v>
                  </c:pt>
                  <c:pt idx="1">
                    <c:v>31-35 anni</c:v>
                  </c:pt>
                  <c:pt idx="2">
                    <c:v>36-45 anni</c:v>
                  </c:pt>
                  <c:pt idx="3">
                    <c:v>46-55 anni</c:v>
                  </c:pt>
                  <c:pt idx="4">
                    <c:v>Oltre 55 anni</c:v>
                  </c:pt>
                  <c:pt idx="5">
                    <c:v>Totale complessivo</c:v>
                  </c:pt>
                </c:lvl>
                <c:lvl/>
              </c:multiLvlStrCache>
            </c:multiLvlStrRef>
          </c:cat>
          <c:val>
            <c:numRef>
              <c:f>Dashboard_Organizzazione!$B$29:$G$29</c:f>
              <c:numCache>
                <c:formatCode>0%</c:formatCode>
                <c:ptCount val="6"/>
                <c:pt idx="0">
                  <c:v>0.625</c:v>
                </c:pt>
                <c:pt idx="1">
                  <c:v>0.59090909090909094</c:v>
                </c:pt>
                <c:pt idx="2">
                  <c:v>0.63636363636363635</c:v>
                </c:pt>
                <c:pt idx="3">
                  <c:v>0.5714285714285714</c:v>
                </c:pt>
                <c:pt idx="4">
                  <c:v>0.875</c:v>
                </c:pt>
                <c:pt idx="5">
                  <c:v>0.62962962962962965</c:v>
                </c:pt>
              </c:numCache>
            </c:numRef>
          </c:val>
          <c:extLst>
            <c:ext xmlns:c16="http://schemas.microsoft.com/office/drawing/2014/chart" uri="{C3380CC4-5D6E-409C-BE32-E72D297353CC}">
              <c16:uniqueId val="{00000000-26C4-EE46-9004-9F4147D7EF11}"/>
            </c:ext>
          </c:extLst>
        </c:ser>
        <c:dLbls>
          <c:showLegendKey val="0"/>
          <c:showVal val="1"/>
          <c:showCatName val="0"/>
          <c:showSerName val="0"/>
          <c:showPercent val="0"/>
          <c:showBubbleSize val="0"/>
        </c:dLbls>
        <c:gapWidth val="150"/>
        <c:overlap val="-25"/>
        <c:axId val="647724000"/>
        <c:axId val="635294272"/>
      </c:barChart>
      <c:catAx>
        <c:axId val="64772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Algn val="ctr"/>
        <c:lblOffset val="100"/>
        <c:noMultiLvlLbl val="0"/>
      </c:catAx>
      <c:valAx>
        <c:axId val="635294272"/>
        <c:scaling>
          <c:orientation val="minMax"/>
        </c:scaling>
        <c:delete val="1"/>
        <c:axPos val="l"/>
        <c:numFmt formatCode="0%" sourceLinked="1"/>
        <c:majorTickMark val="out"/>
        <c:minorTickMark val="none"/>
        <c:tickLblPos val="nextTo"/>
        <c:crossAx val="647724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Dashboard_Organizzazione!$A$74</c:f>
              <c:strCache>
                <c:ptCount val="1"/>
                <c:pt idx="0">
                  <c:v>% SW OCCASIONALI/ELEGGIBILI</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Dashboard_Organizzazione!$B$65:$H$66</c:f>
              <c:multiLvlStrCache>
                <c:ptCount val="7"/>
                <c:lvl>
                  <c:pt idx="0">
                    <c:v>CORPORATE</c:v>
                  </c:pt>
                  <c:pt idx="1">
                    <c:v>HR</c:v>
                  </c:pt>
                  <c:pt idx="2">
                    <c:v>IT</c:v>
                  </c:pt>
                  <c:pt idx="3">
                    <c:v>MARKETING</c:v>
                  </c:pt>
                  <c:pt idx="4">
                    <c:v>R&amp;D</c:v>
                  </c:pt>
                  <c:pt idx="5">
                    <c:v>SALES</c:v>
                  </c:pt>
                  <c:pt idx="6">
                    <c:v>Totale complessivo</c:v>
                  </c:pt>
                </c:lvl>
                <c:lvl/>
              </c:multiLvlStrCache>
            </c:multiLvlStrRef>
          </c:cat>
          <c:val>
            <c:numRef>
              <c:f>Dashboard_Organizzazione!$B$74:$H$74</c:f>
              <c:numCache>
                <c:formatCode>0%</c:formatCode>
                <c:ptCount val="7"/>
                <c:pt idx="0">
                  <c:v>0.75</c:v>
                </c:pt>
                <c:pt idx="1">
                  <c:v>0.66666666666666663</c:v>
                </c:pt>
                <c:pt idx="2">
                  <c:v>0.5</c:v>
                </c:pt>
                <c:pt idx="3">
                  <c:v>0.5</c:v>
                </c:pt>
                <c:pt idx="4">
                  <c:v>0.46666666666666667</c:v>
                </c:pt>
                <c:pt idx="5">
                  <c:v>0.58823529411764708</c:v>
                </c:pt>
                <c:pt idx="6">
                  <c:v>0.5730337078651685</c:v>
                </c:pt>
              </c:numCache>
            </c:numRef>
          </c:val>
          <c:extLst>
            <c:ext xmlns:c16="http://schemas.microsoft.com/office/drawing/2014/chart" uri="{C3380CC4-5D6E-409C-BE32-E72D297353CC}">
              <c16:uniqueId val="{00000000-6181-4C9B-B8C7-ABBDCBCB7B9B}"/>
            </c:ext>
          </c:extLst>
        </c:ser>
        <c:dLbls>
          <c:showLegendKey val="0"/>
          <c:showVal val="1"/>
          <c:showCatName val="0"/>
          <c:showSerName val="0"/>
          <c:showPercent val="0"/>
          <c:showBubbleSize val="0"/>
        </c:dLbls>
        <c:gapWidth val="150"/>
        <c:overlap val="-25"/>
        <c:axId val="647724000"/>
        <c:axId val="635294272"/>
      </c:barChart>
      <c:catAx>
        <c:axId val="64772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Algn val="ctr"/>
        <c:lblOffset val="100"/>
        <c:noMultiLvlLbl val="0"/>
      </c:catAx>
      <c:valAx>
        <c:axId val="635294272"/>
        <c:scaling>
          <c:orientation val="minMax"/>
          <c:max val="1"/>
          <c:min val="0"/>
        </c:scaling>
        <c:delete val="1"/>
        <c:axPos val="l"/>
        <c:numFmt formatCode="0%" sourceLinked="1"/>
        <c:majorTickMark val="out"/>
        <c:minorTickMark val="none"/>
        <c:tickLblPos val="nextTo"/>
        <c:crossAx val="647724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Dashboard_Organizzazione!$A$8</c:f>
              <c:strCache>
                <c:ptCount val="1"/>
                <c:pt idx="0">
                  <c:v>% SW MEDI/ELEGGIBILI</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Dashboard_Organizzazione!$B$1:$D$2</c:f>
              <c:multiLvlStrCache>
                <c:ptCount val="3"/>
                <c:lvl>
                  <c:pt idx="0">
                    <c:v>Femmina</c:v>
                  </c:pt>
                  <c:pt idx="1">
                    <c:v>Maschio</c:v>
                  </c:pt>
                  <c:pt idx="2">
                    <c:v>Totale complessivo</c:v>
                  </c:pt>
                </c:lvl>
                <c:lvl/>
              </c:multiLvlStrCache>
            </c:multiLvlStrRef>
          </c:cat>
          <c:val>
            <c:numRef>
              <c:f>Dashboard_Organizzazione!$B$8:$D$8</c:f>
              <c:numCache>
                <c:formatCode>0%</c:formatCode>
                <c:ptCount val="3"/>
                <c:pt idx="0">
                  <c:v>0</c:v>
                </c:pt>
                <c:pt idx="1">
                  <c:v>0</c:v>
                </c:pt>
                <c:pt idx="2">
                  <c:v>0</c:v>
                </c:pt>
              </c:numCache>
            </c:numRef>
          </c:val>
          <c:extLst>
            <c:ext xmlns:c16="http://schemas.microsoft.com/office/drawing/2014/chart" uri="{C3380CC4-5D6E-409C-BE32-E72D297353CC}">
              <c16:uniqueId val="{00000000-9C7F-4C8D-82A2-294AC6FA92CE}"/>
            </c:ext>
          </c:extLst>
        </c:ser>
        <c:dLbls>
          <c:showLegendKey val="0"/>
          <c:showVal val="1"/>
          <c:showCatName val="0"/>
          <c:showSerName val="0"/>
          <c:showPercent val="0"/>
          <c:showBubbleSize val="0"/>
        </c:dLbls>
        <c:gapWidth val="150"/>
        <c:overlap val="-25"/>
        <c:axId val="647724000"/>
        <c:axId val="635294272"/>
      </c:barChart>
      <c:catAx>
        <c:axId val="64772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Algn val="ctr"/>
        <c:lblOffset val="100"/>
        <c:noMultiLvlLbl val="0"/>
      </c:catAx>
      <c:valAx>
        <c:axId val="635294272"/>
        <c:scaling>
          <c:orientation val="minMax"/>
          <c:max val="1"/>
          <c:min val="0"/>
        </c:scaling>
        <c:delete val="1"/>
        <c:axPos val="l"/>
        <c:numFmt formatCode="0%" sourceLinked="1"/>
        <c:majorTickMark val="out"/>
        <c:minorTickMark val="none"/>
        <c:tickLblPos val="nextTo"/>
        <c:crossAx val="647724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strRef>
              <c:f>Dashboard_Organizzazione!$A$32</c:f>
              <c:strCache>
                <c:ptCount val="1"/>
                <c:pt idx="0">
                  <c:v>% SW MEDI/ELEGGIBILI</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Dashboard_Organizzazione!$B$25:$G$26</c:f>
              <c:multiLvlStrCache>
                <c:ptCount val="6"/>
                <c:lvl>
                  <c:pt idx="0">
                    <c:v>Fino a 30 anni</c:v>
                  </c:pt>
                  <c:pt idx="1">
                    <c:v>31-35 anni</c:v>
                  </c:pt>
                  <c:pt idx="2">
                    <c:v>36-45 anni</c:v>
                  </c:pt>
                  <c:pt idx="3">
                    <c:v>46-55 anni</c:v>
                  </c:pt>
                  <c:pt idx="4">
                    <c:v>Oltre 55 anni</c:v>
                  </c:pt>
                  <c:pt idx="5">
                    <c:v>Totale complessivo</c:v>
                  </c:pt>
                </c:lvl>
                <c:lvl/>
              </c:multiLvlStrCache>
            </c:multiLvlStrRef>
          </c:cat>
          <c:val>
            <c:numRef>
              <c:f>Dashboard_Organizzazione!$B$32:$G$32</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472-43A7-AFEE-79D9B54EA893}"/>
            </c:ext>
          </c:extLst>
        </c:ser>
        <c:dLbls>
          <c:showLegendKey val="0"/>
          <c:showVal val="1"/>
          <c:showCatName val="0"/>
          <c:showSerName val="0"/>
          <c:showPercent val="0"/>
          <c:showBubbleSize val="0"/>
        </c:dLbls>
        <c:gapWidth val="150"/>
        <c:overlap val="-25"/>
        <c:axId val="647724000"/>
        <c:axId val="635294272"/>
      </c:barChart>
      <c:catAx>
        <c:axId val="64772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Algn val="ctr"/>
        <c:lblOffset val="100"/>
        <c:noMultiLvlLbl val="0"/>
      </c:catAx>
      <c:valAx>
        <c:axId val="635294272"/>
        <c:scaling>
          <c:orientation val="minMax"/>
          <c:max val="1"/>
          <c:min val="0"/>
        </c:scaling>
        <c:delete val="1"/>
        <c:axPos val="l"/>
        <c:numFmt formatCode="0%" sourceLinked="1"/>
        <c:majorTickMark val="out"/>
        <c:minorTickMark val="none"/>
        <c:tickLblPos val="nextTo"/>
        <c:crossAx val="647724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Dashboard_Organizzazione!$A$73</c:f>
              <c:strCache>
                <c:ptCount val="1"/>
                <c:pt idx="0">
                  <c:v>% SW MEDI/ELEGGIBILI</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Dashboard_Organizzazione!$B$65:$H$66</c:f>
              <c:multiLvlStrCache>
                <c:ptCount val="7"/>
                <c:lvl>
                  <c:pt idx="0">
                    <c:v>CORPORATE</c:v>
                  </c:pt>
                  <c:pt idx="1">
                    <c:v>HR</c:v>
                  </c:pt>
                  <c:pt idx="2">
                    <c:v>IT</c:v>
                  </c:pt>
                  <c:pt idx="3">
                    <c:v>MARKETING</c:v>
                  </c:pt>
                  <c:pt idx="4">
                    <c:v>R&amp;D</c:v>
                  </c:pt>
                  <c:pt idx="5">
                    <c:v>SALES</c:v>
                  </c:pt>
                  <c:pt idx="6">
                    <c:v>Totale complessivo</c:v>
                  </c:pt>
                </c:lvl>
                <c:lvl/>
              </c:multiLvlStrCache>
            </c:multiLvlStrRef>
          </c:cat>
          <c:val>
            <c:numRef>
              <c:f>Dashboard_Organizzazione!$B$73:$H$73</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5D07-4E12-AFC4-FE9FB548BE52}"/>
            </c:ext>
          </c:extLst>
        </c:ser>
        <c:dLbls>
          <c:showLegendKey val="0"/>
          <c:showVal val="1"/>
          <c:showCatName val="0"/>
          <c:showSerName val="0"/>
          <c:showPercent val="0"/>
          <c:showBubbleSize val="0"/>
        </c:dLbls>
        <c:gapWidth val="150"/>
        <c:overlap val="-25"/>
        <c:axId val="647724000"/>
        <c:axId val="635294272"/>
      </c:barChart>
      <c:catAx>
        <c:axId val="64772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Algn val="ctr"/>
        <c:lblOffset val="100"/>
        <c:noMultiLvlLbl val="0"/>
      </c:catAx>
      <c:valAx>
        <c:axId val="635294272"/>
        <c:scaling>
          <c:orientation val="minMax"/>
          <c:max val="1"/>
          <c:min val="0"/>
        </c:scaling>
        <c:delete val="1"/>
        <c:axPos val="l"/>
        <c:numFmt formatCode="0%" sourceLinked="1"/>
        <c:majorTickMark val="out"/>
        <c:minorTickMark val="none"/>
        <c:tickLblPos val="nextTo"/>
        <c:crossAx val="647724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 SW NON FRUITORI/ELEGGIBILI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Dashboard_Organizzazione!$A$10</c:f>
              <c:strCache>
                <c:ptCount val="1"/>
                <c:pt idx="0">
                  <c:v>% SW NON FRUITORE/ELEGGIBILI</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Dashboard_Organizzazione!$B$1:$D$2</c:f>
              <c:multiLvlStrCache>
                <c:ptCount val="3"/>
                <c:lvl>
                  <c:pt idx="0">
                    <c:v>Femmina</c:v>
                  </c:pt>
                  <c:pt idx="1">
                    <c:v>Maschio</c:v>
                  </c:pt>
                  <c:pt idx="2">
                    <c:v>Totale complessivo</c:v>
                  </c:pt>
                </c:lvl>
                <c:lvl/>
              </c:multiLvlStrCache>
            </c:multiLvlStrRef>
          </c:cat>
          <c:val>
            <c:numRef>
              <c:f>Dashboard_Organizzazione!$B$10:$D$10</c:f>
              <c:numCache>
                <c:formatCode>0%</c:formatCode>
                <c:ptCount val="3"/>
                <c:pt idx="0">
                  <c:v>0.32142857142857145</c:v>
                </c:pt>
                <c:pt idx="1">
                  <c:v>0.34426229508196721</c:v>
                </c:pt>
                <c:pt idx="2">
                  <c:v>0.33707865168539325</c:v>
                </c:pt>
              </c:numCache>
            </c:numRef>
          </c:val>
          <c:extLst>
            <c:ext xmlns:c16="http://schemas.microsoft.com/office/drawing/2014/chart" uri="{C3380CC4-5D6E-409C-BE32-E72D297353CC}">
              <c16:uniqueId val="{00000000-0BAF-4CBC-854F-9BDCE0F8940A}"/>
            </c:ext>
          </c:extLst>
        </c:ser>
        <c:dLbls>
          <c:showLegendKey val="0"/>
          <c:showVal val="1"/>
          <c:showCatName val="0"/>
          <c:showSerName val="0"/>
          <c:showPercent val="0"/>
          <c:showBubbleSize val="0"/>
        </c:dLbls>
        <c:gapWidth val="150"/>
        <c:overlap val="-25"/>
        <c:axId val="647724000"/>
        <c:axId val="635294272"/>
      </c:barChart>
      <c:catAx>
        <c:axId val="64772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Algn val="ctr"/>
        <c:lblOffset val="100"/>
        <c:noMultiLvlLbl val="0"/>
      </c:catAx>
      <c:valAx>
        <c:axId val="635294272"/>
        <c:scaling>
          <c:orientation val="minMax"/>
          <c:max val="1"/>
          <c:min val="0"/>
        </c:scaling>
        <c:delete val="1"/>
        <c:axPos val="l"/>
        <c:numFmt formatCode="0%" sourceLinked="1"/>
        <c:majorTickMark val="out"/>
        <c:minorTickMark val="none"/>
        <c:tickLblPos val="nextTo"/>
        <c:crossAx val="647724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 SW NON FRUITORI/ELEGGIBILI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strRef>
              <c:f>Dashboard_Organizzazione!$A$34</c:f>
              <c:strCache>
                <c:ptCount val="1"/>
                <c:pt idx="0">
                  <c:v>% SW NON FRUITORE/ELEGGIBILI</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Dashboard_Organizzazione!$B$25:$G$26</c:f>
              <c:multiLvlStrCache>
                <c:ptCount val="6"/>
                <c:lvl>
                  <c:pt idx="0">
                    <c:v>Fino a 30 anni</c:v>
                  </c:pt>
                  <c:pt idx="1">
                    <c:v>31-35 anni</c:v>
                  </c:pt>
                  <c:pt idx="2">
                    <c:v>36-45 anni</c:v>
                  </c:pt>
                  <c:pt idx="3">
                    <c:v>46-55 anni</c:v>
                  </c:pt>
                  <c:pt idx="4">
                    <c:v>Oltre 55 anni</c:v>
                  </c:pt>
                  <c:pt idx="5">
                    <c:v>Totale complessivo</c:v>
                  </c:pt>
                </c:lvl>
                <c:lvl/>
              </c:multiLvlStrCache>
            </c:multiLvlStrRef>
          </c:cat>
          <c:val>
            <c:numRef>
              <c:f>Dashboard_Organizzazione!$B$34:$G$34</c:f>
              <c:numCache>
                <c:formatCode>0%</c:formatCode>
                <c:ptCount val="6"/>
                <c:pt idx="0">
                  <c:v>0.33333333333333331</c:v>
                </c:pt>
                <c:pt idx="1">
                  <c:v>0.375</c:v>
                </c:pt>
                <c:pt idx="2">
                  <c:v>0.32</c:v>
                </c:pt>
                <c:pt idx="3">
                  <c:v>0.40909090909090912</c:v>
                </c:pt>
                <c:pt idx="4">
                  <c:v>0.1111111111111111</c:v>
                </c:pt>
                <c:pt idx="5">
                  <c:v>0.33707865168539325</c:v>
                </c:pt>
              </c:numCache>
            </c:numRef>
          </c:val>
          <c:extLst>
            <c:ext xmlns:c16="http://schemas.microsoft.com/office/drawing/2014/chart" uri="{C3380CC4-5D6E-409C-BE32-E72D297353CC}">
              <c16:uniqueId val="{00000000-E3A3-4CF8-9330-562E2F95EA84}"/>
            </c:ext>
          </c:extLst>
        </c:ser>
        <c:dLbls>
          <c:showLegendKey val="0"/>
          <c:showVal val="1"/>
          <c:showCatName val="0"/>
          <c:showSerName val="0"/>
          <c:showPercent val="0"/>
          <c:showBubbleSize val="0"/>
        </c:dLbls>
        <c:gapWidth val="150"/>
        <c:overlap val="-25"/>
        <c:axId val="647724000"/>
        <c:axId val="635294272"/>
      </c:barChart>
      <c:catAx>
        <c:axId val="64772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Algn val="ctr"/>
        <c:lblOffset val="100"/>
        <c:noMultiLvlLbl val="0"/>
      </c:catAx>
      <c:valAx>
        <c:axId val="635294272"/>
        <c:scaling>
          <c:orientation val="minMax"/>
          <c:max val="1"/>
          <c:min val="0"/>
        </c:scaling>
        <c:delete val="1"/>
        <c:axPos val="l"/>
        <c:numFmt formatCode="0%" sourceLinked="1"/>
        <c:majorTickMark val="out"/>
        <c:minorTickMark val="none"/>
        <c:tickLblPos val="nextTo"/>
        <c:crossAx val="647724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 SW NON ISCRITTI/ELEGGIBILI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Dashboard_Organizzazione!$A$76</c:f>
              <c:strCache>
                <c:ptCount val="1"/>
                <c:pt idx="0">
                  <c:v>% SW NON ISCRITTO/ELEGGIBILI</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Dashboard_Organizzazione!$B$65:$H$66</c:f>
              <c:multiLvlStrCache>
                <c:ptCount val="7"/>
                <c:lvl>
                  <c:pt idx="0">
                    <c:v>CORPORATE</c:v>
                  </c:pt>
                  <c:pt idx="1">
                    <c:v>HR</c:v>
                  </c:pt>
                  <c:pt idx="2">
                    <c:v>IT</c:v>
                  </c:pt>
                  <c:pt idx="3">
                    <c:v>MARKETING</c:v>
                  </c:pt>
                  <c:pt idx="4">
                    <c:v>R&amp;D</c:v>
                  </c:pt>
                  <c:pt idx="5">
                    <c:v>SALES</c:v>
                  </c:pt>
                  <c:pt idx="6">
                    <c:v>Totale complessivo</c:v>
                  </c:pt>
                </c:lvl>
                <c:lvl/>
              </c:multiLvlStrCache>
            </c:multiLvlStrRef>
          </c:cat>
          <c:val>
            <c:numRef>
              <c:f>Dashboard_Organizzazione!$B$76:$H$76</c:f>
              <c:numCache>
                <c:formatCode>0%</c:formatCode>
                <c:ptCount val="7"/>
                <c:pt idx="0">
                  <c:v>0.125</c:v>
                </c:pt>
                <c:pt idx="1">
                  <c:v>0</c:v>
                </c:pt>
                <c:pt idx="2">
                  <c:v>0</c:v>
                </c:pt>
                <c:pt idx="3">
                  <c:v>0</c:v>
                </c:pt>
                <c:pt idx="4">
                  <c:v>6.6666666666666666E-2</c:v>
                </c:pt>
                <c:pt idx="5">
                  <c:v>0.11764705882352941</c:v>
                </c:pt>
                <c:pt idx="6">
                  <c:v>8.98876404494382E-2</c:v>
                </c:pt>
              </c:numCache>
            </c:numRef>
          </c:val>
          <c:extLst>
            <c:ext xmlns:c16="http://schemas.microsoft.com/office/drawing/2014/chart" uri="{C3380CC4-5D6E-409C-BE32-E72D297353CC}">
              <c16:uniqueId val="{00000000-BF15-45A5-AB5A-421F6503FBF8}"/>
            </c:ext>
          </c:extLst>
        </c:ser>
        <c:dLbls>
          <c:showLegendKey val="0"/>
          <c:showVal val="1"/>
          <c:showCatName val="0"/>
          <c:showSerName val="0"/>
          <c:showPercent val="0"/>
          <c:showBubbleSize val="0"/>
        </c:dLbls>
        <c:gapWidth val="150"/>
        <c:overlap val="-25"/>
        <c:axId val="647724000"/>
        <c:axId val="635294272"/>
      </c:barChart>
      <c:catAx>
        <c:axId val="64772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Algn val="ctr"/>
        <c:lblOffset val="100"/>
        <c:noMultiLvlLbl val="0"/>
      </c:catAx>
      <c:valAx>
        <c:axId val="635294272"/>
        <c:scaling>
          <c:orientation val="minMax"/>
          <c:max val="1"/>
          <c:min val="0"/>
        </c:scaling>
        <c:delete val="1"/>
        <c:axPos val="l"/>
        <c:numFmt formatCode="0%" sourceLinked="1"/>
        <c:majorTickMark val="out"/>
        <c:minorTickMark val="none"/>
        <c:tickLblPos val="nextTo"/>
        <c:crossAx val="647724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Dashboard_Organizzazione!$A$7</c:f>
              <c:strCache>
                <c:ptCount val="1"/>
                <c:pt idx="0">
                  <c:v>% SW FREQUENTI/ELEGGIBILI</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Dashboard_Organizzazione!$B$1:$D$2</c:f>
              <c:multiLvlStrCache>
                <c:ptCount val="3"/>
                <c:lvl>
                  <c:pt idx="0">
                    <c:v>Femmina</c:v>
                  </c:pt>
                  <c:pt idx="1">
                    <c:v>Maschio</c:v>
                  </c:pt>
                  <c:pt idx="2">
                    <c:v>Totale complessivo</c:v>
                  </c:pt>
                </c:lvl>
                <c:lvl/>
              </c:multiLvlStrCache>
            </c:multiLvlStrRef>
          </c:cat>
          <c:val>
            <c:numRef>
              <c:f>Dashboard_Organizzazione!$B$7:$D$7</c:f>
              <c:numCache>
                <c:formatCode>0%</c:formatCode>
                <c:ptCount val="3"/>
                <c:pt idx="0">
                  <c:v>0</c:v>
                </c:pt>
                <c:pt idx="1">
                  <c:v>0</c:v>
                </c:pt>
                <c:pt idx="2">
                  <c:v>0</c:v>
                </c:pt>
              </c:numCache>
            </c:numRef>
          </c:val>
          <c:extLst>
            <c:ext xmlns:c16="http://schemas.microsoft.com/office/drawing/2014/chart" uri="{C3380CC4-5D6E-409C-BE32-E72D297353CC}">
              <c16:uniqueId val="{00000000-8F3B-FF49-9268-1EB8C1FFB00A}"/>
            </c:ext>
          </c:extLst>
        </c:ser>
        <c:dLbls>
          <c:showLegendKey val="0"/>
          <c:showVal val="1"/>
          <c:showCatName val="0"/>
          <c:showSerName val="0"/>
          <c:showPercent val="0"/>
          <c:showBubbleSize val="0"/>
        </c:dLbls>
        <c:gapWidth val="150"/>
        <c:overlap val="-25"/>
        <c:axId val="647724000"/>
        <c:axId val="635294272"/>
      </c:barChart>
      <c:catAx>
        <c:axId val="64772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Algn val="ctr"/>
        <c:lblOffset val="100"/>
        <c:noMultiLvlLbl val="0"/>
      </c:catAx>
      <c:valAx>
        <c:axId val="635294272"/>
        <c:scaling>
          <c:orientation val="minMax"/>
          <c:max val="1"/>
          <c:min val="0"/>
        </c:scaling>
        <c:delete val="1"/>
        <c:axPos val="l"/>
        <c:numFmt formatCode="0%" sourceLinked="1"/>
        <c:majorTickMark val="out"/>
        <c:minorTickMark val="none"/>
        <c:tickLblPos val="nextTo"/>
        <c:crossAx val="647724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 SW NON ISCRITTI/ELEGGIBILI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Dashboard_Organizzazione!$A$11</c:f>
              <c:strCache>
                <c:ptCount val="1"/>
                <c:pt idx="0">
                  <c:v>% SW NON ISCRITTO/ELEGGIBILI</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Dashboard_Organizzazione!$B$1:$D$2</c:f>
              <c:multiLvlStrCache>
                <c:ptCount val="3"/>
                <c:lvl>
                  <c:pt idx="0">
                    <c:v>Femmina</c:v>
                  </c:pt>
                  <c:pt idx="1">
                    <c:v>Maschio</c:v>
                  </c:pt>
                  <c:pt idx="2">
                    <c:v>Totale complessivo</c:v>
                  </c:pt>
                </c:lvl>
                <c:lvl/>
              </c:multiLvlStrCache>
            </c:multiLvlStrRef>
          </c:cat>
          <c:val>
            <c:numRef>
              <c:f>Dashboard_Organizzazione!$B$11:$D$11</c:f>
              <c:numCache>
                <c:formatCode>0%</c:formatCode>
                <c:ptCount val="3"/>
                <c:pt idx="0">
                  <c:v>7.1428571428571425E-2</c:v>
                </c:pt>
                <c:pt idx="1">
                  <c:v>9.8360655737704916E-2</c:v>
                </c:pt>
                <c:pt idx="2">
                  <c:v>8.98876404494382E-2</c:v>
                </c:pt>
              </c:numCache>
            </c:numRef>
          </c:val>
          <c:extLst>
            <c:ext xmlns:c16="http://schemas.microsoft.com/office/drawing/2014/chart" uri="{C3380CC4-5D6E-409C-BE32-E72D297353CC}">
              <c16:uniqueId val="{00000000-7882-6341-AF36-D3F170160B19}"/>
            </c:ext>
          </c:extLst>
        </c:ser>
        <c:dLbls>
          <c:showLegendKey val="0"/>
          <c:showVal val="1"/>
          <c:showCatName val="0"/>
          <c:showSerName val="0"/>
          <c:showPercent val="0"/>
          <c:showBubbleSize val="0"/>
        </c:dLbls>
        <c:gapWidth val="150"/>
        <c:overlap val="-25"/>
        <c:axId val="647724000"/>
        <c:axId val="635294272"/>
      </c:barChart>
      <c:catAx>
        <c:axId val="64772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Algn val="ctr"/>
        <c:lblOffset val="100"/>
        <c:noMultiLvlLbl val="0"/>
      </c:catAx>
      <c:valAx>
        <c:axId val="635294272"/>
        <c:scaling>
          <c:orientation val="minMax"/>
          <c:max val="1"/>
          <c:min val="0"/>
        </c:scaling>
        <c:delete val="1"/>
        <c:axPos val="l"/>
        <c:numFmt formatCode="0%" sourceLinked="1"/>
        <c:majorTickMark val="out"/>
        <c:minorTickMark val="none"/>
        <c:tickLblPos val="nextTo"/>
        <c:crossAx val="647724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strRef>
              <c:f>Dashboard_Organizzazione!$A$31</c:f>
              <c:strCache>
                <c:ptCount val="1"/>
                <c:pt idx="0">
                  <c:v>% SW FREQUENTI/ELEGGIBILI</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Dashboard_Organizzazione!$B$25:$G$26</c:f>
              <c:multiLvlStrCache>
                <c:ptCount val="6"/>
                <c:lvl>
                  <c:pt idx="0">
                    <c:v>Fino a 30 anni</c:v>
                  </c:pt>
                  <c:pt idx="1">
                    <c:v>31-35 anni</c:v>
                  </c:pt>
                  <c:pt idx="2">
                    <c:v>36-45 anni</c:v>
                  </c:pt>
                  <c:pt idx="3">
                    <c:v>46-55 anni</c:v>
                  </c:pt>
                  <c:pt idx="4">
                    <c:v>Oltre 55 anni</c:v>
                  </c:pt>
                  <c:pt idx="5">
                    <c:v>Totale complessivo</c:v>
                  </c:pt>
                </c:lvl>
                <c:lvl/>
              </c:multiLvlStrCache>
            </c:multiLvlStrRef>
          </c:cat>
          <c:val>
            <c:numRef>
              <c:f>Dashboard_Organizzazione!$B$31:$G$31</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A330-A144-9C06-21111AB763A2}"/>
            </c:ext>
          </c:extLst>
        </c:ser>
        <c:dLbls>
          <c:showLegendKey val="0"/>
          <c:showVal val="1"/>
          <c:showCatName val="0"/>
          <c:showSerName val="0"/>
          <c:showPercent val="0"/>
          <c:showBubbleSize val="0"/>
        </c:dLbls>
        <c:gapWidth val="150"/>
        <c:overlap val="-25"/>
        <c:axId val="647724000"/>
        <c:axId val="635294272"/>
      </c:barChart>
      <c:catAx>
        <c:axId val="64772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Algn val="ctr"/>
        <c:lblOffset val="100"/>
        <c:noMultiLvlLbl val="0"/>
      </c:catAx>
      <c:valAx>
        <c:axId val="635294272"/>
        <c:scaling>
          <c:orientation val="minMax"/>
          <c:max val="1"/>
          <c:min val="0"/>
        </c:scaling>
        <c:delete val="1"/>
        <c:axPos val="l"/>
        <c:numFmt formatCode="0%" sourceLinked="1"/>
        <c:majorTickMark val="out"/>
        <c:minorTickMark val="none"/>
        <c:tickLblPos val="nextTo"/>
        <c:crossAx val="647724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Dashboard_Organizzazione!$A$53</c:f>
              <c:strCache>
                <c:ptCount val="1"/>
                <c:pt idx="0">
                  <c:v>% Fruitori/Iscritti</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Dashboard_Organizzazione!$B$49:$E$50</c:f>
              <c:multiLvlStrCache>
                <c:ptCount val="4"/>
                <c:lvl>
                  <c:pt idx="0">
                    <c:v>Dirigente</c:v>
                  </c:pt>
                  <c:pt idx="1">
                    <c:v>Quadro</c:v>
                  </c:pt>
                  <c:pt idx="2">
                    <c:v>Impiegato</c:v>
                  </c:pt>
                  <c:pt idx="3">
                    <c:v>Totale complessivo</c:v>
                  </c:pt>
                </c:lvl>
                <c:lvl/>
              </c:multiLvlStrCache>
            </c:multiLvlStrRef>
          </c:cat>
          <c:val>
            <c:numRef>
              <c:f>Dashboard_Organizzazione!$B$53:$E$53</c:f>
              <c:numCache>
                <c:formatCode>0%</c:formatCode>
                <c:ptCount val="4"/>
                <c:pt idx="0">
                  <c:v>0.66666666666666663</c:v>
                </c:pt>
                <c:pt idx="1">
                  <c:v>0.64</c:v>
                </c:pt>
                <c:pt idx="2">
                  <c:v>0.62264150943396224</c:v>
                </c:pt>
                <c:pt idx="3">
                  <c:v>0.62962962962962965</c:v>
                </c:pt>
              </c:numCache>
            </c:numRef>
          </c:val>
          <c:extLst>
            <c:ext xmlns:c16="http://schemas.microsoft.com/office/drawing/2014/chart" uri="{C3380CC4-5D6E-409C-BE32-E72D297353CC}">
              <c16:uniqueId val="{00000000-C347-A24D-86DE-C1A8FE1F5C53}"/>
            </c:ext>
          </c:extLst>
        </c:ser>
        <c:dLbls>
          <c:showLegendKey val="0"/>
          <c:showVal val="1"/>
          <c:showCatName val="0"/>
          <c:showSerName val="0"/>
          <c:showPercent val="0"/>
          <c:showBubbleSize val="0"/>
        </c:dLbls>
        <c:gapWidth val="150"/>
        <c:overlap val="-25"/>
        <c:axId val="647724000"/>
        <c:axId val="635294272"/>
      </c:barChart>
      <c:catAx>
        <c:axId val="64772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Algn val="ctr"/>
        <c:lblOffset val="100"/>
        <c:noMultiLvlLbl val="0"/>
      </c:catAx>
      <c:valAx>
        <c:axId val="635294272"/>
        <c:scaling>
          <c:orientation val="minMax"/>
        </c:scaling>
        <c:delete val="1"/>
        <c:axPos val="l"/>
        <c:numFmt formatCode="0%" sourceLinked="1"/>
        <c:majorTickMark val="none"/>
        <c:minorTickMark val="none"/>
        <c:tickLblPos val="nextTo"/>
        <c:crossAx val="647724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 SW NON ISCRITTI/ELEGGIBILI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strRef>
              <c:f>Dashboard_Organizzazione!$A$35</c:f>
              <c:strCache>
                <c:ptCount val="1"/>
                <c:pt idx="0">
                  <c:v>% SW NON ISCRITTO/ELEGGIBILI</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Dashboard_Organizzazione!$B$25:$G$26</c:f>
              <c:multiLvlStrCache>
                <c:ptCount val="6"/>
                <c:lvl>
                  <c:pt idx="0">
                    <c:v>Fino a 30 anni</c:v>
                  </c:pt>
                  <c:pt idx="1">
                    <c:v>31-35 anni</c:v>
                  </c:pt>
                  <c:pt idx="2">
                    <c:v>36-45 anni</c:v>
                  </c:pt>
                  <c:pt idx="3">
                    <c:v>46-55 anni</c:v>
                  </c:pt>
                  <c:pt idx="4">
                    <c:v>Oltre 55 anni</c:v>
                  </c:pt>
                  <c:pt idx="5">
                    <c:v>Totale complessivo</c:v>
                  </c:pt>
                </c:lvl>
                <c:lvl/>
              </c:multiLvlStrCache>
            </c:multiLvlStrRef>
          </c:cat>
          <c:val>
            <c:numRef>
              <c:f>Dashboard_Organizzazione!$B$35:$G$35</c:f>
              <c:numCache>
                <c:formatCode>0%</c:formatCode>
                <c:ptCount val="6"/>
                <c:pt idx="0">
                  <c:v>0.1111111111111111</c:v>
                </c:pt>
                <c:pt idx="1">
                  <c:v>8.3333333333333329E-2</c:v>
                </c:pt>
                <c:pt idx="2">
                  <c:v>0.12</c:v>
                </c:pt>
                <c:pt idx="3">
                  <c:v>4.5454545454545456E-2</c:v>
                </c:pt>
                <c:pt idx="4">
                  <c:v>0.1111111111111111</c:v>
                </c:pt>
                <c:pt idx="5">
                  <c:v>8.98876404494382E-2</c:v>
                </c:pt>
              </c:numCache>
            </c:numRef>
          </c:val>
          <c:extLst>
            <c:ext xmlns:c16="http://schemas.microsoft.com/office/drawing/2014/chart" uri="{C3380CC4-5D6E-409C-BE32-E72D297353CC}">
              <c16:uniqueId val="{00000000-9AC1-9B4A-B8B6-9C242ED46261}"/>
            </c:ext>
          </c:extLst>
        </c:ser>
        <c:dLbls>
          <c:showLegendKey val="0"/>
          <c:showVal val="1"/>
          <c:showCatName val="0"/>
          <c:showSerName val="0"/>
          <c:showPercent val="0"/>
          <c:showBubbleSize val="0"/>
        </c:dLbls>
        <c:gapWidth val="150"/>
        <c:overlap val="-25"/>
        <c:axId val="647724000"/>
        <c:axId val="635294272"/>
      </c:barChart>
      <c:catAx>
        <c:axId val="64772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Algn val="ctr"/>
        <c:lblOffset val="100"/>
        <c:noMultiLvlLbl val="0"/>
      </c:catAx>
      <c:valAx>
        <c:axId val="635294272"/>
        <c:scaling>
          <c:orientation val="minMax"/>
          <c:max val="1"/>
          <c:min val="0"/>
        </c:scaling>
        <c:delete val="1"/>
        <c:axPos val="l"/>
        <c:numFmt formatCode="0%" sourceLinked="1"/>
        <c:majorTickMark val="out"/>
        <c:minorTickMark val="none"/>
        <c:tickLblPos val="nextTo"/>
        <c:crossAx val="647724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Dashboard_Organizzazione!$A$72</c:f>
              <c:strCache>
                <c:ptCount val="1"/>
                <c:pt idx="0">
                  <c:v>% SW FREQUENTI/ELEGGIBILI</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Dashboard_Organizzazione!$B$65:$H$66</c:f>
              <c:multiLvlStrCache>
                <c:ptCount val="7"/>
                <c:lvl>
                  <c:pt idx="0">
                    <c:v>CORPORATE</c:v>
                  </c:pt>
                  <c:pt idx="1">
                    <c:v>HR</c:v>
                  </c:pt>
                  <c:pt idx="2">
                    <c:v>IT</c:v>
                  </c:pt>
                  <c:pt idx="3">
                    <c:v>MARKETING</c:v>
                  </c:pt>
                  <c:pt idx="4">
                    <c:v>R&amp;D</c:v>
                  </c:pt>
                  <c:pt idx="5">
                    <c:v>SALES</c:v>
                  </c:pt>
                  <c:pt idx="6">
                    <c:v>Totale complessivo</c:v>
                  </c:pt>
                </c:lvl>
                <c:lvl/>
              </c:multiLvlStrCache>
            </c:multiLvlStrRef>
          </c:cat>
          <c:val>
            <c:numRef>
              <c:f>Dashboard_Organizzazione!$B$72:$H$72</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20A8-384B-B836-02A222DC8D8D}"/>
            </c:ext>
          </c:extLst>
        </c:ser>
        <c:dLbls>
          <c:showLegendKey val="0"/>
          <c:showVal val="1"/>
          <c:showCatName val="0"/>
          <c:showSerName val="0"/>
          <c:showPercent val="0"/>
          <c:showBubbleSize val="0"/>
        </c:dLbls>
        <c:gapWidth val="150"/>
        <c:overlap val="-25"/>
        <c:axId val="647724000"/>
        <c:axId val="635294272"/>
      </c:barChart>
      <c:catAx>
        <c:axId val="64772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Algn val="ctr"/>
        <c:lblOffset val="100"/>
        <c:noMultiLvlLbl val="0"/>
      </c:catAx>
      <c:valAx>
        <c:axId val="635294272"/>
        <c:scaling>
          <c:orientation val="minMax"/>
          <c:max val="1"/>
          <c:min val="0"/>
        </c:scaling>
        <c:delete val="1"/>
        <c:axPos val="l"/>
        <c:numFmt formatCode="0%" sourceLinked="1"/>
        <c:majorTickMark val="out"/>
        <c:minorTickMark val="none"/>
        <c:tickLblPos val="nextTo"/>
        <c:crossAx val="647724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 SW NON FRUITORI/ELEGGIBILI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Dashboard_Organizzazione!$A$75</c:f>
              <c:strCache>
                <c:ptCount val="1"/>
                <c:pt idx="0">
                  <c:v>% SW NON FRUITORE/ELEGGIBILI</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Dashboard_Organizzazione!$B$65:$H$66</c:f>
              <c:multiLvlStrCache>
                <c:ptCount val="7"/>
                <c:lvl>
                  <c:pt idx="0">
                    <c:v>CORPORATE</c:v>
                  </c:pt>
                  <c:pt idx="1">
                    <c:v>HR</c:v>
                  </c:pt>
                  <c:pt idx="2">
                    <c:v>IT</c:v>
                  </c:pt>
                  <c:pt idx="3">
                    <c:v>MARKETING</c:v>
                  </c:pt>
                  <c:pt idx="4">
                    <c:v>R&amp;D</c:v>
                  </c:pt>
                  <c:pt idx="5">
                    <c:v>SALES</c:v>
                  </c:pt>
                  <c:pt idx="6">
                    <c:v>Totale complessivo</c:v>
                  </c:pt>
                </c:lvl>
                <c:lvl/>
              </c:multiLvlStrCache>
            </c:multiLvlStrRef>
          </c:cat>
          <c:val>
            <c:numRef>
              <c:f>Dashboard_Organizzazione!$B$75:$H$75</c:f>
              <c:numCache>
                <c:formatCode>0%</c:formatCode>
                <c:ptCount val="7"/>
                <c:pt idx="0">
                  <c:v>0.125</c:v>
                </c:pt>
                <c:pt idx="1">
                  <c:v>0.33333333333333331</c:v>
                </c:pt>
                <c:pt idx="2">
                  <c:v>0.5</c:v>
                </c:pt>
                <c:pt idx="3">
                  <c:v>0.5</c:v>
                </c:pt>
                <c:pt idx="4">
                  <c:v>0.46666666666666667</c:v>
                </c:pt>
                <c:pt idx="5">
                  <c:v>0.29411764705882354</c:v>
                </c:pt>
                <c:pt idx="6">
                  <c:v>0.33707865168539325</c:v>
                </c:pt>
              </c:numCache>
            </c:numRef>
          </c:val>
          <c:extLst>
            <c:ext xmlns:c16="http://schemas.microsoft.com/office/drawing/2014/chart" uri="{C3380CC4-5D6E-409C-BE32-E72D297353CC}">
              <c16:uniqueId val="{00000000-D6E3-8744-B653-CCB5038E121B}"/>
            </c:ext>
          </c:extLst>
        </c:ser>
        <c:dLbls>
          <c:showLegendKey val="0"/>
          <c:showVal val="1"/>
          <c:showCatName val="0"/>
          <c:showSerName val="0"/>
          <c:showPercent val="0"/>
          <c:showBubbleSize val="0"/>
        </c:dLbls>
        <c:gapWidth val="150"/>
        <c:overlap val="-25"/>
        <c:axId val="647724000"/>
        <c:axId val="635294272"/>
      </c:barChart>
      <c:catAx>
        <c:axId val="64772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Algn val="ctr"/>
        <c:lblOffset val="100"/>
        <c:noMultiLvlLbl val="0"/>
      </c:catAx>
      <c:valAx>
        <c:axId val="635294272"/>
        <c:scaling>
          <c:orientation val="minMax"/>
          <c:max val="1"/>
          <c:min val="0"/>
        </c:scaling>
        <c:delete val="1"/>
        <c:axPos val="l"/>
        <c:numFmt formatCode="0%" sourceLinked="1"/>
        <c:majorTickMark val="out"/>
        <c:minorTickMark val="none"/>
        <c:tickLblPos val="nextTo"/>
        <c:crossAx val="647724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Dashboard_Organizzazione!$A$7</c:f>
              <c:strCache>
                <c:ptCount val="1"/>
                <c:pt idx="0">
                  <c:v>% SW FREQUENTI/ELEGGIBILI</c:v>
                </c:pt>
              </c:strCache>
            </c:strRef>
          </c:tx>
          <c:spPr>
            <a:solidFill>
              <a:schemeClr val="accent6">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Dashboard_Organizzazione!$B$1:$D$2</c:f>
              <c:multiLvlStrCache>
                <c:ptCount val="3"/>
                <c:lvl>
                  <c:pt idx="0">
                    <c:v>Femmina</c:v>
                  </c:pt>
                  <c:pt idx="1">
                    <c:v>Maschio</c:v>
                  </c:pt>
                  <c:pt idx="2">
                    <c:v>Totale complessivo</c:v>
                  </c:pt>
                </c:lvl>
                <c:lvl/>
              </c:multiLvlStrCache>
            </c:multiLvlStrRef>
          </c:cat>
          <c:val>
            <c:numRef>
              <c:f>Dashboard_Organizzazione!$B$7:$D$7</c:f>
              <c:numCache>
                <c:formatCode>0%</c:formatCode>
                <c:ptCount val="3"/>
                <c:pt idx="0">
                  <c:v>0</c:v>
                </c:pt>
                <c:pt idx="1">
                  <c:v>0</c:v>
                </c:pt>
                <c:pt idx="2">
                  <c:v>0</c:v>
                </c:pt>
              </c:numCache>
            </c:numRef>
          </c:val>
          <c:extLst>
            <c:ext xmlns:c16="http://schemas.microsoft.com/office/drawing/2014/chart" uri="{C3380CC4-5D6E-409C-BE32-E72D297353CC}">
              <c16:uniqueId val="{00000000-3D57-944D-9291-88323941A3C3}"/>
            </c:ext>
          </c:extLst>
        </c:ser>
        <c:ser>
          <c:idx val="1"/>
          <c:order val="1"/>
          <c:tx>
            <c:strRef>
              <c:f>Dashboard_Organizzazione!$A$8</c:f>
              <c:strCache>
                <c:ptCount val="1"/>
                <c:pt idx="0">
                  <c:v>% SW MEDI/ELEGGIBILI</c:v>
                </c:pt>
              </c:strCache>
            </c:strRef>
          </c:tx>
          <c:spPr>
            <a:solidFill>
              <a:schemeClr val="accent6"/>
            </a:solidFill>
            <a:ln>
              <a:noFill/>
            </a:ln>
            <a:effectLst/>
          </c:spPr>
          <c:invertIfNegative val="0"/>
          <c:dLbls>
            <c:dLbl>
              <c:idx val="0"/>
              <c:layout>
                <c:manualLayout>
                  <c:x val="8.141867228263178E-3"/>
                  <c:y val="-1.4367672280852853E-16"/>
                </c:manualLayout>
              </c:layout>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858-8E44-B553-C1584CEE132D}"/>
                </c:ext>
              </c:extLst>
            </c:dLbl>
            <c:dLbl>
              <c:idx val="1"/>
              <c:layout>
                <c:manualLayout>
                  <c:x val="8.141867228263178E-3"/>
                  <c:y val="-7.1838361404264264E-17"/>
                </c:manualLayout>
              </c:layout>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58-8E44-B553-C1584CEE132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Dashboard_Organizzazione!$B$1:$D$2</c:f>
              <c:multiLvlStrCache>
                <c:ptCount val="3"/>
                <c:lvl>
                  <c:pt idx="0">
                    <c:v>Femmina</c:v>
                  </c:pt>
                  <c:pt idx="1">
                    <c:v>Maschio</c:v>
                  </c:pt>
                  <c:pt idx="2">
                    <c:v>Totale complessivo</c:v>
                  </c:pt>
                </c:lvl>
                <c:lvl/>
              </c:multiLvlStrCache>
            </c:multiLvlStrRef>
          </c:cat>
          <c:val>
            <c:numRef>
              <c:f>Dashboard_Organizzazione!$B$8:$D$8</c:f>
              <c:numCache>
                <c:formatCode>0%</c:formatCode>
                <c:ptCount val="3"/>
                <c:pt idx="0">
                  <c:v>0</c:v>
                </c:pt>
                <c:pt idx="1">
                  <c:v>0</c:v>
                </c:pt>
                <c:pt idx="2">
                  <c:v>0</c:v>
                </c:pt>
              </c:numCache>
            </c:numRef>
          </c:val>
          <c:extLst>
            <c:ext xmlns:c16="http://schemas.microsoft.com/office/drawing/2014/chart" uri="{C3380CC4-5D6E-409C-BE32-E72D297353CC}">
              <c16:uniqueId val="{00000001-3D57-944D-9291-88323941A3C3}"/>
            </c:ext>
          </c:extLst>
        </c:ser>
        <c:ser>
          <c:idx val="2"/>
          <c:order val="2"/>
          <c:tx>
            <c:strRef>
              <c:f>Dashboard_Organizzazione!$A$9</c:f>
              <c:strCache>
                <c:ptCount val="1"/>
                <c:pt idx="0">
                  <c:v>% SW OCCASIONALI/ELEGGIBILI</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Dashboard_Organizzazione!$B$1:$D$2</c:f>
              <c:multiLvlStrCache>
                <c:ptCount val="3"/>
                <c:lvl>
                  <c:pt idx="0">
                    <c:v>Femmina</c:v>
                  </c:pt>
                  <c:pt idx="1">
                    <c:v>Maschio</c:v>
                  </c:pt>
                  <c:pt idx="2">
                    <c:v>Totale complessivo</c:v>
                  </c:pt>
                </c:lvl>
                <c:lvl/>
              </c:multiLvlStrCache>
            </c:multiLvlStrRef>
          </c:cat>
          <c:val>
            <c:numRef>
              <c:f>Dashboard_Organizzazione!$B$9:$D$9</c:f>
              <c:numCache>
                <c:formatCode>0%</c:formatCode>
                <c:ptCount val="3"/>
                <c:pt idx="0">
                  <c:v>0.6071428571428571</c:v>
                </c:pt>
                <c:pt idx="1">
                  <c:v>0.55737704918032782</c:v>
                </c:pt>
                <c:pt idx="2">
                  <c:v>0.5730337078651685</c:v>
                </c:pt>
              </c:numCache>
            </c:numRef>
          </c:val>
          <c:extLst>
            <c:ext xmlns:c16="http://schemas.microsoft.com/office/drawing/2014/chart" uri="{C3380CC4-5D6E-409C-BE32-E72D297353CC}">
              <c16:uniqueId val="{00000002-3D57-944D-9291-88323941A3C3}"/>
            </c:ext>
          </c:extLst>
        </c:ser>
        <c:ser>
          <c:idx val="3"/>
          <c:order val="3"/>
          <c:tx>
            <c:strRef>
              <c:f>Dashboard_Organizzazione!$A$10</c:f>
              <c:strCache>
                <c:ptCount val="1"/>
                <c:pt idx="0">
                  <c:v>% SW NON FRUITORE/ELEGGIBILI</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Dashboard_Organizzazione!$B$1:$D$2</c:f>
              <c:multiLvlStrCache>
                <c:ptCount val="3"/>
                <c:lvl>
                  <c:pt idx="0">
                    <c:v>Femmina</c:v>
                  </c:pt>
                  <c:pt idx="1">
                    <c:v>Maschio</c:v>
                  </c:pt>
                  <c:pt idx="2">
                    <c:v>Totale complessivo</c:v>
                  </c:pt>
                </c:lvl>
                <c:lvl/>
              </c:multiLvlStrCache>
            </c:multiLvlStrRef>
          </c:cat>
          <c:val>
            <c:numRef>
              <c:f>Dashboard_Organizzazione!$B$10:$D$10</c:f>
              <c:numCache>
                <c:formatCode>0%</c:formatCode>
                <c:ptCount val="3"/>
                <c:pt idx="0">
                  <c:v>0.32142857142857145</c:v>
                </c:pt>
                <c:pt idx="1">
                  <c:v>0.34426229508196721</c:v>
                </c:pt>
                <c:pt idx="2">
                  <c:v>0.33707865168539325</c:v>
                </c:pt>
              </c:numCache>
            </c:numRef>
          </c:val>
          <c:extLst>
            <c:ext xmlns:c16="http://schemas.microsoft.com/office/drawing/2014/chart" uri="{C3380CC4-5D6E-409C-BE32-E72D297353CC}">
              <c16:uniqueId val="{00000003-3D57-944D-9291-88323941A3C3}"/>
            </c:ext>
          </c:extLst>
        </c:ser>
        <c:ser>
          <c:idx val="4"/>
          <c:order val="4"/>
          <c:tx>
            <c:strRef>
              <c:f>Dashboard_Organizzazione!$A$11</c:f>
              <c:strCache>
                <c:ptCount val="1"/>
                <c:pt idx="0">
                  <c:v>% SW NON ISCRITTO/ELEGGIBILI</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Dashboard_Organizzazione!$B$1:$D$2</c:f>
              <c:multiLvlStrCache>
                <c:ptCount val="3"/>
                <c:lvl>
                  <c:pt idx="0">
                    <c:v>Femmina</c:v>
                  </c:pt>
                  <c:pt idx="1">
                    <c:v>Maschio</c:v>
                  </c:pt>
                  <c:pt idx="2">
                    <c:v>Totale complessivo</c:v>
                  </c:pt>
                </c:lvl>
                <c:lvl/>
              </c:multiLvlStrCache>
            </c:multiLvlStrRef>
          </c:cat>
          <c:val>
            <c:numRef>
              <c:f>Dashboard_Organizzazione!$B$11:$D$11</c:f>
              <c:numCache>
                <c:formatCode>0%</c:formatCode>
                <c:ptCount val="3"/>
                <c:pt idx="0">
                  <c:v>7.1428571428571425E-2</c:v>
                </c:pt>
                <c:pt idx="1">
                  <c:v>9.8360655737704916E-2</c:v>
                </c:pt>
                <c:pt idx="2">
                  <c:v>8.98876404494382E-2</c:v>
                </c:pt>
              </c:numCache>
            </c:numRef>
          </c:val>
          <c:extLst>
            <c:ext xmlns:c16="http://schemas.microsoft.com/office/drawing/2014/chart" uri="{C3380CC4-5D6E-409C-BE32-E72D297353CC}">
              <c16:uniqueId val="{00000004-3D57-944D-9291-88323941A3C3}"/>
            </c:ext>
          </c:extLst>
        </c:ser>
        <c:dLbls>
          <c:showLegendKey val="0"/>
          <c:showVal val="1"/>
          <c:showCatName val="0"/>
          <c:showSerName val="0"/>
          <c:showPercent val="0"/>
          <c:showBubbleSize val="0"/>
        </c:dLbls>
        <c:gapWidth val="150"/>
        <c:overlap val="100"/>
        <c:axId val="647724000"/>
        <c:axId val="635294272"/>
      </c:barChart>
      <c:catAx>
        <c:axId val="64772400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Algn val="ctr"/>
        <c:lblOffset val="100"/>
        <c:noMultiLvlLbl val="0"/>
      </c:catAx>
      <c:valAx>
        <c:axId val="635294272"/>
        <c:scaling>
          <c:orientation val="minMax"/>
          <c:max val="1"/>
          <c:min val="0"/>
        </c:scaling>
        <c:delete val="1"/>
        <c:axPos val="b"/>
        <c:numFmt formatCode="0%" sourceLinked="1"/>
        <c:majorTickMark val="out"/>
        <c:minorTickMark val="none"/>
        <c:tickLblPos val="nextTo"/>
        <c:crossAx val="647724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Dashboard_Organizzazione!$A$31</c:f>
              <c:strCache>
                <c:ptCount val="1"/>
                <c:pt idx="0">
                  <c:v>% SW FREQUENTI/ELEGGIBILI</c:v>
                </c:pt>
              </c:strCache>
            </c:strRef>
          </c:tx>
          <c:spPr>
            <a:solidFill>
              <a:schemeClr val="accent6">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Dashboard_Organizzazione!$B$25:$G$26</c:f>
              <c:multiLvlStrCache>
                <c:ptCount val="6"/>
                <c:lvl>
                  <c:pt idx="0">
                    <c:v>Fino a 30 anni</c:v>
                  </c:pt>
                  <c:pt idx="1">
                    <c:v>31-35 anni</c:v>
                  </c:pt>
                  <c:pt idx="2">
                    <c:v>36-45 anni</c:v>
                  </c:pt>
                  <c:pt idx="3">
                    <c:v>46-55 anni</c:v>
                  </c:pt>
                  <c:pt idx="4">
                    <c:v>Oltre 55 anni</c:v>
                  </c:pt>
                  <c:pt idx="5">
                    <c:v>Totale complessivo</c:v>
                  </c:pt>
                </c:lvl>
                <c:lvl/>
              </c:multiLvlStrCache>
            </c:multiLvlStrRef>
          </c:cat>
          <c:val>
            <c:numRef>
              <c:f>Dashboard_Organizzazione!$B$31:$G$31</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7A15-6B4E-BC08-A48510B1E1A1}"/>
            </c:ext>
          </c:extLst>
        </c:ser>
        <c:ser>
          <c:idx val="1"/>
          <c:order val="1"/>
          <c:tx>
            <c:strRef>
              <c:f>Dashboard_Organizzazione!$A$32</c:f>
              <c:strCache>
                <c:ptCount val="1"/>
                <c:pt idx="0">
                  <c:v>% SW MEDI/ELEGGIBILI</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Dashboard_Organizzazione!$B$25:$G$26</c:f>
              <c:multiLvlStrCache>
                <c:ptCount val="6"/>
                <c:lvl>
                  <c:pt idx="0">
                    <c:v>Fino a 30 anni</c:v>
                  </c:pt>
                  <c:pt idx="1">
                    <c:v>31-35 anni</c:v>
                  </c:pt>
                  <c:pt idx="2">
                    <c:v>36-45 anni</c:v>
                  </c:pt>
                  <c:pt idx="3">
                    <c:v>46-55 anni</c:v>
                  </c:pt>
                  <c:pt idx="4">
                    <c:v>Oltre 55 anni</c:v>
                  </c:pt>
                  <c:pt idx="5">
                    <c:v>Totale complessivo</c:v>
                  </c:pt>
                </c:lvl>
                <c:lvl/>
              </c:multiLvlStrCache>
            </c:multiLvlStrRef>
          </c:cat>
          <c:val>
            <c:numRef>
              <c:f>Dashboard_Organizzazione!$B$32:$G$32</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7A15-6B4E-BC08-A48510B1E1A1}"/>
            </c:ext>
          </c:extLst>
        </c:ser>
        <c:ser>
          <c:idx val="2"/>
          <c:order val="2"/>
          <c:tx>
            <c:strRef>
              <c:f>Dashboard_Organizzazione!$A$33</c:f>
              <c:strCache>
                <c:ptCount val="1"/>
                <c:pt idx="0">
                  <c:v>% SW OCCASIONALI/ELEGGIBILI</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Dashboard_Organizzazione!$B$25:$G$26</c:f>
              <c:multiLvlStrCache>
                <c:ptCount val="6"/>
                <c:lvl>
                  <c:pt idx="0">
                    <c:v>Fino a 30 anni</c:v>
                  </c:pt>
                  <c:pt idx="1">
                    <c:v>31-35 anni</c:v>
                  </c:pt>
                  <c:pt idx="2">
                    <c:v>36-45 anni</c:v>
                  </c:pt>
                  <c:pt idx="3">
                    <c:v>46-55 anni</c:v>
                  </c:pt>
                  <c:pt idx="4">
                    <c:v>Oltre 55 anni</c:v>
                  </c:pt>
                  <c:pt idx="5">
                    <c:v>Totale complessivo</c:v>
                  </c:pt>
                </c:lvl>
                <c:lvl/>
              </c:multiLvlStrCache>
            </c:multiLvlStrRef>
          </c:cat>
          <c:val>
            <c:numRef>
              <c:f>Dashboard_Organizzazione!$B$33:$G$33</c:f>
              <c:numCache>
                <c:formatCode>0%</c:formatCode>
                <c:ptCount val="6"/>
                <c:pt idx="0">
                  <c:v>0.55555555555555558</c:v>
                </c:pt>
                <c:pt idx="1">
                  <c:v>0.54166666666666663</c:v>
                </c:pt>
                <c:pt idx="2">
                  <c:v>0.56000000000000005</c:v>
                </c:pt>
                <c:pt idx="3">
                  <c:v>0.54545454545454541</c:v>
                </c:pt>
                <c:pt idx="4">
                  <c:v>0.77777777777777779</c:v>
                </c:pt>
                <c:pt idx="5">
                  <c:v>0.5730337078651685</c:v>
                </c:pt>
              </c:numCache>
            </c:numRef>
          </c:val>
          <c:extLst>
            <c:ext xmlns:c16="http://schemas.microsoft.com/office/drawing/2014/chart" uri="{C3380CC4-5D6E-409C-BE32-E72D297353CC}">
              <c16:uniqueId val="{00000002-7A15-6B4E-BC08-A48510B1E1A1}"/>
            </c:ext>
          </c:extLst>
        </c:ser>
        <c:ser>
          <c:idx val="3"/>
          <c:order val="3"/>
          <c:tx>
            <c:strRef>
              <c:f>Dashboard_Organizzazione!$A$34</c:f>
              <c:strCache>
                <c:ptCount val="1"/>
                <c:pt idx="0">
                  <c:v>% SW NON FRUITORE/ELEGGIBILI</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Dashboard_Organizzazione!$B$25:$G$26</c:f>
              <c:multiLvlStrCache>
                <c:ptCount val="6"/>
                <c:lvl>
                  <c:pt idx="0">
                    <c:v>Fino a 30 anni</c:v>
                  </c:pt>
                  <c:pt idx="1">
                    <c:v>31-35 anni</c:v>
                  </c:pt>
                  <c:pt idx="2">
                    <c:v>36-45 anni</c:v>
                  </c:pt>
                  <c:pt idx="3">
                    <c:v>46-55 anni</c:v>
                  </c:pt>
                  <c:pt idx="4">
                    <c:v>Oltre 55 anni</c:v>
                  </c:pt>
                  <c:pt idx="5">
                    <c:v>Totale complessivo</c:v>
                  </c:pt>
                </c:lvl>
                <c:lvl/>
              </c:multiLvlStrCache>
            </c:multiLvlStrRef>
          </c:cat>
          <c:val>
            <c:numRef>
              <c:f>Dashboard_Organizzazione!$B$34:$G$34</c:f>
              <c:numCache>
                <c:formatCode>0%</c:formatCode>
                <c:ptCount val="6"/>
                <c:pt idx="0">
                  <c:v>0.33333333333333331</c:v>
                </c:pt>
                <c:pt idx="1">
                  <c:v>0.375</c:v>
                </c:pt>
                <c:pt idx="2">
                  <c:v>0.32</c:v>
                </c:pt>
                <c:pt idx="3">
                  <c:v>0.40909090909090912</c:v>
                </c:pt>
                <c:pt idx="4">
                  <c:v>0.1111111111111111</c:v>
                </c:pt>
                <c:pt idx="5">
                  <c:v>0.33707865168539325</c:v>
                </c:pt>
              </c:numCache>
            </c:numRef>
          </c:val>
          <c:extLst>
            <c:ext xmlns:c16="http://schemas.microsoft.com/office/drawing/2014/chart" uri="{C3380CC4-5D6E-409C-BE32-E72D297353CC}">
              <c16:uniqueId val="{00000003-7A15-6B4E-BC08-A48510B1E1A1}"/>
            </c:ext>
          </c:extLst>
        </c:ser>
        <c:ser>
          <c:idx val="4"/>
          <c:order val="4"/>
          <c:tx>
            <c:strRef>
              <c:f>Dashboard_Organizzazione!$A$35</c:f>
              <c:strCache>
                <c:ptCount val="1"/>
                <c:pt idx="0">
                  <c:v>% SW NON ISCRITTO/ELEGGIBILI</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Dashboard_Organizzazione!$B$25:$G$26</c:f>
              <c:multiLvlStrCache>
                <c:ptCount val="6"/>
                <c:lvl>
                  <c:pt idx="0">
                    <c:v>Fino a 30 anni</c:v>
                  </c:pt>
                  <c:pt idx="1">
                    <c:v>31-35 anni</c:v>
                  </c:pt>
                  <c:pt idx="2">
                    <c:v>36-45 anni</c:v>
                  </c:pt>
                  <c:pt idx="3">
                    <c:v>46-55 anni</c:v>
                  </c:pt>
                  <c:pt idx="4">
                    <c:v>Oltre 55 anni</c:v>
                  </c:pt>
                  <c:pt idx="5">
                    <c:v>Totale complessivo</c:v>
                  </c:pt>
                </c:lvl>
                <c:lvl/>
              </c:multiLvlStrCache>
            </c:multiLvlStrRef>
          </c:cat>
          <c:val>
            <c:numRef>
              <c:f>Dashboard_Organizzazione!$B$35:$G$35</c:f>
              <c:numCache>
                <c:formatCode>0%</c:formatCode>
                <c:ptCount val="6"/>
                <c:pt idx="0">
                  <c:v>0.1111111111111111</c:v>
                </c:pt>
                <c:pt idx="1">
                  <c:v>8.3333333333333329E-2</c:v>
                </c:pt>
                <c:pt idx="2">
                  <c:v>0.12</c:v>
                </c:pt>
                <c:pt idx="3">
                  <c:v>4.5454545454545456E-2</c:v>
                </c:pt>
                <c:pt idx="4">
                  <c:v>0.1111111111111111</c:v>
                </c:pt>
                <c:pt idx="5">
                  <c:v>8.98876404494382E-2</c:v>
                </c:pt>
              </c:numCache>
            </c:numRef>
          </c:val>
          <c:extLst>
            <c:ext xmlns:c16="http://schemas.microsoft.com/office/drawing/2014/chart" uri="{C3380CC4-5D6E-409C-BE32-E72D297353CC}">
              <c16:uniqueId val="{00000004-7A15-6B4E-BC08-A48510B1E1A1}"/>
            </c:ext>
          </c:extLst>
        </c:ser>
        <c:dLbls>
          <c:showLegendKey val="0"/>
          <c:showVal val="1"/>
          <c:showCatName val="0"/>
          <c:showSerName val="0"/>
          <c:showPercent val="0"/>
          <c:showBubbleSize val="0"/>
        </c:dLbls>
        <c:gapWidth val="150"/>
        <c:overlap val="100"/>
        <c:axId val="647724000"/>
        <c:axId val="635294272"/>
      </c:barChart>
      <c:catAx>
        <c:axId val="64772400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Algn val="ctr"/>
        <c:lblOffset val="100"/>
        <c:noMultiLvlLbl val="0"/>
      </c:catAx>
      <c:valAx>
        <c:axId val="635294272"/>
        <c:scaling>
          <c:orientation val="minMax"/>
          <c:max val="1"/>
          <c:min val="0"/>
        </c:scaling>
        <c:delete val="1"/>
        <c:axPos val="b"/>
        <c:numFmt formatCode="0%" sourceLinked="1"/>
        <c:majorTickMark val="out"/>
        <c:minorTickMark val="none"/>
        <c:tickLblPos val="nextTo"/>
        <c:crossAx val="647724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Dashboard_Organizzazione!$A$72</c:f>
              <c:strCache>
                <c:ptCount val="1"/>
                <c:pt idx="0">
                  <c:v>% SW FREQUENTI/ELEGGIBILI</c:v>
                </c:pt>
              </c:strCache>
            </c:strRef>
          </c:tx>
          <c:spPr>
            <a:solidFill>
              <a:schemeClr val="accent6">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Dashboard_Organizzazione!$B$65:$H$66</c:f>
              <c:multiLvlStrCache>
                <c:ptCount val="7"/>
                <c:lvl>
                  <c:pt idx="0">
                    <c:v>CORPORATE</c:v>
                  </c:pt>
                  <c:pt idx="1">
                    <c:v>HR</c:v>
                  </c:pt>
                  <c:pt idx="2">
                    <c:v>IT</c:v>
                  </c:pt>
                  <c:pt idx="3">
                    <c:v>MARKETING</c:v>
                  </c:pt>
                  <c:pt idx="4">
                    <c:v>R&amp;D</c:v>
                  </c:pt>
                  <c:pt idx="5">
                    <c:v>SALES</c:v>
                  </c:pt>
                  <c:pt idx="6">
                    <c:v>Totale complessivo</c:v>
                  </c:pt>
                </c:lvl>
                <c:lvl/>
              </c:multiLvlStrCache>
            </c:multiLvlStrRef>
          </c:cat>
          <c:val>
            <c:numRef>
              <c:f>Dashboard_Organizzazione!$B$72:$H$72</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CECF-AA44-B100-CE969640EF9A}"/>
            </c:ext>
          </c:extLst>
        </c:ser>
        <c:ser>
          <c:idx val="1"/>
          <c:order val="1"/>
          <c:tx>
            <c:strRef>
              <c:f>Dashboard_Organizzazione!$A$73</c:f>
              <c:strCache>
                <c:ptCount val="1"/>
                <c:pt idx="0">
                  <c:v>% SW MEDI/ELEGGIBILI</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Dashboard_Organizzazione!$B$65:$H$66</c:f>
              <c:multiLvlStrCache>
                <c:ptCount val="7"/>
                <c:lvl>
                  <c:pt idx="0">
                    <c:v>CORPORATE</c:v>
                  </c:pt>
                  <c:pt idx="1">
                    <c:v>HR</c:v>
                  </c:pt>
                  <c:pt idx="2">
                    <c:v>IT</c:v>
                  </c:pt>
                  <c:pt idx="3">
                    <c:v>MARKETING</c:v>
                  </c:pt>
                  <c:pt idx="4">
                    <c:v>R&amp;D</c:v>
                  </c:pt>
                  <c:pt idx="5">
                    <c:v>SALES</c:v>
                  </c:pt>
                  <c:pt idx="6">
                    <c:v>Totale complessivo</c:v>
                  </c:pt>
                </c:lvl>
                <c:lvl/>
              </c:multiLvlStrCache>
            </c:multiLvlStrRef>
          </c:cat>
          <c:val>
            <c:numRef>
              <c:f>Dashboard_Organizzazione!$B$73:$H$73</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CECF-AA44-B100-CE969640EF9A}"/>
            </c:ext>
          </c:extLst>
        </c:ser>
        <c:ser>
          <c:idx val="2"/>
          <c:order val="2"/>
          <c:tx>
            <c:strRef>
              <c:f>Dashboard_Organizzazione!$A$74</c:f>
              <c:strCache>
                <c:ptCount val="1"/>
                <c:pt idx="0">
                  <c:v>% SW OCCASIONALI/ELEGGIBILI</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Dashboard_Organizzazione!$B$65:$H$66</c:f>
              <c:multiLvlStrCache>
                <c:ptCount val="7"/>
                <c:lvl>
                  <c:pt idx="0">
                    <c:v>CORPORATE</c:v>
                  </c:pt>
                  <c:pt idx="1">
                    <c:v>HR</c:v>
                  </c:pt>
                  <c:pt idx="2">
                    <c:v>IT</c:v>
                  </c:pt>
                  <c:pt idx="3">
                    <c:v>MARKETING</c:v>
                  </c:pt>
                  <c:pt idx="4">
                    <c:v>R&amp;D</c:v>
                  </c:pt>
                  <c:pt idx="5">
                    <c:v>SALES</c:v>
                  </c:pt>
                  <c:pt idx="6">
                    <c:v>Totale complessivo</c:v>
                  </c:pt>
                </c:lvl>
                <c:lvl/>
              </c:multiLvlStrCache>
            </c:multiLvlStrRef>
          </c:cat>
          <c:val>
            <c:numRef>
              <c:f>Dashboard_Organizzazione!$B$74:$H$74</c:f>
              <c:numCache>
                <c:formatCode>0%</c:formatCode>
                <c:ptCount val="7"/>
                <c:pt idx="0">
                  <c:v>0.75</c:v>
                </c:pt>
                <c:pt idx="1">
                  <c:v>0.66666666666666663</c:v>
                </c:pt>
                <c:pt idx="2">
                  <c:v>0.5</c:v>
                </c:pt>
                <c:pt idx="3">
                  <c:v>0.5</c:v>
                </c:pt>
                <c:pt idx="4">
                  <c:v>0.46666666666666667</c:v>
                </c:pt>
                <c:pt idx="5">
                  <c:v>0.58823529411764708</c:v>
                </c:pt>
                <c:pt idx="6">
                  <c:v>0.5730337078651685</c:v>
                </c:pt>
              </c:numCache>
            </c:numRef>
          </c:val>
          <c:extLst>
            <c:ext xmlns:c16="http://schemas.microsoft.com/office/drawing/2014/chart" uri="{C3380CC4-5D6E-409C-BE32-E72D297353CC}">
              <c16:uniqueId val="{00000002-CECF-AA44-B100-CE969640EF9A}"/>
            </c:ext>
          </c:extLst>
        </c:ser>
        <c:ser>
          <c:idx val="3"/>
          <c:order val="3"/>
          <c:tx>
            <c:strRef>
              <c:f>Dashboard_Organizzazione!$A$75</c:f>
              <c:strCache>
                <c:ptCount val="1"/>
                <c:pt idx="0">
                  <c:v>% SW NON FRUITORE/ELEGGIBILI</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Dashboard_Organizzazione!$B$65:$H$66</c:f>
              <c:multiLvlStrCache>
                <c:ptCount val="7"/>
                <c:lvl>
                  <c:pt idx="0">
                    <c:v>CORPORATE</c:v>
                  </c:pt>
                  <c:pt idx="1">
                    <c:v>HR</c:v>
                  </c:pt>
                  <c:pt idx="2">
                    <c:v>IT</c:v>
                  </c:pt>
                  <c:pt idx="3">
                    <c:v>MARKETING</c:v>
                  </c:pt>
                  <c:pt idx="4">
                    <c:v>R&amp;D</c:v>
                  </c:pt>
                  <c:pt idx="5">
                    <c:v>SALES</c:v>
                  </c:pt>
                  <c:pt idx="6">
                    <c:v>Totale complessivo</c:v>
                  </c:pt>
                </c:lvl>
                <c:lvl/>
              </c:multiLvlStrCache>
            </c:multiLvlStrRef>
          </c:cat>
          <c:val>
            <c:numRef>
              <c:f>Dashboard_Organizzazione!$B$75:$H$75</c:f>
              <c:numCache>
                <c:formatCode>0%</c:formatCode>
                <c:ptCount val="7"/>
                <c:pt idx="0">
                  <c:v>0.125</c:v>
                </c:pt>
                <c:pt idx="1">
                  <c:v>0.33333333333333331</c:v>
                </c:pt>
                <c:pt idx="2">
                  <c:v>0.5</c:v>
                </c:pt>
                <c:pt idx="3">
                  <c:v>0.5</c:v>
                </c:pt>
                <c:pt idx="4">
                  <c:v>0.46666666666666667</c:v>
                </c:pt>
                <c:pt idx="5">
                  <c:v>0.29411764705882354</c:v>
                </c:pt>
                <c:pt idx="6">
                  <c:v>0.33707865168539325</c:v>
                </c:pt>
              </c:numCache>
            </c:numRef>
          </c:val>
          <c:extLst>
            <c:ext xmlns:c16="http://schemas.microsoft.com/office/drawing/2014/chart" uri="{C3380CC4-5D6E-409C-BE32-E72D297353CC}">
              <c16:uniqueId val="{00000003-CECF-AA44-B100-CE969640EF9A}"/>
            </c:ext>
          </c:extLst>
        </c:ser>
        <c:ser>
          <c:idx val="4"/>
          <c:order val="4"/>
          <c:tx>
            <c:strRef>
              <c:f>Dashboard_Organizzazione!$A$76</c:f>
              <c:strCache>
                <c:ptCount val="1"/>
                <c:pt idx="0">
                  <c:v>% SW NON ISCRITTO/ELEGGIBILI</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Dashboard_Organizzazione!$B$65:$H$66</c:f>
              <c:multiLvlStrCache>
                <c:ptCount val="7"/>
                <c:lvl>
                  <c:pt idx="0">
                    <c:v>CORPORATE</c:v>
                  </c:pt>
                  <c:pt idx="1">
                    <c:v>HR</c:v>
                  </c:pt>
                  <c:pt idx="2">
                    <c:v>IT</c:v>
                  </c:pt>
                  <c:pt idx="3">
                    <c:v>MARKETING</c:v>
                  </c:pt>
                  <c:pt idx="4">
                    <c:v>R&amp;D</c:v>
                  </c:pt>
                  <c:pt idx="5">
                    <c:v>SALES</c:v>
                  </c:pt>
                  <c:pt idx="6">
                    <c:v>Totale complessivo</c:v>
                  </c:pt>
                </c:lvl>
                <c:lvl/>
              </c:multiLvlStrCache>
            </c:multiLvlStrRef>
          </c:cat>
          <c:val>
            <c:numRef>
              <c:f>Dashboard_Organizzazione!$B$76:$H$76</c:f>
              <c:numCache>
                <c:formatCode>0%</c:formatCode>
                <c:ptCount val="7"/>
                <c:pt idx="0">
                  <c:v>0.125</c:v>
                </c:pt>
                <c:pt idx="1">
                  <c:v>0</c:v>
                </c:pt>
                <c:pt idx="2">
                  <c:v>0</c:v>
                </c:pt>
                <c:pt idx="3">
                  <c:v>0</c:v>
                </c:pt>
                <c:pt idx="4">
                  <c:v>6.6666666666666666E-2</c:v>
                </c:pt>
                <c:pt idx="5">
                  <c:v>0.11764705882352941</c:v>
                </c:pt>
                <c:pt idx="6">
                  <c:v>8.98876404494382E-2</c:v>
                </c:pt>
              </c:numCache>
            </c:numRef>
          </c:val>
          <c:extLst>
            <c:ext xmlns:c16="http://schemas.microsoft.com/office/drawing/2014/chart" uri="{C3380CC4-5D6E-409C-BE32-E72D297353CC}">
              <c16:uniqueId val="{00000004-CECF-AA44-B100-CE969640EF9A}"/>
            </c:ext>
          </c:extLst>
        </c:ser>
        <c:dLbls>
          <c:showLegendKey val="0"/>
          <c:showVal val="1"/>
          <c:showCatName val="0"/>
          <c:showSerName val="0"/>
          <c:showPercent val="0"/>
          <c:showBubbleSize val="0"/>
        </c:dLbls>
        <c:gapWidth val="150"/>
        <c:overlap val="100"/>
        <c:axId val="647724000"/>
        <c:axId val="635294272"/>
      </c:barChart>
      <c:catAx>
        <c:axId val="64772400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Algn val="ctr"/>
        <c:lblOffset val="100"/>
        <c:noMultiLvlLbl val="0"/>
      </c:catAx>
      <c:valAx>
        <c:axId val="635294272"/>
        <c:scaling>
          <c:orientation val="minMax"/>
          <c:max val="1"/>
          <c:min val="0"/>
        </c:scaling>
        <c:delete val="1"/>
        <c:axPos val="b"/>
        <c:numFmt formatCode="0%" sourceLinked="1"/>
        <c:majorTickMark val="out"/>
        <c:minorTickMark val="none"/>
        <c:tickLblPos val="nextTo"/>
        <c:crossAx val="647724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sz="1400" b="0" i="0" u="none" strike="noStrike" baseline="0">
                <a:effectLst/>
              </a:rPr>
              <a:t>STRAORDINARIO - </a:t>
            </a:r>
            <a:r>
              <a:rPr lang="it-IT"/>
              <a:t>CORPORATE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Dashboard_Organizzazione!$Q$247</c:f>
              <c:strCache>
                <c:ptCount val="1"/>
                <c:pt idx="0">
                  <c:v>2018</c:v>
                </c:pt>
              </c:strCache>
            </c:strRef>
          </c:tx>
          <c:spPr>
            <a:ln w="28575" cap="rnd">
              <a:solidFill>
                <a:schemeClr val="accent1"/>
              </a:solidFill>
              <a:round/>
            </a:ln>
            <a:effectLst/>
          </c:spPr>
          <c:marker>
            <c:symbol val="none"/>
          </c:marker>
          <c:cat>
            <c:strRef>
              <c:f>Dashboard_Organizzazione!$R$246:$AC$246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Dashboard_Organizzazione!$R$247:$AC$247</c:f>
              <c:numCache>
                <c:formatCode>General</c:formatCode>
                <c:ptCount val="12"/>
                <c:pt idx="0">
                  <c:v>100</c:v>
                </c:pt>
                <c:pt idx="1">
                  <c:v>99</c:v>
                </c:pt>
                <c:pt idx="2">
                  <c:v>98</c:v>
                </c:pt>
                <c:pt idx="3">
                  <c:v>97</c:v>
                </c:pt>
                <c:pt idx="4">
                  <c:v>96</c:v>
                </c:pt>
                <c:pt idx="5">
                  <c:v>95</c:v>
                </c:pt>
                <c:pt idx="6">
                  <c:v>94</c:v>
                </c:pt>
                <c:pt idx="7">
                  <c:v>93</c:v>
                </c:pt>
                <c:pt idx="8">
                  <c:v>92</c:v>
                </c:pt>
                <c:pt idx="9">
                  <c:v>91</c:v>
                </c:pt>
                <c:pt idx="10">
                  <c:v>90</c:v>
                </c:pt>
                <c:pt idx="11">
                  <c:v>89</c:v>
                </c:pt>
              </c:numCache>
            </c:numRef>
          </c:val>
          <c:smooth val="0"/>
          <c:extLst>
            <c:ext xmlns:c16="http://schemas.microsoft.com/office/drawing/2014/chart" uri="{C3380CC4-5D6E-409C-BE32-E72D297353CC}">
              <c16:uniqueId val="{00000001-10E1-49B8-903F-F142E03CE04E}"/>
            </c:ext>
          </c:extLst>
        </c:ser>
        <c:ser>
          <c:idx val="1"/>
          <c:order val="1"/>
          <c:tx>
            <c:strRef>
              <c:f>Dashboard_Organizzazione!$Q$248</c:f>
              <c:strCache>
                <c:ptCount val="1"/>
                <c:pt idx="0">
                  <c:v>2019</c:v>
                </c:pt>
              </c:strCache>
            </c:strRef>
          </c:tx>
          <c:spPr>
            <a:ln w="28575" cap="rnd">
              <a:solidFill>
                <a:schemeClr val="accent2"/>
              </a:solidFill>
              <a:round/>
            </a:ln>
            <a:effectLst/>
          </c:spPr>
          <c:marker>
            <c:symbol val="none"/>
          </c:marker>
          <c:cat>
            <c:strRef>
              <c:f>Dashboard_Organizzazione!$R$246:$AC$246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Dashboard_Organizzazione!$R$248:$AC$248</c:f>
              <c:numCache>
                <c:formatCode>General</c:formatCode>
                <c:ptCount val="12"/>
                <c:pt idx="0">
                  <c:v>88</c:v>
                </c:pt>
                <c:pt idx="1">
                  <c:v>87</c:v>
                </c:pt>
                <c:pt idx="2">
                  <c:v>86</c:v>
                </c:pt>
                <c:pt idx="3">
                  <c:v>85</c:v>
                </c:pt>
                <c:pt idx="4">
                  <c:v>84</c:v>
                </c:pt>
                <c:pt idx="5">
                  <c:v>83</c:v>
                </c:pt>
                <c:pt idx="6">
                  <c:v>82</c:v>
                </c:pt>
                <c:pt idx="7">
                  <c:v>81</c:v>
                </c:pt>
                <c:pt idx="8">
                  <c:v>80</c:v>
                </c:pt>
                <c:pt idx="9">
                  <c:v>79</c:v>
                </c:pt>
                <c:pt idx="10">
                  <c:v>78</c:v>
                </c:pt>
                <c:pt idx="11">
                  <c:v>77</c:v>
                </c:pt>
              </c:numCache>
            </c:numRef>
          </c:val>
          <c:smooth val="0"/>
          <c:extLst>
            <c:ext xmlns:c16="http://schemas.microsoft.com/office/drawing/2014/chart" uri="{C3380CC4-5D6E-409C-BE32-E72D297353CC}">
              <c16:uniqueId val="{00000002-10E1-49B8-903F-F142E03CE04E}"/>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sz="1400" b="0" i="0" u="none" strike="noStrike" baseline="0">
                <a:effectLst/>
              </a:rPr>
              <a:t>STRAORDINARIO - SALES</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Dashboard_Organizzazione!$AH$247</c:f>
              <c:strCache>
                <c:ptCount val="1"/>
                <c:pt idx="0">
                  <c:v>2018</c:v>
                </c:pt>
              </c:strCache>
            </c:strRef>
          </c:tx>
          <c:spPr>
            <a:ln w="28575" cap="rnd">
              <a:solidFill>
                <a:schemeClr val="accent1"/>
              </a:solidFill>
              <a:round/>
            </a:ln>
            <a:effectLst/>
          </c:spPr>
          <c:marker>
            <c:symbol val="none"/>
          </c:marker>
          <c:cat>
            <c:strRef>
              <c:f>Dashboard_Organizzazione!$AI$246:$AT$246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Dashboard_Organizzazione!$AI$247:$AT$247</c:f>
              <c:numCache>
                <c:formatCode>General</c:formatCode>
                <c:ptCount val="12"/>
                <c:pt idx="0">
                  <c:v>101</c:v>
                </c:pt>
                <c:pt idx="1">
                  <c:v>100</c:v>
                </c:pt>
                <c:pt idx="2">
                  <c:v>99</c:v>
                </c:pt>
                <c:pt idx="3">
                  <c:v>98</c:v>
                </c:pt>
                <c:pt idx="4">
                  <c:v>97</c:v>
                </c:pt>
                <c:pt idx="5">
                  <c:v>96</c:v>
                </c:pt>
                <c:pt idx="6">
                  <c:v>95</c:v>
                </c:pt>
                <c:pt idx="7">
                  <c:v>94</c:v>
                </c:pt>
                <c:pt idx="8">
                  <c:v>93</c:v>
                </c:pt>
                <c:pt idx="9">
                  <c:v>92</c:v>
                </c:pt>
                <c:pt idx="10">
                  <c:v>91</c:v>
                </c:pt>
                <c:pt idx="11">
                  <c:v>90</c:v>
                </c:pt>
              </c:numCache>
            </c:numRef>
          </c:val>
          <c:smooth val="0"/>
          <c:extLst>
            <c:ext xmlns:c16="http://schemas.microsoft.com/office/drawing/2014/chart" uri="{C3380CC4-5D6E-409C-BE32-E72D297353CC}">
              <c16:uniqueId val="{00000000-BC87-4EAE-A8D6-D45BF27D79B6}"/>
            </c:ext>
          </c:extLst>
        </c:ser>
        <c:ser>
          <c:idx val="1"/>
          <c:order val="1"/>
          <c:tx>
            <c:strRef>
              <c:f>Dashboard_Organizzazione!$AH$248</c:f>
              <c:strCache>
                <c:ptCount val="1"/>
                <c:pt idx="0">
                  <c:v>2019</c:v>
                </c:pt>
              </c:strCache>
            </c:strRef>
          </c:tx>
          <c:spPr>
            <a:ln w="28575" cap="rnd">
              <a:solidFill>
                <a:schemeClr val="accent2"/>
              </a:solidFill>
              <a:round/>
            </a:ln>
            <a:effectLst/>
          </c:spPr>
          <c:marker>
            <c:symbol val="none"/>
          </c:marker>
          <c:cat>
            <c:strRef>
              <c:f>Dashboard_Organizzazione!$AI$246:$AT$246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Dashboard_Organizzazione!$AI$248:$AT$248</c:f>
              <c:numCache>
                <c:formatCode>General</c:formatCode>
                <c:ptCount val="12"/>
                <c:pt idx="0">
                  <c:v>89</c:v>
                </c:pt>
                <c:pt idx="1">
                  <c:v>88</c:v>
                </c:pt>
                <c:pt idx="2">
                  <c:v>87</c:v>
                </c:pt>
                <c:pt idx="3">
                  <c:v>86</c:v>
                </c:pt>
                <c:pt idx="4">
                  <c:v>85</c:v>
                </c:pt>
                <c:pt idx="5">
                  <c:v>84</c:v>
                </c:pt>
                <c:pt idx="6">
                  <c:v>83</c:v>
                </c:pt>
                <c:pt idx="7">
                  <c:v>82</c:v>
                </c:pt>
                <c:pt idx="8">
                  <c:v>81</c:v>
                </c:pt>
                <c:pt idx="9">
                  <c:v>80</c:v>
                </c:pt>
                <c:pt idx="10">
                  <c:v>79</c:v>
                </c:pt>
                <c:pt idx="11">
                  <c:v>78</c:v>
                </c:pt>
              </c:numCache>
            </c:numRef>
          </c:val>
          <c:smooth val="0"/>
          <c:extLst>
            <c:ext xmlns:c16="http://schemas.microsoft.com/office/drawing/2014/chart" uri="{C3380CC4-5D6E-409C-BE32-E72D297353CC}">
              <c16:uniqueId val="{00000001-BC87-4EAE-A8D6-D45BF27D79B6}"/>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sz="1400" b="0" i="0" u="none" strike="noStrike" baseline="0">
                <a:effectLst/>
              </a:rPr>
              <a:t>STRAORDINARIO - </a:t>
            </a:r>
            <a:r>
              <a:rPr lang="it-IT"/>
              <a:t>R&amp;D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Dashboard_Organizzazione!$AX$247</c:f>
              <c:strCache>
                <c:ptCount val="1"/>
                <c:pt idx="0">
                  <c:v>2018</c:v>
                </c:pt>
              </c:strCache>
            </c:strRef>
          </c:tx>
          <c:spPr>
            <a:ln w="28575" cap="rnd">
              <a:solidFill>
                <a:schemeClr val="accent1"/>
              </a:solidFill>
              <a:round/>
            </a:ln>
            <a:effectLst/>
          </c:spPr>
          <c:marker>
            <c:symbol val="none"/>
          </c:marker>
          <c:cat>
            <c:strRef>
              <c:f>Dashboard_Organizzazione!$AY$246:$BJ$246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Dashboard_Organizzazione!$AY$247:$BJ$247</c:f>
              <c:numCache>
                <c:formatCode>General</c:formatCode>
                <c:ptCount val="12"/>
                <c:pt idx="0">
                  <c:v>102</c:v>
                </c:pt>
                <c:pt idx="1">
                  <c:v>101</c:v>
                </c:pt>
                <c:pt idx="2">
                  <c:v>100</c:v>
                </c:pt>
                <c:pt idx="3">
                  <c:v>99</c:v>
                </c:pt>
                <c:pt idx="4">
                  <c:v>98</c:v>
                </c:pt>
                <c:pt idx="5">
                  <c:v>97</c:v>
                </c:pt>
                <c:pt idx="6">
                  <c:v>96</c:v>
                </c:pt>
                <c:pt idx="7">
                  <c:v>95</c:v>
                </c:pt>
                <c:pt idx="8">
                  <c:v>94</c:v>
                </c:pt>
                <c:pt idx="9">
                  <c:v>93</c:v>
                </c:pt>
                <c:pt idx="10">
                  <c:v>92</c:v>
                </c:pt>
                <c:pt idx="11">
                  <c:v>91</c:v>
                </c:pt>
              </c:numCache>
            </c:numRef>
          </c:val>
          <c:smooth val="0"/>
          <c:extLst>
            <c:ext xmlns:c16="http://schemas.microsoft.com/office/drawing/2014/chart" uri="{C3380CC4-5D6E-409C-BE32-E72D297353CC}">
              <c16:uniqueId val="{00000000-855A-46AD-BA7F-E3420CD5AD4D}"/>
            </c:ext>
          </c:extLst>
        </c:ser>
        <c:ser>
          <c:idx val="1"/>
          <c:order val="1"/>
          <c:tx>
            <c:strRef>
              <c:f>Dashboard_Organizzazione!$AX$248</c:f>
              <c:strCache>
                <c:ptCount val="1"/>
                <c:pt idx="0">
                  <c:v>2019</c:v>
                </c:pt>
              </c:strCache>
            </c:strRef>
          </c:tx>
          <c:spPr>
            <a:ln w="28575" cap="rnd">
              <a:solidFill>
                <a:schemeClr val="accent2"/>
              </a:solidFill>
              <a:round/>
            </a:ln>
            <a:effectLst/>
          </c:spPr>
          <c:marker>
            <c:symbol val="none"/>
          </c:marker>
          <c:cat>
            <c:strRef>
              <c:f>Dashboard_Organizzazione!$AY$246:$BJ$246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Dashboard_Organizzazione!$AY$248:$BJ$248</c:f>
              <c:numCache>
                <c:formatCode>General</c:formatCode>
                <c:ptCount val="12"/>
                <c:pt idx="0">
                  <c:v>90</c:v>
                </c:pt>
                <c:pt idx="1">
                  <c:v>89</c:v>
                </c:pt>
                <c:pt idx="2">
                  <c:v>88</c:v>
                </c:pt>
                <c:pt idx="3">
                  <c:v>87</c:v>
                </c:pt>
                <c:pt idx="4">
                  <c:v>86</c:v>
                </c:pt>
                <c:pt idx="5">
                  <c:v>85</c:v>
                </c:pt>
                <c:pt idx="6">
                  <c:v>84</c:v>
                </c:pt>
                <c:pt idx="7">
                  <c:v>83</c:v>
                </c:pt>
                <c:pt idx="8">
                  <c:v>82</c:v>
                </c:pt>
                <c:pt idx="9">
                  <c:v>81</c:v>
                </c:pt>
                <c:pt idx="10">
                  <c:v>80</c:v>
                </c:pt>
                <c:pt idx="11">
                  <c:v>79</c:v>
                </c:pt>
              </c:numCache>
            </c:numRef>
          </c:val>
          <c:smooth val="0"/>
          <c:extLst>
            <c:ext xmlns:c16="http://schemas.microsoft.com/office/drawing/2014/chart" uri="{C3380CC4-5D6E-409C-BE32-E72D297353CC}">
              <c16:uniqueId val="{00000001-855A-46AD-BA7F-E3420CD5AD4D}"/>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sz="1400" b="0" i="0" u="none" strike="noStrike" baseline="0">
                <a:effectLst/>
              </a:rPr>
              <a:t>STRAORDINARIO - </a:t>
            </a:r>
            <a:r>
              <a:rPr lang="it-IT"/>
              <a:t>IT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Dashboard_Organizzazione!$BM$247</c:f>
              <c:strCache>
                <c:ptCount val="1"/>
                <c:pt idx="0">
                  <c:v>2018</c:v>
                </c:pt>
              </c:strCache>
            </c:strRef>
          </c:tx>
          <c:spPr>
            <a:ln w="28575" cap="rnd">
              <a:solidFill>
                <a:schemeClr val="accent1"/>
              </a:solidFill>
              <a:round/>
            </a:ln>
            <a:effectLst/>
          </c:spPr>
          <c:marker>
            <c:symbol val="none"/>
          </c:marker>
          <c:cat>
            <c:strRef>
              <c:f>Dashboard_Organizzazione!$BN$246:$BY$246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Dashboard_Organizzazione!$BN$247:$BY$247</c:f>
              <c:numCache>
                <c:formatCode>General</c:formatCode>
                <c:ptCount val="12"/>
                <c:pt idx="0">
                  <c:v>103</c:v>
                </c:pt>
                <c:pt idx="1">
                  <c:v>102</c:v>
                </c:pt>
                <c:pt idx="2">
                  <c:v>101</c:v>
                </c:pt>
                <c:pt idx="3">
                  <c:v>100</c:v>
                </c:pt>
                <c:pt idx="4">
                  <c:v>99</c:v>
                </c:pt>
                <c:pt idx="5">
                  <c:v>98</c:v>
                </c:pt>
                <c:pt idx="6">
                  <c:v>97</c:v>
                </c:pt>
                <c:pt idx="7">
                  <c:v>96</c:v>
                </c:pt>
                <c:pt idx="8">
                  <c:v>95</c:v>
                </c:pt>
                <c:pt idx="9">
                  <c:v>94</c:v>
                </c:pt>
                <c:pt idx="10">
                  <c:v>93</c:v>
                </c:pt>
                <c:pt idx="11">
                  <c:v>92</c:v>
                </c:pt>
              </c:numCache>
            </c:numRef>
          </c:val>
          <c:smooth val="0"/>
          <c:extLst>
            <c:ext xmlns:c16="http://schemas.microsoft.com/office/drawing/2014/chart" uri="{C3380CC4-5D6E-409C-BE32-E72D297353CC}">
              <c16:uniqueId val="{00000000-3574-4B82-A67A-118B3BC56B9C}"/>
            </c:ext>
          </c:extLst>
        </c:ser>
        <c:ser>
          <c:idx val="1"/>
          <c:order val="1"/>
          <c:tx>
            <c:strRef>
              <c:f>Dashboard_Organizzazione!$BM$248</c:f>
              <c:strCache>
                <c:ptCount val="1"/>
                <c:pt idx="0">
                  <c:v>2019</c:v>
                </c:pt>
              </c:strCache>
            </c:strRef>
          </c:tx>
          <c:spPr>
            <a:ln w="28575" cap="rnd">
              <a:solidFill>
                <a:schemeClr val="accent2"/>
              </a:solidFill>
              <a:round/>
            </a:ln>
            <a:effectLst/>
          </c:spPr>
          <c:marker>
            <c:symbol val="none"/>
          </c:marker>
          <c:cat>
            <c:strRef>
              <c:f>Dashboard_Organizzazione!$BN$246:$BY$246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Dashboard_Organizzazione!$BN$248:$BY$248</c:f>
              <c:numCache>
                <c:formatCode>General</c:formatCode>
                <c:ptCount val="12"/>
                <c:pt idx="0">
                  <c:v>91</c:v>
                </c:pt>
                <c:pt idx="1">
                  <c:v>90</c:v>
                </c:pt>
                <c:pt idx="2">
                  <c:v>89</c:v>
                </c:pt>
                <c:pt idx="3">
                  <c:v>88</c:v>
                </c:pt>
                <c:pt idx="4">
                  <c:v>87</c:v>
                </c:pt>
                <c:pt idx="5">
                  <c:v>86</c:v>
                </c:pt>
                <c:pt idx="6">
                  <c:v>85</c:v>
                </c:pt>
                <c:pt idx="7">
                  <c:v>84</c:v>
                </c:pt>
                <c:pt idx="8">
                  <c:v>83</c:v>
                </c:pt>
                <c:pt idx="9">
                  <c:v>82</c:v>
                </c:pt>
                <c:pt idx="10">
                  <c:v>81</c:v>
                </c:pt>
                <c:pt idx="11">
                  <c:v>80</c:v>
                </c:pt>
              </c:numCache>
            </c:numRef>
          </c:val>
          <c:smooth val="0"/>
          <c:extLst>
            <c:ext xmlns:c16="http://schemas.microsoft.com/office/drawing/2014/chart" uri="{C3380CC4-5D6E-409C-BE32-E72D297353CC}">
              <c16:uniqueId val="{00000001-3574-4B82-A67A-118B3BC56B9C}"/>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Dashboard_Organizzazione!$A$69</c:f>
              <c:strCache>
                <c:ptCount val="1"/>
                <c:pt idx="0">
                  <c:v>% Fruitori/Iscritti</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Dashboard_Organizzazione!$B$65:$H$66</c:f>
              <c:multiLvlStrCache>
                <c:ptCount val="7"/>
                <c:lvl>
                  <c:pt idx="0">
                    <c:v>CORPORATE</c:v>
                  </c:pt>
                  <c:pt idx="1">
                    <c:v>HR</c:v>
                  </c:pt>
                  <c:pt idx="2">
                    <c:v>IT</c:v>
                  </c:pt>
                  <c:pt idx="3">
                    <c:v>MARKETING</c:v>
                  </c:pt>
                  <c:pt idx="4">
                    <c:v>R&amp;D</c:v>
                  </c:pt>
                  <c:pt idx="5">
                    <c:v>SALES</c:v>
                  </c:pt>
                  <c:pt idx="6">
                    <c:v>Totale complessivo</c:v>
                  </c:pt>
                </c:lvl>
                <c:lvl/>
              </c:multiLvlStrCache>
            </c:multiLvlStrRef>
          </c:cat>
          <c:val>
            <c:numRef>
              <c:f>Dashboard_Organizzazione!$B$69:$H$69</c:f>
              <c:numCache>
                <c:formatCode>0%</c:formatCode>
                <c:ptCount val="7"/>
                <c:pt idx="0">
                  <c:v>0.8571428571428571</c:v>
                </c:pt>
                <c:pt idx="1">
                  <c:v>0.66666666666666663</c:v>
                </c:pt>
                <c:pt idx="2">
                  <c:v>0.5</c:v>
                </c:pt>
                <c:pt idx="3">
                  <c:v>0.5</c:v>
                </c:pt>
                <c:pt idx="4">
                  <c:v>0.5</c:v>
                </c:pt>
                <c:pt idx="5">
                  <c:v>0.66666666666666663</c:v>
                </c:pt>
                <c:pt idx="6">
                  <c:v>0.62962962962962965</c:v>
                </c:pt>
              </c:numCache>
            </c:numRef>
          </c:val>
          <c:extLst>
            <c:ext xmlns:c16="http://schemas.microsoft.com/office/drawing/2014/chart" uri="{C3380CC4-5D6E-409C-BE32-E72D297353CC}">
              <c16:uniqueId val="{00000000-1651-7F44-981D-AC3FE41356F7}"/>
            </c:ext>
          </c:extLst>
        </c:ser>
        <c:dLbls>
          <c:showLegendKey val="0"/>
          <c:showVal val="1"/>
          <c:showCatName val="0"/>
          <c:showSerName val="0"/>
          <c:showPercent val="0"/>
          <c:showBubbleSize val="0"/>
        </c:dLbls>
        <c:gapWidth val="150"/>
        <c:overlap val="-25"/>
        <c:axId val="647724000"/>
        <c:axId val="635294272"/>
      </c:barChart>
      <c:catAx>
        <c:axId val="64772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Algn val="ctr"/>
        <c:lblOffset val="100"/>
        <c:noMultiLvlLbl val="0"/>
      </c:catAx>
      <c:valAx>
        <c:axId val="635294272"/>
        <c:scaling>
          <c:orientation val="minMax"/>
          <c:max val="1"/>
        </c:scaling>
        <c:delete val="1"/>
        <c:axPos val="l"/>
        <c:numFmt formatCode="0%" sourceLinked="1"/>
        <c:majorTickMark val="out"/>
        <c:minorTickMark val="none"/>
        <c:tickLblPos val="nextTo"/>
        <c:crossAx val="647724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sz="1400" b="0" i="0" u="none" strike="noStrike" baseline="0">
                <a:effectLst/>
              </a:rPr>
              <a:t>STRAORDINARIO - HR</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Dashboard_Organizzazione!$CB$247</c:f>
              <c:strCache>
                <c:ptCount val="1"/>
                <c:pt idx="0">
                  <c:v>2018</c:v>
                </c:pt>
              </c:strCache>
            </c:strRef>
          </c:tx>
          <c:spPr>
            <a:ln w="28575" cap="rnd">
              <a:solidFill>
                <a:schemeClr val="accent1"/>
              </a:solidFill>
              <a:round/>
            </a:ln>
            <a:effectLst/>
          </c:spPr>
          <c:marker>
            <c:symbol val="none"/>
          </c:marker>
          <c:cat>
            <c:strRef>
              <c:f>Dashboard_Organizzazione!$CC$246:$CN$246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Dashboard_Organizzazione!$CC$247:$CN$247</c:f>
              <c:numCache>
                <c:formatCode>General</c:formatCode>
                <c:ptCount val="12"/>
                <c:pt idx="0">
                  <c:v>104</c:v>
                </c:pt>
                <c:pt idx="1">
                  <c:v>103</c:v>
                </c:pt>
                <c:pt idx="2">
                  <c:v>102</c:v>
                </c:pt>
                <c:pt idx="3">
                  <c:v>101</c:v>
                </c:pt>
                <c:pt idx="4">
                  <c:v>100</c:v>
                </c:pt>
                <c:pt idx="5">
                  <c:v>99</c:v>
                </c:pt>
                <c:pt idx="6">
                  <c:v>98</c:v>
                </c:pt>
                <c:pt idx="7">
                  <c:v>97</c:v>
                </c:pt>
                <c:pt idx="8">
                  <c:v>96</c:v>
                </c:pt>
                <c:pt idx="9">
                  <c:v>95</c:v>
                </c:pt>
                <c:pt idx="10">
                  <c:v>94</c:v>
                </c:pt>
                <c:pt idx="11">
                  <c:v>93</c:v>
                </c:pt>
              </c:numCache>
            </c:numRef>
          </c:val>
          <c:smooth val="0"/>
          <c:extLst>
            <c:ext xmlns:c16="http://schemas.microsoft.com/office/drawing/2014/chart" uri="{C3380CC4-5D6E-409C-BE32-E72D297353CC}">
              <c16:uniqueId val="{00000000-28CE-40C7-830F-532B8ECD3C8E}"/>
            </c:ext>
          </c:extLst>
        </c:ser>
        <c:ser>
          <c:idx val="1"/>
          <c:order val="1"/>
          <c:tx>
            <c:strRef>
              <c:f>Dashboard_Organizzazione!$CB$248</c:f>
              <c:strCache>
                <c:ptCount val="1"/>
                <c:pt idx="0">
                  <c:v>2019</c:v>
                </c:pt>
              </c:strCache>
            </c:strRef>
          </c:tx>
          <c:spPr>
            <a:ln w="28575" cap="rnd">
              <a:solidFill>
                <a:schemeClr val="accent2"/>
              </a:solidFill>
              <a:round/>
            </a:ln>
            <a:effectLst/>
          </c:spPr>
          <c:marker>
            <c:symbol val="none"/>
          </c:marker>
          <c:cat>
            <c:strRef>
              <c:f>Dashboard_Organizzazione!$CC$246:$CN$246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Dashboard_Organizzazione!$CC$248:$CN$248</c:f>
              <c:numCache>
                <c:formatCode>General</c:formatCode>
                <c:ptCount val="12"/>
                <c:pt idx="0">
                  <c:v>92</c:v>
                </c:pt>
                <c:pt idx="1">
                  <c:v>91</c:v>
                </c:pt>
                <c:pt idx="2">
                  <c:v>90</c:v>
                </c:pt>
                <c:pt idx="3">
                  <c:v>89</c:v>
                </c:pt>
                <c:pt idx="4">
                  <c:v>88</c:v>
                </c:pt>
                <c:pt idx="5">
                  <c:v>87</c:v>
                </c:pt>
                <c:pt idx="6">
                  <c:v>86</c:v>
                </c:pt>
                <c:pt idx="7">
                  <c:v>85</c:v>
                </c:pt>
                <c:pt idx="8">
                  <c:v>84</c:v>
                </c:pt>
                <c:pt idx="9">
                  <c:v>83</c:v>
                </c:pt>
                <c:pt idx="10">
                  <c:v>82</c:v>
                </c:pt>
                <c:pt idx="11">
                  <c:v>81</c:v>
                </c:pt>
              </c:numCache>
            </c:numRef>
          </c:val>
          <c:smooth val="0"/>
          <c:extLst>
            <c:ext xmlns:c16="http://schemas.microsoft.com/office/drawing/2014/chart" uri="{C3380CC4-5D6E-409C-BE32-E72D297353CC}">
              <c16:uniqueId val="{00000001-28CE-40C7-830F-532B8ECD3C8E}"/>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STRAORDINARIO</a:t>
            </a:r>
            <a:r>
              <a:rPr lang="it-IT" baseline="0"/>
              <a:t> - </a:t>
            </a:r>
            <a:r>
              <a:rPr lang="it-IT"/>
              <a:t>MARKETING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Dashboard_Organizzazione!$CQ$247</c:f>
              <c:strCache>
                <c:ptCount val="1"/>
                <c:pt idx="0">
                  <c:v>2018</c:v>
                </c:pt>
              </c:strCache>
            </c:strRef>
          </c:tx>
          <c:spPr>
            <a:ln w="28575" cap="rnd">
              <a:solidFill>
                <a:schemeClr val="accent1"/>
              </a:solidFill>
              <a:round/>
            </a:ln>
            <a:effectLst/>
          </c:spPr>
          <c:marker>
            <c:symbol val="none"/>
          </c:marker>
          <c:cat>
            <c:strRef>
              <c:f>Dashboard_Organizzazione!$CR$246:$DC$246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Dashboard_Organizzazione!$CR$247:$DC$247</c:f>
              <c:numCache>
                <c:formatCode>General</c:formatCode>
                <c:ptCount val="12"/>
                <c:pt idx="0">
                  <c:v>105</c:v>
                </c:pt>
                <c:pt idx="1">
                  <c:v>104</c:v>
                </c:pt>
                <c:pt idx="2">
                  <c:v>103</c:v>
                </c:pt>
                <c:pt idx="3">
                  <c:v>102</c:v>
                </c:pt>
                <c:pt idx="4">
                  <c:v>101</c:v>
                </c:pt>
                <c:pt idx="5">
                  <c:v>100</c:v>
                </c:pt>
                <c:pt idx="6">
                  <c:v>99</c:v>
                </c:pt>
                <c:pt idx="7">
                  <c:v>98</c:v>
                </c:pt>
                <c:pt idx="8">
                  <c:v>97</c:v>
                </c:pt>
                <c:pt idx="9">
                  <c:v>96</c:v>
                </c:pt>
                <c:pt idx="10">
                  <c:v>95</c:v>
                </c:pt>
                <c:pt idx="11">
                  <c:v>94</c:v>
                </c:pt>
              </c:numCache>
            </c:numRef>
          </c:val>
          <c:smooth val="0"/>
          <c:extLst>
            <c:ext xmlns:c16="http://schemas.microsoft.com/office/drawing/2014/chart" uri="{C3380CC4-5D6E-409C-BE32-E72D297353CC}">
              <c16:uniqueId val="{00000000-69EA-4B55-9AA3-1FF02CF1FC65}"/>
            </c:ext>
          </c:extLst>
        </c:ser>
        <c:ser>
          <c:idx val="1"/>
          <c:order val="1"/>
          <c:tx>
            <c:strRef>
              <c:f>Dashboard_Organizzazione!$CQ$248</c:f>
              <c:strCache>
                <c:ptCount val="1"/>
                <c:pt idx="0">
                  <c:v>2019</c:v>
                </c:pt>
              </c:strCache>
            </c:strRef>
          </c:tx>
          <c:spPr>
            <a:ln w="28575" cap="rnd">
              <a:solidFill>
                <a:schemeClr val="accent2"/>
              </a:solidFill>
              <a:round/>
            </a:ln>
            <a:effectLst/>
          </c:spPr>
          <c:marker>
            <c:symbol val="none"/>
          </c:marker>
          <c:cat>
            <c:strRef>
              <c:f>Dashboard_Organizzazione!$CR$246:$DC$246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Dashboard_Organizzazione!$CR$248:$DC$248</c:f>
              <c:numCache>
                <c:formatCode>General</c:formatCode>
                <c:ptCount val="12"/>
                <c:pt idx="0">
                  <c:v>93</c:v>
                </c:pt>
                <c:pt idx="1">
                  <c:v>92</c:v>
                </c:pt>
                <c:pt idx="2">
                  <c:v>91</c:v>
                </c:pt>
                <c:pt idx="3">
                  <c:v>90</c:v>
                </c:pt>
                <c:pt idx="4">
                  <c:v>89</c:v>
                </c:pt>
                <c:pt idx="5">
                  <c:v>88</c:v>
                </c:pt>
                <c:pt idx="6">
                  <c:v>87</c:v>
                </c:pt>
                <c:pt idx="7">
                  <c:v>86</c:v>
                </c:pt>
                <c:pt idx="8">
                  <c:v>85</c:v>
                </c:pt>
                <c:pt idx="9">
                  <c:v>84</c:v>
                </c:pt>
                <c:pt idx="10">
                  <c:v>83</c:v>
                </c:pt>
                <c:pt idx="11">
                  <c:v>82</c:v>
                </c:pt>
              </c:numCache>
            </c:numRef>
          </c:val>
          <c:smooth val="0"/>
          <c:extLst>
            <c:ext xmlns:c16="http://schemas.microsoft.com/office/drawing/2014/chart" uri="{C3380CC4-5D6E-409C-BE32-E72D297353CC}">
              <c16:uniqueId val="{00000000-F8E9-BD49-9CA1-1ACDEDFE9408}"/>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sz="1400" b="0" i="0" u="none" strike="noStrike" baseline="0">
                <a:effectLst/>
              </a:rPr>
              <a:t>ASSENZE - </a:t>
            </a:r>
            <a:r>
              <a:rPr lang="it-IT"/>
              <a:t>CORPORATE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Dashboard_Organizzazione!$Q$307</c:f>
              <c:strCache>
                <c:ptCount val="1"/>
                <c:pt idx="0">
                  <c:v>2018</c:v>
                </c:pt>
              </c:strCache>
            </c:strRef>
          </c:tx>
          <c:spPr>
            <a:ln w="28575" cap="rnd">
              <a:solidFill>
                <a:schemeClr val="accent1"/>
              </a:solidFill>
              <a:round/>
            </a:ln>
            <a:effectLst/>
          </c:spPr>
          <c:marker>
            <c:symbol val="none"/>
          </c:marker>
          <c:cat>
            <c:strRef>
              <c:f>Dashboard_Organizzazione!$R$306:$AC$306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Dashboard_Organizzazione!$R$307:$AC$307</c:f>
              <c:numCache>
                <c:formatCode>General</c:formatCode>
                <c:ptCount val="12"/>
                <c:pt idx="0">
                  <c:v>832</c:v>
                </c:pt>
                <c:pt idx="1">
                  <c:v>800</c:v>
                </c:pt>
                <c:pt idx="2">
                  <c:v>760</c:v>
                </c:pt>
                <c:pt idx="3">
                  <c:v>700</c:v>
                </c:pt>
                <c:pt idx="4">
                  <c:v>650</c:v>
                </c:pt>
                <c:pt idx="5">
                  <c:v>600</c:v>
                </c:pt>
                <c:pt idx="6">
                  <c:v>550</c:v>
                </c:pt>
                <c:pt idx="7">
                  <c:v>500</c:v>
                </c:pt>
                <c:pt idx="8">
                  <c:v>480</c:v>
                </c:pt>
                <c:pt idx="9">
                  <c:v>460</c:v>
                </c:pt>
                <c:pt idx="10">
                  <c:v>430</c:v>
                </c:pt>
                <c:pt idx="11">
                  <c:v>400</c:v>
                </c:pt>
              </c:numCache>
            </c:numRef>
          </c:val>
          <c:smooth val="0"/>
          <c:extLst>
            <c:ext xmlns:c16="http://schemas.microsoft.com/office/drawing/2014/chart" uri="{C3380CC4-5D6E-409C-BE32-E72D297353CC}">
              <c16:uniqueId val="{00000000-EC88-4489-B4E2-539DA1889241}"/>
            </c:ext>
          </c:extLst>
        </c:ser>
        <c:ser>
          <c:idx val="1"/>
          <c:order val="1"/>
          <c:tx>
            <c:strRef>
              <c:f>Dashboard_Organizzazione!$Q$308</c:f>
              <c:strCache>
                <c:ptCount val="1"/>
                <c:pt idx="0">
                  <c:v>2019</c:v>
                </c:pt>
              </c:strCache>
            </c:strRef>
          </c:tx>
          <c:spPr>
            <a:ln w="28575" cap="rnd">
              <a:solidFill>
                <a:schemeClr val="accent2"/>
              </a:solidFill>
              <a:round/>
            </a:ln>
            <a:effectLst/>
          </c:spPr>
          <c:marker>
            <c:symbol val="none"/>
          </c:marker>
          <c:cat>
            <c:strRef>
              <c:f>Dashboard_Organizzazione!$R$306:$AC$306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Dashboard_Organizzazione!$R$308:$AC$308</c:f>
              <c:numCache>
                <c:formatCode>General</c:formatCode>
                <c:ptCount val="12"/>
                <c:pt idx="0">
                  <c:v>390</c:v>
                </c:pt>
                <c:pt idx="1">
                  <c:v>380</c:v>
                </c:pt>
                <c:pt idx="2">
                  <c:v>370</c:v>
                </c:pt>
                <c:pt idx="3">
                  <c:v>360</c:v>
                </c:pt>
                <c:pt idx="4">
                  <c:v>350</c:v>
                </c:pt>
                <c:pt idx="5">
                  <c:v>345</c:v>
                </c:pt>
                <c:pt idx="6">
                  <c:v>320</c:v>
                </c:pt>
                <c:pt idx="7">
                  <c:v>310</c:v>
                </c:pt>
                <c:pt idx="8">
                  <c:v>300</c:v>
                </c:pt>
                <c:pt idx="9">
                  <c:v>290</c:v>
                </c:pt>
                <c:pt idx="10">
                  <c:v>280</c:v>
                </c:pt>
                <c:pt idx="11">
                  <c:v>275</c:v>
                </c:pt>
              </c:numCache>
            </c:numRef>
          </c:val>
          <c:smooth val="0"/>
          <c:extLst>
            <c:ext xmlns:c16="http://schemas.microsoft.com/office/drawing/2014/chart" uri="{C3380CC4-5D6E-409C-BE32-E72D297353CC}">
              <c16:uniqueId val="{00000001-EC88-4489-B4E2-539DA1889241}"/>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sz="1400" b="0" i="0" u="none" strike="noStrike" baseline="0">
                <a:effectLst/>
              </a:rPr>
              <a:t>ASSENZE - R&amp;D</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Dashboard_Organizzazione!$AX$307</c:f>
              <c:strCache>
                <c:ptCount val="1"/>
                <c:pt idx="0">
                  <c:v>2018</c:v>
                </c:pt>
              </c:strCache>
            </c:strRef>
          </c:tx>
          <c:spPr>
            <a:ln w="28575" cap="rnd">
              <a:solidFill>
                <a:schemeClr val="accent1"/>
              </a:solidFill>
              <a:round/>
            </a:ln>
            <a:effectLst/>
          </c:spPr>
          <c:marker>
            <c:symbol val="none"/>
          </c:marker>
          <c:cat>
            <c:strRef>
              <c:f>Dashboard_Organizzazione!$AY$306:$BJ$306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Dashboard_Organizzazione!$AY$307:$BJ$307</c:f>
              <c:numCache>
                <c:formatCode>General</c:formatCode>
                <c:ptCount val="12"/>
                <c:pt idx="0">
                  <c:v>834</c:v>
                </c:pt>
                <c:pt idx="1">
                  <c:v>802</c:v>
                </c:pt>
                <c:pt idx="2">
                  <c:v>762</c:v>
                </c:pt>
                <c:pt idx="3">
                  <c:v>702</c:v>
                </c:pt>
                <c:pt idx="4">
                  <c:v>652</c:v>
                </c:pt>
                <c:pt idx="5">
                  <c:v>602</c:v>
                </c:pt>
                <c:pt idx="6">
                  <c:v>552</c:v>
                </c:pt>
                <c:pt idx="7">
                  <c:v>502</c:v>
                </c:pt>
                <c:pt idx="8">
                  <c:v>482</c:v>
                </c:pt>
                <c:pt idx="9">
                  <c:v>462</c:v>
                </c:pt>
                <c:pt idx="10">
                  <c:v>428</c:v>
                </c:pt>
                <c:pt idx="11">
                  <c:v>398</c:v>
                </c:pt>
              </c:numCache>
            </c:numRef>
          </c:val>
          <c:smooth val="0"/>
          <c:extLst>
            <c:ext xmlns:c16="http://schemas.microsoft.com/office/drawing/2014/chart" uri="{C3380CC4-5D6E-409C-BE32-E72D297353CC}">
              <c16:uniqueId val="{00000000-88B9-48B5-AD6E-CD32559DA0DA}"/>
            </c:ext>
          </c:extLst>
        </c:ser>
        <c:ser>
          <c:idx val="1"/>
          <c:order val="1"/>
          <c:tx>
            <c:strRef>
              <c:f>Dashboard_Organizzazione!$AX$308</c:f>
              <c:strCache>
                <c:ptCount val="1"/>
                <c:pt idx="0">
                  <c:v>2019</c:v>
                </c:pt>
              </c:strCache>
            </c:strRef>
          </c:tx>
          <c:spPr>
            <a:ln w="28575" cap="rnd">
              <a:solidFill>
                <a:schemeClr val="accent2"/>
              </a:solidFill>
              <a:round/>
            </a:ln>
            <a:effectLst/>
          </c:spPr>
          <c:marker>
            <c:symbol val="none"/>
          </c:marker>
          <c:cat>
            <c:strRef>
              <c:f>Dashboard_Organizzazione!$AY$306:$BJ$306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Dashboard_Organizzazione!$AY$308:$BJ$308</c:f>
              <c:numCache>
                <c:formatCode>General</c:formatCode>
                <c:ptCount val="12"/>
                <c:pt idx="0">
                  <c:v>388</c:v>
                </c:pt>
                <c:pt idx="1">
                  <c:v>378</c:v>
                </c:pt>
                <c:pt idx="2">
                  <c:v>368</c:v>
                </c:pt>
                <c:pt idx="3">
                  <c:v>362</c:v>
                </c:pt>
                <c:pt idx="4">
                  <c:v>352</c:v>
                </c:pt>
                <c:pt idx="5">
                  <c:v>347</c:v>
                </c:pt>
                <c:pt idx="6">
                  <c:v>322</c:v>
                </c:pt>
                <c:pt idx="7">
                  <c:v>312</c:v>
                </c:pt>
                <c:pt idx="8">
                  <c:v>302</c:v>
                </c:pt>
                <c:pt idx="9">
                  <c:v>292</c:v>
                </c:pt>
                <c:pt idx="10">
                  <c:v>282</c:v>
                </c:pt>
                <c:pt idx="11">
                  <c:v>277</c:v>
                </c:pt>
              </c:numCache>
            </c:numRef>
          </c:val>
          <c:smooth val="0"/>
          <c:extLst>
            <c:ext xmlns:c16="http://schemas.microsoft.com/office/drawing/2014/chart" uri="{C3380CC4-5D6E-409C-BE32-E72D297353CC}">
              <c16:uniqueId val="{00000001-88B9-48B5-AD6E-CD32559DA0DA}"/>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sz="1400" b="0" i="0" u="none" strike="noStrike" baseline="0">
                <a:effectLst/>
              </a:rPr>
              <a:t>ASSENZE - </a:t>
            </a:r>
            <a:r>
              <a:rPr lang="it-IT"/>
              <a:t>IT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Dashboard_Organizzazione!$BM$307</c:f>
              <c:strCache>
                <c:ptCount val="1"/>
                <c:pt idx="0">
                  <c:v>2018</c:v>
                </c:pt>
              </c:strCache>
            </c:strRef>
          </c:tx>
          <c:spPr>
            <a:ln w="28575" cap="rnd">
              <a:solidFill>
                <a:schemeClr val="accent1"/>
              </a:solidFill>
              <a:round/>
            </a:ln>
            <a:effectLst/>
          </c:spPr>
          <c:marker>
            <c:symbol val="none"/>
          </c:marker>
          <c:cat>
            <c:strRef>
              <c:f>Dashboard_Organizzazione!$BN$306:$BY$306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Dashboard_Organizzazione!$BN$307:$BY$307</c:f>
              <c:numCache>
                <c:formatCode>General</c:formatCode>
                <c:ptCount val="12"/>
                <c:pt idx="0">
                  <c:v>835</c:v>
                </c:pt>
                <c:pt idx="1">
                  <c:v>803</c:v>
                </c:pt>
                <c:pt idx="2">
                  <c:v>763</c:v>
                </c:pt>
                <c:pt idx="3">
                  <c:v>703</c:v>
                </c:pt>
                <c:pt idx="4">
                  <c:v>653</c:v>
                </c:pt>
                <c:pt idx="5">
                  <c:v>603</c:v>
                </c:pt>
                <c:pt idx="6">
                  <c:v>553</c:v>
                </c:pt>
                <c:pt idx="7">
                  <c:v>503</c:v>
                </c:pt>
                <c:pt idx="8">
                  <c:v>483</c:v>
                </c:pt>
                <c:pt idx="9">
                  <c:v>463</c:v>
                </c:pt>
                <c:pt idx="10">
                  <c:v>427</c:v>
                </c:pt>
                <c:pt idx="11">
                  <c:v>397</c:v>
                </c:pt>
              </c:numCache>
            </c:numRef>
          </c:val>
          <c:smooth val="0"/>
          <c:extLst>
            <c:ext xmlns:c16="http://schemas.microsoft.com/office/drawing/2014/chart" uri="{C3380CC4-5D6E-409C-BE32-E72D297353CC}">
              <c16:uniqueId val="{00000000-20C5-4ECA-9898-434872888B1B}"/>
            </c:ext>
          </c:extLst>
        </c:ser>
        <c:ser>
          <c:idx val="1"/>
          <c:order val="1"/>
          <c:tx>
            <c:strRef>
              <c:f>Dashboard_Organizzazione!$BM$308</c:f>
              <c:strCache>
                <c:ptCount val="1"/>
                <c:pt idx="0">
                  <c:v>2019</c:v>
                </c:pt>
              </c:strCache>
            </c:strRef>
          </c:tx>
          <c:spPr>
            <a:ln w="28575" cap="rnd">
              <a:solidFill>
                <a:schemeClr val="accent2"/>
              </a:solidFill>
              <a:round/>
            </a:ln>
            <a:effectLst/>
          </c:spPr>
          <c:marker>
            <c:symbol val="none"/>
          </c:marker>
          <c:cat>
            <c:strRef>
              <c:f>Dashboard_Organizzazione!$BN$306:$BY$306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Dashboard_Organizzazione!$BN$308:$BY$308</c:f>
              <c:numCache>
                <c:formatCode>General</c:formatCode>
                <c:ptCount val="12"/>
                <c:pt idx="0">
                  <c:v>387</c:v>
                </c:pt>
                <c:pt idx="1">
                  <c:v>377</c:v>
                </c:pt>
                <c:pt idx="2">
                  <c:v>367</c:v>
                </c:pt>
                <c:pt idx="3">
                  <c:v>363</c:v>
                </c:pt>
                <c:pt idx="4">
                  <c:v>353</c:v>
                </c:pt>
                <c:pt idx="5">
                  <c:v>348</c:v>
                </c:pt>
                <c:pt idx="6">
                  <c:v>323</c:v>
                </c:pt>
                <c:pt idx="7">
                  <c:v>313</c:v>
                </c:pt>
                <c:pt idx="8">
                  <c:v>303</c:v>
                </c:pt>
                <c:pt idx="9">
                  <c:v>293</c:v>
                </c:pt>
                <c:pt idx="10">
                  <c:v>283</c:v>
                </c:pt>
                <c:pt idx="11">
                  <c:v>278</c:v>
                </c:pt>
              </c:numCache>
            </c:numRef>
          </c:val>
          <c:smooth val="0"/>
          <c:extLst>
            <c:ext xmlns:c16="http://schemas.microsoft.com/office/drawing/2014/chart" uri="{C3380CC4-5D6E-409C-BE32-E72D297353CC}">
              <c16:uniqueId val="{00000001-20C5-4ECA-9898-434872888B1B}"/>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sz="1400" b="0" i="0" u="none" strike="noStrike" baseline="0">
                <a:effectLst/>
              </a:rPr>
              <a:t>ASSENZE - </a:t>
            </a:r>
            <a:r>
              <a:rPr lang="it-IT"/>
              <a:t>HR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Dashboard_Organizzazione!$CB$307</c:f>
              <c:strCache>
                <c:ptCount val="1"/>
                <c:pt idx="0">
                  <c:v>2018</c:v>
                </c:pt>
              </c:strCache>
            </c:strRef>
          </c:tx>
          <c:spPr>
            <a:ln w="28575" cap="rnd">
              <a:solidFill>
                <a:schemeClr val="accent1"/>
              </a:solidFill>
              <a:round/>
            </a:ln>
            <a:effectLst/>
          </c:spPr>
          <c:marker>
            <c:symbol val="none"/>
          </c:marker>
          <c:cat>
            <c:strRef>
              <c:f>Dashboard_Organizzazione!$CC$306:$CN$306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Dashboard_Organizzazione!$CC$307:$CN$307</c:f>
              <c:numCache>
                <c:formatCode>General</c:formatCode>
                <c:ptCount val="12"/>
                <c:pt idx="0">
                  <c:v>836</c:v>
                </c:pt>
                <c:pt idx="1">
                  <c:v>804</c:v>
                </c:pt>
                <c:pt idx="2">
                  <c:v>764</c:v>
                </c:pt>
                <c:pt idx="3">
                  <c:v>704</c:v>
                </c:pt>
                <c:pt idx="4">
                  <c:v>654</c:v>
                </c:pt>
                <c:pt idx="5">
                  <c:v>604</c:v>
                </c:pt>
                <c:pt idx="6">
                  <c:v>554</c:v>
                </c:pt>
                <c:pt idx="7">
                  <c:v>504</c:v>
                </c:pt>
                <c:pt idx="8">
                  <c:v>484</c:v>
                </c:pt>
                <c:pt idx="9">
                  <c:v>464</c:v>
                </c:pt>
                <c:pt idx="10">
                  <c:v>426</c:v>
                </c:pt>
                <c:pt idx="11">
                  <c:v>396</c:v>
                </c:pt>
              </c:numCache>
            </c:numRef>
          </c:val>
          <c:smooth val="0"/>
          <c:extLst>
            <c:ext xmlns:c16="http://schemas.microsoft.com/office/drawing/2014/chart" uri="{C3380CC4-5D6E-409C-BE32-E72D297353CC}">
              <c16:uniqueId val="{00000000-E267-421A-AC5E-A65DD9E347D1}"/>
            </c:ext>
          </c:extLst>
        </c:ser>
        <c:ser>
          <c:idx val="1"/>
          <c:order val="1"/>
          <c:tx>
            <c:strRef>
              <c:f>Dashboard_Organizzazione!$CB$308</c:f>
              <c:strCache>
                <c:ptCount val="1"/>
                <c:pt idx="0">
                  <c:v>2019</c:v>
                </c:pt>
              </c:strCache>
            </c:strRef>
          </c:tx>
          <c:spPr>
            <a:ln w="28575" cap="rnd">
              <a:solidFill>
                <a:schemeClr val="accent2"/>
              </a:solidFill>
              <a:round/>
            </a:ln>
            <a:effectLst/>
          </c:spPr>
          <c:marker>
            <c:symbol val="none"/>
          </c:marker>
          <c:cat>
            <c:strRef>
              <c:f>Dashboard_Organizzazione!$CC$306:$CN$306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Dashboard_Organizzazione!$CC$308:$CN$308</c:f>
              <c:numCache>
                <c:formatCode>General</c:formatCode>
                <c:ptCount val="12"/>
                <c:pt idx="0">
                  <c:v>386</c:v>
                </c:pt>
                <c:pt idx="1">
                  <c:v>376</c:v>
                </c:pt>
                <c:pt idx="2">
                  <c:v>366</c:v>
                </c:pt>
                <c:pt idx="3">
                  <c:v>364</c:v>
                </c:pt>
                <c:pt idx="4">
                  <c:v>354</c:v>
                </c:pt>
                <c:pt idx="5">
                  <c:v>349</c:v>
                </c:pt>
                <c:pt idx="6">
                  <c:v>324</c:v>
                </c:pt>
                <c:pt idx="7">
                  <c:v>314</c:v>
                </c:pt>
                <c:pt idx="8">
                  <c:v>304</c:v>
                </c:pt>
                <c:pt idx="9">
                  <c:v>294</c:v>
                </c:pt>
                <c:pt idx="10">
                  <c:v>284</c:v>
                </c:pt>
                <c:pt idx="11">
                  <c:v>279</c:v>
                </c:pt>
              </c:numCache>
            </c:numRef>
          </c:val>
          <c:smooth val="0"/>
          <c:extLst>
            <c:ext xmlns:c16="http://schemas.microsoft.com/office/drawing/2014/chart" uri="{C3380CC4-5D6E-409C-BE32-E72D297353CC}">
              <c16:uniqueId val="{00000001-E267-421A-AC5E-A65DD9E347D1}"/>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ASSENZE - MARKETING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Dashboard_Organizzazione!$CQ$307</c:f>
              <c:strCache>
                <c:ptCount val="1"/>
                <c:pt idx="0">
                  <c:v>2018</c:v>
                </c:pt>
              </c:strCache>
            </c:strRef>
          </c:tx>
          <c:spPr>
            <a:ln w="28575" cap="rnd">
              <a:solidFill>
                <a:schemeClr val="accent1"/>
              </a:solidFill>
              <a:round/>
            </a:ln>
            <a:effectLst/>
          </c:spPr>
          <c:marker>
            <c:symbol val="none"/>
          </c:marker>
          <c:cat>
            <c:strRef>
              <c:f>Dashboard_Organizzazione!$CR$306:$DC$306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Dashboard_Organizzazione!$CR$307:$DC$307</c:f>
              <c:numCache>
                <c:formatCode>General</c:formatCode>
                <c:ptCount val="12"/>
                <c:pt idx="0">
                  <c:v>837</c:v>
                </c:pt>
                <c:pt idx="1">
                  <c:v>805</c:v>
                </c:pt>
                <c:pt idx="2">
                  <c:v>765</c:v>
                </c:pt>
                <c:pt idx="3">
                  <c:v>705</c:v>
                </c:pt>
                <c:pt idx="4">
                  <c:v>655</c:v>
                </c:pt>
                <c:pt idx="5">
                  <c:v>605</c:v>
                </c:pt>
                <c:pt idx="6">
                  <c:v>555</c:v>
                </c:pt>
                <c:pt idx="7">
                  <c:v>505</c:v>
                </c:pt>
                <c:pt idx="8">
                  <c:v>485</c:v>
                </c:pt>
                <c:pt idx="9">
                  <c:v>465</c:v>
                </c:pt>
                <c:pt idx="10">
                  <c:v>425</c:v>
                </c:pt>
                <c:pt idx="11">
                  <c:v>395</c:v>
                </c:pt>
              </c:numCache>
            </c:numRef>
          </c:val>
          <c:smooth val="0"/>
          <c:extLst>
            <c:ext xmlns:c16="http://schemas.microsoft.com/office/drawing/2014/chart" uri="{C3380CC4-5D6E-409C-BE32-E72D297353CC}">
              <c16:uniqueId val="{00000000-C938-4FE6-9844-389DC67C76A7}"/>
            </c:ext>
          </c:extLst>
        </c:ser>
        <c:ser>
          <c:idx val="1"/>
          <c:order val="1"/>
          <c:tx>
            <c:strRef>
              <c:f>Dashboard_Organizzazione!$CQ$308</c:f>
              <c:strCache>
                <c:ptCount val="1"/>
                <c:pt idx="0">
                  <c:v>2019</c:v>
                </c:pt>
              </c:strCache>
            </c:strRef>
          </c:tx>
          <c:spPr>
            <a:ln w="28575" cap="rnd">
              <a:solidFill>
                <a:schemeClr val="accent2"/>
              </a:solidFill>
              <a:round/>
            </a:ln>
            <a:effectLst/>
          </c:spPr>
          <c:marker>
            <c:symbol val="none"/>
          </c:marker>
          <c:cat>
            <c:strRef>
              <c:f>Dashboard_Organizzazione!$CR$306:$DC$306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Dashboard_Organizzazione!$CR$308:$DC$308</c:f>
              <c:numCache>
                <c:formatCode>General</c:formatCode>
                <c:ptCount val="12"/>
                <c:pt idx="0">
                  <c:v>385</c:v>
                </c:pt>
                <c:pt idx="1">
                  <c:v>375</c:v>
                </c:pt>
                <c:pt idx="2">
                  <c:v>365</c:v>
                </c:pt>
                <c:pt idx="3">
                  <c:v>365</c:v>
                </c:pt>
                <c:pt idx="4">
                  <c:v>355</c:v>
                </c:pt>
                <c:pt idx="5">
                  <c:v>350</c:v>
                </c:pt>
                <c:pt idx="6">
                  <c:v>325</c:v>
                </c:pt>
                <c:pt idx="7">
                  <c:v>315</c:v>
                </c:pt>
                <c:pt idx="8">
                  <c:v>305</c:v>
                </c:pt>
                <c:pt idx="9">
                  <c:v>295</c:v>
                </c:pt>
                <c:pt idx="10">
                  <c:v>285</c:v>
                </c:pt>
                <c:pt idx="11">
                  <c:v>280</c:v>
                </c:pt>
              </c:numCache>
            </c:numRef>
          </c:val>
          <c:smooth val="0"/>
          <c:extLst>
            <c:ext xmlns:c16="http://schemas.microsoft.com/office/drawing/2014/chart" uri="{C3380CC4-5D6E-409C-BE32-E72D297353CC}">
              <c16:uniqueId val="{00000001-C938-4FE6-9844-389DC67C76A7}"/>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 GIORNATE SW AL MESE IN MEDIA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Dashboard_Organizzazione!$Q$189</c:f>
              <c:strCache>
                <c:ptCount val="1"/>
                <c:pt idx="0">
                  <c:v>Femmina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Dashboard_Organizzazione!$R$188:$AC$188</c:f>
              <c:numCache>
                <c:formatCode>[$-410]mmm\-yy;@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Dashboard_Organizzazione!$R$189:$AC$189</c:f>
              <c:numCache>
                <c:formatCode>0.00</c:formatCode>
                <c:ptCount val="12"/>
                <c:pt idx="0">
                  <c:v>0.58064516129032262</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848D-F94D-9B03-CA7C98338CA4}"/>
            </c:ext>
          </c:extLst>
        </c:ser>
        <c:ser>
          <c:idx val="1"/>
          <c:order val="1"/>
          <c:tx>
            <c:strRef>
              <c:f>Dashboard_Organizzazione!$Q$190</c:f>
              <c:strCache>
                <c:ptCount val="1"/>
                <c:pt idx="0">
                  <c:v>Maschio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Dashboard_Organizzazione!$R$188:$AC$188</c:f>
              <c:numCache>
                <c:formatCode>[$-410]mmm\-yy;@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Dashboard_Organizzazione!$R$190:$AC$190</c:f>
              <c:numCache>
                <c:formatCode>0.00</c:formatCode>
                <c:ptCount val="12"/>
                <c:pt idx="0">
                  <c:v>0.52173913043478259</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848D-F94D-9B03-CA7C98338CA4}"/>
            </c:ext>
          </c:extLst>
        </c:ser>
        <c:ser>
          <c:idx val="2"/>
          <c:order val="2"/>
          <c:tx>
            <c:strRef>
              <c:f>Dashboard_Organizzazione!$Q$192</c:f>
              <c:strCache>
                <c:ptCount val="1"/>
                <c:pt idx="0">
                  <c:v>Totale complessivo</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Dashboard_Organizzazione!$R$188:$AC$188</c:f>
              <c:numCache>
                <c:formatCode>[$-410]mmm\-yy;@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Dashboard_Organizzazione!$R$192:$AC$192</c:f>
              <c:numCache>
                <c:formatCode>0.00</c:formatCode>
                <c:ptCount val="12"/>
                <c:pt idx="0">
                  <c:v>0.54</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94E5-AC4D-8B71-8E8D1EADF974}"/>
            </c:ext>
          </c:extLst>
        </c:ser>
        <c:dLbls>
          <c:showLegendKey val="0"/>
          <c:showVal val="1"/>
          <c:showCatName val="0"/>
          <c:showSerName val="0"/>
          <c:showPercent val="0"/>
          <c:showBubbleSize val="0"/>
        </c:dLbls>
        <c:gapWidth val="150"/>
        <c:overlap val="-25"/>
        <c:axId val="647724000"/>
        <c:axId val="635294272"/>
      </c:barChart>
      <c:dateAx>
        <c:axId val="647724000"/>
        <c:scaling>
          <c:orientation val="minMax"/>
        </c:scaling>
        <c:delete val="0"/>
        <c:axPos val="b"/>
        <c:numFmt formatCode="[$-410]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Offset val="100"/>
        <c:baseTimeUnit val="months"/>
      </c:dateAx>
      <c:valAx>
        <c:axId val="63529427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477240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 GIORNATE SW AL MESE IN MEDIA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Dashboard_Organizzazione!$AH$189</c:f>
              <c:strCache>
                <c:ptCount val="1"/>
                <c:pt idx="0">
                  <c:v>Fino a 30 anni</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Dashboard_Organizzazione!$AI$188:$AT$188</c:f>
              <c:numCache>
                <c:formatCode>[$-410]mmm\-yy;@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Dashboard_Organizzazione!$AI$189:$AT$189</c:f>
              <c:numCache>
                <c:formatCode>0.00</c:formatCode>
                <c:ptCount val="12"/>
                <c:pt idx="0">
                  <c:v>0.55555555555555558</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3043-4545-A5C9-3F02C669FDEF}"/>
            </c:ext>
          </c:extLst>
        </c:ser>
        <c:ser>
          <c:idx val="1"/>
          <c:order val="1"/>
          <c:tx>
            <c:strRef>
              <c:f>Dashboard_Organizzazione!$AH$190</c:f>
              <c:strCache>
                <c:ptCount val="1"/>
                <c:pt idx="0">
                  <c:v>31-35 anni</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Dashboard_Organizzazione!$AI$188:$AT$188</c:f>
              <c:numCache>
                <c:formatCode>[$-410]mmm\-yy;@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Dashboard_Organizzazione!$AI$190:$AT$190</c:f>
              <c:numCache>
                <c:formatCode>0.00</c:formatCode>
                <c:ptCount val="12"/>
                <c:pt idx="0">
                  <c:v>0.5</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3043-4545-A5C9-3F02C669FDEF}"/>
            </c:ext>
          </c:extLst>
        </c:ser>
        <c:ser>
          <c:idx val="2"/>
          <c:order val="2"/>
          <c:tx>
            <c:strRef>
              <c:f>Dashboard_Organizzazione!$AH$191</c:f>
              <c:strCache>
                <c:ptCount val="1"/>
                <c:pt idx="0">
                  <c:v>36-45 anni</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Dashboard_Organizzazione!$AI$188:$AT$188</c:f>
              <c:numCache>
                <c:formatCode>[$-410]mmm\-yy;@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Dashboard_Organizzazione!$AI$191:$AT$191</c:f>
              <c:numCache>
                <c:formatCode>0.00</c:formatCode>
                <c:ptCount val="12"/>
                <c:pt idx="0">
                  <c:v>0.55172413793103448</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3043-4545-A5C9-3F02C669FDEF}"/>
            </c:ext>
          </c:extLst>
        </c:ser>
        <c:ser>
          <c:idx val="3"/>
          <c:order val="3"/>
          <c:tx>
            <c:strRef>
              <c:f>Dashboard_Organizzazione!$AH$192</c:f>
              <c:strCache>
                <c:ptCount val="1"/>
                <c:pt idx="0">
                  <c:v>46-55 anni</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Dashboard_Organizzazione!$AI$188:$AT$188</c:f>
              <c:numCache>
                <c:formatCode>[$-410]mmm\-yy;@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Dashboard_Organizzazione!$AI$192:$AT$192</c:f>
              <c:numCache>
                <c:formatCode>0.00</c:formatCode>
                <c:ptCount val="12"/>
                <c:pt idx="0">
                  <c:v>0.52</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3043-4545-A5C9-3F02C669FDEF}"/>
            </c:ext>
          </c:extLst>
        </c:ser>
        <c:ser>
          <c:idx val="4"/>
          <c:order val="4"/>
          <c:tx>
            <c:strRef>
              <c:f>Dashboard_Organizzazione!$AH$193</c:f>
              <c:strCache>
                <c:ptCount val="1"/>
                <c:pt idx="0">
                  <c:v>Oltre 55 anni</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Dashboard_Organizzazione!$AI$188:$AT$188</c:f>
              <c:numCache>
                <c:formatCode>[$-410]mmm\-yy;@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Dashboard_Organizzazione!$AI$193:$AT$193</c:f>
              <c:numCache>
                <c:formatCode>0.00</c:formatCode>
                <c:ptCount val="12"/>
                <c:pt idx="0">
                  <c:v>0.63636363636363635</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3043-4545-A5C9-3F02C669FDEF}"/>
            </c:ext>
          </c:extLst>
        </c:ser>
        <c:ser>
          <c:idx val="5"/>
          <c:order val="5"/>
          <c:tx>
            <c:strRef>
              <c:f>Dashboard_Organizzazione!$AH$195</c:f>
              <c:strCache>
                <c:ptCount val="1"/>
                <c:pt idx="0">
                  <c:v>Totale complessivo</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Dashboard_Organizzazione!$AI$188:$AT$188</c:f>
              <c:numCache>
                <c:formatCode>[$-410]mmm\-yy;@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Dashboard_Organizzazione!$AI$195:$AT$195</c:f>
              <c:numCache>
                <c:formatCode>0.00</c:formatCode>
                <c:ptCount val="12"/>
                <c:pt idx="0">
                  <c:v>0.54</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3E2F-6A4C-BA3C-F3EC4D94D4D9}"/>
            </c:ext>
          </c:extLst>
        </c:ser>
        <c:dLbls>
          <c:showLegendKey val="0"/>
          <c:showVal val="1"/>
          <c:showCatName val="0"/>
          <c:showSerName val="0"/>
          <c:showPercent val="0"/>
          <c:showBubbleSize val="0"/>
        </c:dLbls>
        <c:gapWidth val="150"/>
        <c:overlap val="-25"/>
        <c:axId val="647724000"/>
        <c:axId val="635294272"/>
      </c:barChart>
      <c:dateAx>
        <c:axId val="647724000"/>
        <c:scaling>
          <c:orientation val="minMax"/>
        </c:scaling>
        <c:delete val="0"/>
        <c:axPos val="b"/>
        <c:numFmt formatCode="[$-410]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Offset val="100"/>
        <c:baseTimeUnit val="months"/>
      </c:dateAx>
      <c:valAx>
        <c:axId val="63529427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477240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Dashboard_Organizzazione!$A$12</c:f>
              <c:strCache>
                <c:ptCount val="1"/>
                <c:pt idx="0">
                  <c:v>% SW FREQUENTI/ISCRITTI</c:v>
                </c:pt>
              </c:strCache>
            </c:strRef>
          </c:tx>
          <c:spPr>
            <a:solidFill>
              <a:schemeClr val="accent6">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Dashboard_Organizzazione!$B$1:$D$2</c:f>
              <c:multiLvlStrCache>
                <c:ptCount val="3"/>
                <c:lvl>
                  <c:pt idx="0">
                    <c:v>Femmina</c:v>
                  </c:pt>
                  <c:pt idx="1">
                    <c:v>Maschio</c:v>
                  </c:pt>
                  <c:pt idx="2">
                    <c:v>Totale complessivo</c:v>
                  </c:pt>
                </c:lvl>
                <c:lvl/>
              </c:multiLvlStrCache>
            </c:multiLvlStrRef>
          </c:cat>
          <c:val>
            <c:numRef>
              <c:f>Dashboard_Organizzazione!$B$12:$D$12</c:f>
              <c:numCache>
                <c:formatCode>0%</c:formatCode>
                <c:ptCount val="3"/>
                <c:pt idx="0">
                  <c:v>0</c:v>
                </c:pt>
                <c:pt idx="1">
                  <c:v>0</c:v>
                </c:pt>
                <c:pt idx="2">
                  <c:v>0</c:v>
                </c:pt>
              </c:numCache>
            </c:numRef>
          </c:val>
          <c:extLst>
            <c:ext xmlns:c16="http://schemas.microsoft.com/office/drawing/2014/chart" uri="{C3380CC4-5D6E-409C-BE32-E72D297353CC}">
              <c16:uniqueId val="{00000000-70A3-2340-9AFD-6C2140A95AA9}"/>
            </c:ext>
          </c:extLst>
        </c:ser>
        <c:ser>
          <c:idx val="1"/>
          <c:order val="1"/>
          <c:tx>
            <c:strRef>
              <c:f>Dashboard_Organizzazione!$A$13</c:f>
              <c:strCache>
                <c:ptCount val="1"/>
                <c:pt idx="0">
                  <c:v>% SW MEDI/ISCRITTI</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Dashboard_Organizzazione!$B$1:$D$2</c:f>
              <c:multiLvlStrCache>
                <c:ptCount val="3"/>
                <c:lvl>
                  <c:pt idx="0">
                    <c:v>Femmina</c:v>
                  </c:pt>
                  <c:pt idx="1">
                    <c:v>Maschio</c:v>
                  </c:pt>
                  <c:pt idx="2">
                    <c:v>Totale complessivo</c:v>
                  </c:pt>
                </c:lvl>
                <c:lvl/>
              </c:multiLvlStrCache>
            </c:multiLvlStrRef>
          </c:cat>
          <c:val>
            <c:numRef>
              <c:f>Dashboard_Organizzazione!$B$13:$D$13</c:f>
              <c:numCache>
                <c:formatCode>0%</c:formatCode>
                <c:ptCount val="3"/>
                <c:pt idx="0">
                  <c:v>0</c:v>
                </c:pt>
                <c:pt idx="1">
                  <c:v>0</c:v>
                </c:pt>
                <c:pt idx="2">
                  <c:v>0</c:v>
                </c:pt>
              </c:numCache>
            </c:numRef>
          </c:val>
          <c:extLst>
            <c:ext xmlns:c16="http://schemas.microsoft.com/office/drawing/2014/chart" uri="{C3380CC4-5D6E-409C-BE32-E72D297353CC}">
              <c16:uniqueId val="{00000003-70A3-2340-9AFD-6C2140A95AA9}"/>
            </c:ext>
          </c:extLst>
        </c:ser>
        <c:ser>
          <c:idx val="2"/>
          <c:order val="2"/>
          <c:tx>
            <c:strRef>
              <c:f>Dashboard_Organizzazione!$A$14</c:f>
              <c:strCache>
                <c:ptCount val="1"/>
                <c:pt idx="0">
                  <c:v>% SW OCCASIONALI/ISCRITTI</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Dashboard_Organizzazione!$B$1:$D$2</c:f>
              <c:multiLvlStrCache>
                <c:ptCount val="3"/>
                <c:lvl>
                  <c:pt idx="0">
                    <c:v>Femmina</c:v>
                  </c:pt>
                  <c:pt idx="1">
                    <c:v>Maschio</c:v>
                  </c:pt>
                  <c:pt idx="2">
                    <c:v>Totale complessivo</c:v>
                  </c:pt>
                </c:lvl>
                <c:lvl/>
              </c:multiLvlStrCache>
            </c:multiLvlStrRef>
          </c:cat>
          <c:val>
            <c:numRef>
              <c:f>Dashboard_Organizzazione!$B$14:$D$14</c:f>
              <c:numCache>
                <c:formatCode>0%</c:formatCode>
                <c:ptCount val="3"/>
                <c:pt idx="0">
                  <c:v>0.65384615384615385</c:v>
                </c:pt>
                <c:pt idx="1">
                  <c:v>0.61818181818181817</c:v>
                </c:pt>
                <c:pt idx="2">
                  <c:v>0.62962962962962965</c:v>
                </c:pt>
              </c:numCache>
            </c:numRef>
          </c:val>
          <c:extLst>
            <c:ext xmlns:c16="http://schemas.microsoft.com/office/drawing/2014/chart" uri="{C3380CC4-5D6E-409C-BE32-E72D297353CC}">
              <c16:uniqueId val="{00000004-70A3-2340-9AFD-6C2140A95AA9}"/>
            </c:ext>
          </c:extLst>
        </c:ser>
        <c:ser>
          <c:idx val="3"/>
          <c:order val="3"/>
          <c:tx>
            <c:strRef>
              <c:f>Dashboard_Organizzazione!$A$15</c:f>
              <c:strCache>
                <c:ptCount val="1"/>
                <c:pt idx="0">
                  <c:v>% SW NON FRUITORE/ISCRITTI</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Dashboard_Organizzazione!$B$1:$D$2</c:f>
              <c:multiLvlStrCache>
                <c:ptCount val="3"/>
                <c:lvl>
                  <c:pt idx="0">
                    <c:v>Femmina</c:v>
                  </c:pt>
                  <c:pt idx="1">
                    <c:v>Maschio</c:v>
                  </c:pt>
                  <c:pt idx="2">
                    <c:v>Totale complessivo</c:v>
                  </c:pt>
                </c:lvl>
                <c:lvl/>
              </c:multiLvlStrCache>
            </c:multiLvlStrRef>
          </c:cat>
          <c:val>
            <c:numRef>
              <c:f>Dashboard_Organizzazione!$B$15:$D$15</c:f>
              <c:numCache>
                <c:formatCode>0%</c:formatCode>
                <c:ptCount val="3"/>
                <c:pt idx="0">
                  <c:v>0.34615384615384615</c:v>
                </c:pt>
                <c:pt idx="1">
                  <c:v>0.38181818181818183</c:v>
                </c:pt>
                <c:pt idx="2">
                  <c:v>0.37037037037037035</c:v>
                </c:pt>
              </c:numCache>
            </c:numRef>
          </c:val>
          <c:extLst>
            <c:ext xmlns:c16="http://schemas.microsoft.com/office/drawing/2014/chart" uri="{C3380CC4-5D6E-409C-BE32-E72D297353CC}">
              <c16:uniqueId val="{00000005-70A3-2340-9AFD-6C2140A95AA9}"/>
            </c:ext>
          </c:extLst>
        </c:ser>
        <c:dLbls>
          <c:showLegendKey val="0"/>
          <c:showVal val="1"/>
          <c:showCatName val="0"/>
          <c:showSerName val="0"/>
          <c:showPercent val="0"/>
          <c:showBubbleSize val="0"/>
        </c:dLbls>
        <c:gapWidth val="150"/>
        <c:overlap val="100"/>
        <c:axId val="647724000"/>
        <c:axId val="635294272"/>
      </c:barChart>
      <c:catAx>
        <c:axId val="64772400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Algn val="ctr"/>
        <c:lblOffset val="100"/>
        <c:noMultiLvlLbl val="0"/>
      </c:catAx>
      <c:valAx>
        <c:axId val="635294272"/>
        <c:scaling>
          <c:orientation val="minMax"/>
          <c:max val="1"/>
          <c:min val="0"/>
        </c:scaling>
        <c:delete val="1"/>
        <c:axPos val="b"/>
        <c:numFmt formatCode="0%" sourceLinked="1"/>
        <c:majorTickMark val="out"/>
        <c:minorTickMark val="none"/>
        <c:tickLblPos val="nextTo"/>
        <c:crossAx val="647724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Dashboard_Organizzazione!$A$101</c:f>
              <c:strCache>
                <c:ptCount val="1"/>
                <c:pt idx="0">
                  <c:v>% Fruitori/Iscritti</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Dashboard_Organizzazione!$B$97:$K$98</c:f>
              <c:multiLvlStrCache>
                <c:ptCount val="10"/>
                <c:lvl>
                  <c:pt idx="0">
                    <c:v>Ancona</c:v>
                  </c:pt>
                  <c:pt idx="1">
                    <c:v>Bologna</c:v>
                  </c:pt>
                  <c:pt idx="2">
                    <c:v>Milano</c:v>
                  </c:pt>
                  <c:pt idx="3">
                    <c:v>Milano - Pero</c:v>
                  </c:pt>
                  <c:pt idx="4">
                    <c:v>Napoli</c:v>
                  </c:pt>
                  <c:pt idx="5">
                    <c:v>Roma</c:v>
                  </c:pt>
                  <c:pt idx="6">
                    <c:v>Torino</c:v>
                  </c:pt>
                  <c:pt idx="7">
                    <c:v>Trento</c:v>
                  </c:pt>
                  <c:pt idx="8">
                    <c:v>Venezia</c:v>
                  </c:pt>
                  <c:pt idx="9">
                    <c:v>Totale complessivo</c:v>
                  </c:pt>
                </c:lvl>
                <c:lvl/>
              </c:multiLvlStrCache>
            </c:multiLvlStrRef>
          </c:cat>
          <c:val>
            <c:numRef>
              <c:f>Dashboard_Organizzazione!$B$101:$K$101</c:f>
              <c:numCache>
                <c:formatCode>0%</c:formatCode>
                <c:ptCount val="10"/>
                <c:pt idx="0">
                  <c:v>0.72727272727272729</c:v>
                </c:pt>
                <c:pt idx="1">
                  <c:v>1</c:v>
                </c:pt>
                <c:pt idx="2">
                  <c:v>0.77272727272727271</c:v>
                </c:pt>
                <c:pt idx="3">
                  <c:v>0.625</c:v>
                </c:pt>
                <c:pt idx="4">
                  <c:v>0.5</c:v>
                </c:pt>
                <c:pt idx="5">
                  <c:v>0.5</c:v>
                </c:pt>
                <c:pt idx="6">
                  <c:v>0</c:v>
                </c:pt>
                <c:pt idx="7">
                  <c:v>0</c:v>
                </c:pt>
                <c:pt idx="8">
                  <c:v>0.5</c:v>
                </c:pt>
                <c:pt idx="9">
                  <c:v>0.62962962962962965</c:v>
                </c:pt>
              </c:numCache>
            </c:numRef>
          </c:val>
          <c:extLst>
            <c:ext xmlns:c16="http://schemas.microsoft.com/office/drawing/2014/chart" uri="{C3380CC4-5D6E-409C-BE32-E72D297353CC}">
              <c16:uniqueId val="{00000000-1685-2344-A248-6402FE54C1A3}"/>
            </c:ext>
          </c:extLst>
        </c:ser>
        <c:dLbls>
          <c:showLegendKey val="0"/>
          <c:showVal val="1"/>
          <c:showCatName val="0"/>
          <c:showSerName val="0"/>
          <c:showPercent val="0"/>
          <c:showBubbleSize val="0"/>
        </c:dLbls>
        <c:gapWidth val="150"/>
        <c:overlap val="-25"/>
        <c:axId val="647724000"/>
        <c:axId val="635294272"/>
      </c:barChart>
      <c:catAx>
        <c:axId val="64772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Algn val="ctr"/>
        <c:lblOffset val="100"/>
        <c:noMultiLvlLbl val="0"/>
      </c:catAx>
      <c:valAx>
        <c:axId val="635294272"/>
        <c:scaling>
          <c:orientation val="minMax"/>
          <c:max val="1"/>
        </c:scaling>
        <c:delete val="1"/>
        <c:axPos val="l"/>
        <c:numFmt formatCode="0%" sourceLinked="1"/>
        <c:majorTickMark val="out"/>
        <c:minorTickMark val="none"/>
        <c:tickLblPos val="nextTo"/>
        <c:crossAx val="647724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 SW FREQUENTI/ISCRITTI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strRef>
              <c:f>Dashboard_Organizzazione!$A$36</c:f>
              <c:strCache>
                <c:ptCount val="1"/>
                <c:pt idx="0">
                  <c:v>% SW FREQUENTI/ISCRITTI</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Dashboard_Organizzazione!$B$25:$G$26</c:f>
              <c:multiLvlStrCache>
                <c:ptCount val="6"/>
                <c:lvl>
                  <c:pt idx="0">
                    <c:v>Fino a 30 anni</c:v>
                  </c:pt>
                  <c:pt idx="1">
                    <c:v>31-35 anni</c:v>
                  </c:pt>
                  <c:pt idx="2">
                    <c:v>36-45 anni</c:v>
                  </c:pt>
                  <c:pt idx="3">
                    <c:v>46-55 anni</c:v>
                  </c:pt>
                  <c:pt idx="4">
                    <c:v>Oltre 55 anni</c:v>
                  </c:pt>
                  <c:pt idx="5">
                    <c:v>Totale complessivo</c:v>
                  </c:pt>
                </c:lvl>
                <c:lvl/>
              </c:multiLvlStrCache>
            </c:multiLvlStrRef>
          </c:cat>
          <c:val>
            <c:numRef>
              <c:f>Dashboard_Organizzazione!$B$36:$G$36</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887B-184D-86D5-DE8ACBF02184}"/>
            </c:ext>
          </c:extLst>
        </c:ser>
        <c:dLbls>
          <c:showLegendKey val="0"/>
          <c:showVal val="1"/>
          <c:showCatName val="0"/>
          <c:showSerName val="0"/>
          <c:showPercent val="0"/>
          <c:showBubbleSize val="0"/>
        </c:dLbls>
        <c:gapWidth val="150"/>
        <c:overlap val="-25"/>
        <c:axId val="647724000"/>
        <c:axId val="635294272"/>
      </c:barChart>
      <c:catAx>
        <c:axId val="64772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Algn val="ctr"/>
        <c:lblOffset val="100"/>
        <c:noMultiLvlLbl val="0"/>
      </c:catAx>
      <c:valAx>
        <c:axId val="635294272"/>
        <c:scaling>
          <c:orientation val="minMax"/>
          <c:max val="1"/>
          <c:min val="0"/>
        </c:scaling>
        <c:delete val="1"/>
        <c:axPos val="l"/>
        <c:numFmt formatCode="0%" sourceLinked="1"/>
        <c:majorTickMark val="out"/>
        <c:minorTickMark val="none"/>
        <c:tickLblPos val="nextTo"/>
        <c:crossAx val="647724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 SW MEDI/ISCRITTI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strRef>
              <c:f>Dashboard_Organizzazione!$A$37</c:f>
              <c:strCache>
                <c:ptCount val="1"/>
                <c:pt idx="0">
                  <c:v>% SW MEDI/ISCRITTI</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Dashboard_Organizzazione!$B$25:$G$26</c:f>
              <c:multiLvlStrCache>
                <c:ptCount val="6"/>
                <c:lvl>
                  <c:pt idx="0">
                    <c:v>Fino a 30 anni</c:v>
                  </c:pt>
                  <c:pt idx="1">
                    <c:v>31-35 anni</c:v>
                  </c:pt>
                  <c:pt idx="2">
                    <c:v>36-45 anni</c:v>
                  </c:pt>
                  <c:pt idx="3">
                    <c:v>46-55 anni</c:v>
                  </c:pt>
                  <c:pt idx="4">
                    <c:v>Oltre 55 anni</c:v>
                  </c:pt>
                  <c:pt idx="5">
                    <c:v>Totale complessivo</c:v>
                  </c:pt>
                </c:lvl>
                <c:lvl/>
              </c:multiLvlStrCache>
            </c:multiLvlStrRef>
          </c:cat>
          <c:val>
            <c:numRef>
              <c:f>Dashboard_Organizzazione!$B$37:$G$37</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A0E-8C48-B0AF-026ABBC90D2A}"/>
            </c:ext>
          </c:extLst>
        </c:ser>
        <c:dLbls>
          <c:showLegendKey val="0"/>
          <c:showVal val="1"/>
          <c:showCatName val="0"/>
          <c:showSerName val="0"/>
          <c:showPercent val="0"/>
          <c:showBubbleSize val="0"/>
        </c:dLbls>
        <c:gapWidth val="150"/>
        <c:overlap val="-25"/>
        <c:axId val="647724000"/>
        <c:axId val="635294272"/>
      </c:barChart>
      <c:catAx>
        <c:axId val="64772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Algn val="ctr"/>
        <c:lblOffset val="100"/>
        <c:noMultiLvlLbl val="0"/>
      </c:catAx>
      <c:valAx>
        <c:axId val="635294272"/>
        <c:scaling>
          <c:orientation val="minMax"/>
          <c:max val="1"/>
          <c:min val="0"/>
        </c:scaling>
        <c:delete val="1"/>
        <c:axPos val="l"/>
        <c:numFmt formatCode="0%" sourceLinked="1"/>
        <c:majorTickMark val="out"/>
        <c:minorTickMark val="none"/>
        <c:tickLblPos val="nextTo"/>
        <c:crossAx val="647724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 SW OCCASIONALI/ISCRITTI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strRef>
              <c:f>Dashboard_Organizzazione!$A$38</c:f>
              <c:strCache>
                <c:ptCount val="1"/>
                <c:pt idx="0">
                  <c:v>% SW OCCASIONALI/ISCRITTI</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Dashboard_Organizzazione!$B$25:$G$26</c:f>
              <c:multiLvlStrCache>
                <c:ptCount val="6"/>
                <c:lvl>
                  <c:pt idx="0">
                    <c:v>Fino a 30 anni</c:v>
                  </c:pt>
                  <c:pt idx="1">
                    <c:v>31-35 anni</c:v>
                  </c:pt>
                  <c:pt idx="2">
                    <c:v>36-45 anni</c:v>
                  </c:pt>
                  <c:pt idx="3">
                    <c:v>46-55 anni</c:v>
                  </c:pt>
                  <c:pt idx="4">
                    <c:v>Oltre 55 anni</c:v>
                  </c:pt>
                  <c:pt idx="5">
                    <c:v>Totale complessivo</c:v>
                  </c:pt>
                </c:lvl>
                <c:lvl/>
              </c:multiLvlStrCache>
            </c:multiLvlStrRef>
          </c:cat>
          <c:val>
            <c:numRef>
              <c:f>Dashboard_Organizzazione!$B$38:$G$38</c:f>
              <c:numCache>
                <c:formatCode>0%</c:formatCode>
                <c:ptCount val="6"/>
                <c:pt idx="0">
                  <c:v>0.625</c:v>
                </c:pt>
                <c:pt idx="1">
                  <c:v>0.59090909090909094</c:v>
                </c:pt>
                <c:pt idx="2">
                  <c:v>0.63636363636363635</c:v>
                </c:pt>
                <c:pt idx="3">
                  <c:v>0.5714285714285714</c:v>
                </c:pt>
                <c:pt idx="4">
                  <c:v>0.875</c:v>
                </c:pt>
                <c:pt idx="5">
                  <c:v>0.62962962962962965</c:v>
                </c:pt>
              </c:numCache>
            </c:numRef>
          </c:val>
          <c:extLst>
            <c:ext xmlns:c16="http://schemas.microsoft.com/office/drawing/2014/chart" uri="{C3380CC4-5D6E-409C-BE32-E72D297353CC}">
              <c16:uniqueId val="{00000000-0B14-9B4F-8AAE-234AAB4A509C}"/>
            </c:ext>
          </c:extLst>
        </c:ser>
        <c:dLbls>
          <c:showLegendKey val="0"/>
          <c:showVal val="1"/>
          <c:showCatName val="0"/>
          <c:showSerName val="0"/>
          <c:showPercent val="0"/>
          <c:showBubbleSize val="0"/>
        </c:dLbls>
        <c:gapWidth val="150"/>
        <c:overlap val="-25"/>
        <c:axId val="647724000"/>
        <c:axId val="635294272"/>
      </c:barChart>
      <c:catAx>
        <c:axId val="64772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Algn val="ctr"/>
        <c:lblOffset val="100"/>
        <c:noMultiLvlLbl val="0"/>
      </c:catAx>
      <c:valAx>
        <c:axId val="635294272"/>
        <c:scaling>
          <c:orientation val="minMax"/>
          <c:max val="1"/>
          <c:min val="0"/>
        </c:scaling>
        <c:delete val="1"/>
        <c:axPos val="l"/>
        <c:numFmt formatCode="0%" sourceLinked="1"/>
        <c:majorTickMark val="out"/>
        <c:minorTickMark val="none"/>
        <c:tickLblPos val="nextTo"/>
        <c:crossAx val="647724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 SW NON</a:t>
            </a:r>
            <a:r>
              <a:rPr lang="it-IT" baseline="0"/>
              <a:t> FRUITORI</a:t>
            </a:r>
            <a:r>
              <a:rPr lang="it-IT"/>
              <a:t>/ISCRITTI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strRef>
              <c:f>Dashboard_Organizzazione!$A$39</c:f>
              <c:strCache>
                <c:ptCount val="1"/>
                <c:pt idx="0">
                  <c:v>% SW NON FRUITORE/ISCRITTI</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Dashboard_Organizzazione!$B$25:$G$26</c:f>
              <c:multiLvlStrCache>
                <c:ptCount val="6"/>
                <c:lvl>
                  <c:pt idx="0">
                    <c:v>Fino a 30 anni</c:v>
                  </c:pt>
                  <c:pt idx="1">
                    <c:v>31-35 anni</c:v>
                  </c:pt>
                  <c:pt idx="2">
                    <c:v>36-45 anni</c:v>
                  </c:pt>
                  <c:pt idx="3">
                    <c:v>46-55 anni</c:v>
                  </c:pt>
                  <c:pt idx="4">
                    <c:v>Oltre 55 anni</c:v>
                  </c:pt>
                  <c:pt idx="5">
                    <c:v>Totale complessivo</c:v>
                  </c:pt>
                </c:lvl>
                <c:lvl/>
              </c:multiLvlStrCache>
            </c:multiLvlStrRef>
          </c:cat>
          <c:val>
            <c:numRef>
              <c:f>Dashboard_Organizzazione!$B$39:$G$39</c:f>
              <c:numCache>
                <c:formatCode>0%</c:formatCode>
                <c:ptCount val="6"/>
                <c:pt idx="0">
                  <c:v>0.375</c:v>
                </c:pt>
                <c:pt idx="1">
                  <c:v>0.40909090909090912</c:v>
                </c:pt>
                <c:pt idx="2">
                  <c:v>0.36363636363636365</c:v>
                </c:pt>
                <c:pt idx="3">
                  <c:v>0.42857142857142855</c:v>
                </c:pt>
                <c:pt idx="4">
                  <c:v>0.125</c:v>
                </c:pt>
                <c:pt idx="5">
                  <c:v>0.37037037037037035</c:v>
                </c:pt>
              </c:numCache>
            </c:numRef>
          </c:val>
          <c:extLst>
            <c:ext xmlns:c16="http://schemas.microsoft.com/office/drawing/2014/chart" uri="{C3380CC4-5D6E-409C-BE32-E72D297353CC}">
              <c16:uniqueId val="{00000000-C141-3848-8688-6CE5674F0098}"/>
            </c:ext>
          </c:extLst>
        </c:ser>
        <c:dLbls>
          <c:showLegendKey val="0"/>
          <c:showVal val="1"/>
          <c:showCatName val="0"/>
          <c:showSerName val="0"/>
          <c:showPercent val="0"/>
          <c:showBubbleSize val="0"/>
        </c:dLbls>
        <c:gapWidth val="150"/>
        <c:overlap val="-25"/>
        <c:axId val="647724000"/>
        <c:axId val="635294272"/>
      </c:barChart>
      <c:catAx>
        <c:axId val="64772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Algn val="ctr"/>
        <c:lblOffset val="100"/>
        <c:noMultiLvlLbl val="0"/>
      </c:catAx>
      <c:valAx>
        <c:axId val="635294272"/>
        <c:scaling>
          <c:orientation val="minMax"/>
          <c:max val="1"/>
          <c:min val="0"/>
        </c:scaling>
        <c:delete val="1"/>
        <c:axPos val="l"/>
        <c:numFmt formatCode="0%" sourceLinked="1"/>
        <c:majorTickMark val="out"/>
        <c:minorTickMark val="none"/>
        <c:tickLblPos val="nextTo"/>
        <c:crossAx val="647724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Dashboard_Organizzazione!$A$36</c:f>
              <c:strCache>
                <c:ptCount val="1"/>
                <c:pt idx="0">
                  <c:v>% SW FREQUENTI/ISCRITTI</c:v>
                </c:pt>
              </c:strCache>
            </c:strRef>
          </c:tx>
          <c:spPr>
            <a:solidFill>
              <a:schemeClr val="accent6">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Dashboard_Organizzazione!$B$25:$G$26</c:f>
              <c:multiLvlStrCache>
                <c:ptCount val="6"/>
                <c:lvl>
                  <c:pt idx="0">
                    <c:v>Fino a 30 anni</c:v>
                  </c:pt>
                  <c:pt idx="1">
                    <c:v>31-35 anni</c:v>
                  </c:pt>
                  <c:pt idx="2">
                    <c:v>36-45 anni</c:v>
                  </c:pt>
                  <c:pt idx="3">
                    <c:v>46-55 anni</c:v>
                  </c:pt>
                  <c:pt idx="4">
                    <c:v>Oltre 55 anni</c:v>
                  </c:pt>
                  <c:pt idx="5">
                    <c:v>Totale complessivo</c:v>
                  </c:pt>
                </c:lvl>
                <c:lvl/>
              </c:multiLvlStrCache>
            </c:multiLvlStrRef>
          </c:cat>
          <c:val>
            <c:numRef>
              <c:f>Dashboard_Organizzazione!$B$36:$G$36</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85EC-5C45-AC02-2B92E7B8E4B1}"/>
            </c:ext>
          </c:extLst>
        </c:ser>
        <c:ser>
          <c:idx val="1"/>
          <c:order val="1"/>
          <c:tx>
            <c:strRef>
              <c:f>Dashboard_Organizzazione!$A$37</c:f>
              <c:strCache>
                <c:ptCount val="1"/>
                <c:pt idx="0">
                  <c:v>% SW MEDI/ISCRITTI</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Dashboard_Organizzazione!$B$25:$G$26</c:f>
              <c:multiLvlStrCache>
                <c:ptCount val="6"/>
                <c:lvl>
                  <c:pt idx="0">
                    <c:v>Fino a 30 anni</c:v>
                  </c:pt>
                  <c:pt idx="1">
                    <c:v>31-35 anni</c:v>
                  </c:pt>
                  <c:pt idx="2">
                    <c:v>36-45 anni</c:v>
                  </c:pt>
                  <c:pt idx="3">
                    <c:v>46-55 anni</c:v>
                  </c:pt>
                  <c:pt idx="4">
                    <c:v>Oltre 55 anni</c:v>
                  </c:pt>
                  <c:pt idx="5">
                    <c:v>Totale complessivo</c:v>
                  </c:pt>
                </c:lvl>
                <c:lvl/>
              </c:multiLvlStrCache>
            </c:multiLvlStrRef>
          </c:cat>
          <c:val>
            <c:numRef>
              <c:f>Dashboard_Organizzazione!$B$37:$G$37</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85EC-5C45-AC02-2B92E7B8E4B1}"/>
            </c:ext>
          </c:extLst>
        </c:ser>
        <c:ser>
          <c:idx val="2"/>
          <c:order val="2"/>
          <c:tx>
            <c:strRef>
              <c:f>Dashboard_Organizzazione!$A$38</c:f>
              <c:strCache>
                <c:ptCount val="1"/>
                <c:pt idx="0">
                  <c:v>% SW OCCASIONALI/ISCRITTI</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Dashboard_Organizzazione!$B$25:$G$26</c:f>
              <c:multiLvlStrCache>
                <c:ptCount val="6"/>
                <c:lvl>
                  <c:pt idx="0">
                    <c:v>Fino a 30 anni</c:v>
                  </c:pt>
                  <c:pt idx="1">
                    <c:v>31-35 anni</c:v>
                  </c:pt>
                  <c:pt idx="2">
                    <c:v>36-45 anni</c:v>
                  </c:pt>
                  <c:pt idx="3">
                    <c:v>46-55 anni</c:v>
                  </c:pt>
                  <c:pt idx="4">
                    <c:v>Oltre 55 anni</c:v>
                  </c:pt>
                  <c:pt idx="5">
                    <c:v>Totale complessivo</c:v>
                  </c:pt>
                </c:lvl>
                <c:lvl/>
              </c:multiLvlStrCache>
            </c:multiLvlStrRef>
          </c:cat>
          <c:val>
            <c:numRef>
              <c:f>Dashboard_Organizzazione!$B$38:$G$38</c:f>
              <c:numCache>
                <c:formatCode>0%</c:formatCode>
                <c:ptCount val="6"/>
                <c:pt idx="0">
                  <c:v>0.625</c:v>
                </c:pt>
                <c:pt idx="1">
                  <c:v>0.59090909090909094</c:v>
                </c:pt>
                <c:pt idx="2">
                  <c:v>0.63636363636363635</c:v>
                </c:pt>
                <c:pt idx="3">
                  <c:v>0.5714285714285714</c:v>
                </c:pt>
                <c:pt idx="4">
                  <c:v>0.875</c:v>
                </c:pt>
                <c:pt idx="5">
                  <c:v>0.62962962962962965</c:v>
                </c:pt>
              </c:numCache>
            </c:numRef>
          </c:val>
          <c:extLst>
            <c:ext xmlns:c16="http://schemas.microsoft.com/office/drawing/2014/chart" uri="{C3380CC4-5D6E-409C-BE32-E72D297353CC}">
              <c16:uniqueId val="{00000002-85EC-5C45-AC02-2B92E7B8E4B1}"/>
            </c:ext>
          </c:extLst>
        </c:ser>
        <c:ser>
          <c:idx val="3"/>
          <c:order val="3"/>
          <c:tx>
            <c:strRef>
              <c:f>Dashboard_Organizzazione!$A$39</c:f>
              <c:strCache>
                <c:ptCount val="1"/>
                <c:pt idx="0">
                  <c:v>% SW NON FRUITORE/ISCRITTI</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Dashboard_Organizzazione!$B$25:$G$26</c:f>
              <c:multiLvlStrCache>
                <c:ptCount val="6"/>
                <c:lvl>
                  <c:pt idx="0">
                    <c:v>Fino a 30 anni</c:v>
                  </c:pt>
                  <c:pt idx="1">
                    <c:v>31-35 anni</c:v>
                  </c:pt>
                  <c:pt idx="2">
                    <c:v>36-45 anni</c:v>
                  </c:pt>
                  <c:pt idx="3">
                    <c:v>46-55 anni</c:v>
                  </c:pt>
                  <c:pt idx="4">
                    <c:v>Oltre 55 anni</c:v>
                  </c:pt>
                  <c:pt idx="5">
                    <c:v>Totale complessivo</c:v>
                  </c:pt>
                </c:lvl>
                <c:lvl/>
              </c:multiLvlStrCache>
            </c:multiLvlStrRef>
          </c:cat>
          <c:val>
            <c:numRef>
              <c:f>Dashboard_Organizzazione!$B$39:$G$39</c:f>
              <c:numCache>
                <c:formatCode>0%</c:formatCode>
                <c:ptCount val="6"/>
                <c:pt idx="0">
                  <c:v>0.375</c:v>
                </c:pt>
                <c:pt idx="1">
                  <c:v>0.40909090909090912</c:v>
                </c:pt>
                <c:pt idx="2">
                  <c:v>0.36363636363636365</c:v>
                </c:pt>
                <c:pt idx="3">
                  <c:v>0.42857142857142855</c:v>
                </c:pt>
                <c:pt idx="4">
                  <c:v>0.125</c:v>
                </c:pt>
                <c:pt idx="5">
                  <c:v>0.37037037037037035</c:v>
                </c:pt>
              </c:numCache>
            </c:numRef>
          </c:val>
          <c:extLst>
            <c:ext xmlns:c16="http://schemas.microsoft.com/office/drawing/2014/chart" uri="{C3380CC4-5D6E-409C-BE32-E72D297353CC}">
              <c16:uniqueId val="{00000003-85EC-5C45-AC02-2B92E7B8E4B1}"/>
            </c:ext>
          </c:extLst>
        </c:ser>
        <c:dLbls>
          <c:showLegendKey val="0"/>
          <c:showVal val="1"/>
          <c:showCatName val="0"/>
          <c:showSerName val="0"/>
          <c:showPercent val="0"/>
          <c:showBubbleSize val="0"/>
        </c:dLbls>
        <c:gapWidth val="150"/>
        <c:overlap val="100"/>
        <c:axId val="647724000"/>
        <c:axId val="635294272"/>
      </c:barChart>
      <c:catAx>
        <c:axId val="64772400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Algn val="ctr"/>
        <c:lblOffset val="100"/>
        <c:noMultiLvlLbl val="0"/>
      </c:catAx>
      <c:valAx>
        <c:axId val="635294272"/>
        <c:scaling>
          <c:orientation val="minMax"/>
          <c:max val="1"/>
          <c:min val="0"/>
        </c:scaling>
        <c:delete val="1"/>
        <c:axPos val="b"/>
        <c:numFmt formatCode="0%" sourceLinked="1"/>
        <c:majorTickMark val="out"/>
        <c:minorTickMark val="none"/>
        <c:tickLblPos val="nextTo"/>
        <c:crossAx val="647724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 SW FREQUENTI/ISCRITTI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Dashboard_Organizzazione!$A$77</c:f>
              <c:strCache>
                <c:ptCount val="1"/>
                <c:pt idx="0">
                  <c:v>% SW FREQUENTI/ISCRITTI</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Dashboard_Organizzazione!$B$65:$H$66</c:f>
              <c:multiLvlStrCache>
                <c:ptCount val="7"/>
                <c:lvl>
                  <c:pt idx="0">
                    <c:v>CORPORATE</c:v>
                  </c:pt>
                  <c:pt idx="1">
                    <c:v>HR</c:v>
                  </c:pt>
                  <c:pt idx="2">
                    <c:v>IT</c:v>
                  </c:pt>
                  <c:pt idx="3">
                    <c:v>MARKETING</c:v>
                  </c:pt>
                  <c:pt idx="4">
                    <c:v>R&amp;D</c:v>
                  </c:pt>
                  <c:pt idx="5">
                    <c:v>SALES</c:v>
                  </c:pt>
                  <c:pt idx="6">
                    <c:v>Totale complessivo</c:v>
                  </c:pt>
                </c:lvl>
                <c:lvl/>
              </c:multiLvlStrCache>
            </c:multiLvlStrRef>
          </c:cat>
          <c:val>
            <c:numRef>
              <c:f>Dashboard_Organizzazione!$B$77:$H$77</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C1EF-2B43-A993-06EB3F79D592}"/>
            </c:ext>
          </c:extLst>
        </c:ser>
        <c:dLbls>
          <c:showLegendKey val="0"/>
          <c:showVal val="1"/>
          <c:showCatName val="0"/>
          <c:showSerName val="0"/>
          <c:showPercent val="0"/>
          <c:showBubbleSize val="0"/>
        </c:dLbls>
        <c:gapWidth val="150"/>
        <c:overlap val="-25"/>
        <c:axId val="647724000"/>
        <c:axId val="635294272"/>
      </c:barChart>
      <c:catAx>
        <c:axId val="64772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Algn val="ctr"/>
        <c:lblOffset val="100"/>
        <c:noMultiLvlLbl val="0"/>
      </c:catAx>
      <c:valAx>
        <c:axId val="635294272"/>
        <c:scaling>
          <c:orientation val="minMax"/>
          <c:max val="1"/>
          <c:min val="0"/>
        </c:scaling>
        <c:delete val="1"/>
        <c:axPos val="l"/>
        <c:numFmt formatCode="0%" sourceLinked="1"/>
        <c:majorTickMark val="out"/>
        <c:minorTickMark val="none"/>
        <c:tickLblPos val="nextTo"/>
        <c:crossAx val="647724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 SW MEDI/ISCRITTI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Dashboard_Organizzazione!$A$78</c:f>
              <c:strCache>
                <c:ptCount val="1"/>
                <c:pt idx="0">
                  <c:v>% SW MEDI/ISCRITTI</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Dashboard_Organizzazione!$B$65:$H$66</c:f>
              <c:multiLvlStrCache>
                <c:ptCount val="7"/>
                <c:lvl>
                  <c:pt idx="0">
                    <c:v>CORPORATE</c:v>
                  </c:pt>
                  <c:pt idx="1">
                    <c:v>HR</c:v>
                  </c:pt>
                  <c:pt idx="2">
                    <c:v>IT</c:v>
                  </c:pt>
                  <c:pt idx="3">
                    <c:v>MARKETING</c:v>
                  </c:pt>
                  <c:pt idx="4">
                    <c:v>R&amp;D</c:v>
                  </c:pt>
                  <c:pt idx="5">
                    <c:v>SALES</c:v>
                  </c:pt>
                  <c:pt idx="6">
                    <c:v>Totale complessivo</c:v>
                  </c:pt>
                </c:lvl>
                <c:lvl/>
              </c:multiLvlStrCache>
            </c:multiLvlStrRef>
          </c:cat>
          <c:val>
            <c:numRef>
              <c:f>Dashboard_Organizzazione!$B$78:$H$78</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E845-2544-89B3-FA390B26258F}"/>
            </c:ext>
          </c:extLst>
        </c:ser>
        <c:dLbls>
          <c:showLegendKey val="0"/>
          <c:showVal val="1"/>
          <c:showCatName val="0"/>
          <c:showSerName val="0"/>
          <c:showPercent val="0"/>
          <c:showBubbleSize val="0"/>
        </c:dLbls>
        <c:gapWidth val="150"/>
        <c:overlap val="-25"/>
        <c:axId val="647724000"/>
        <c:axId val="635294272"/>
      </c:barChart>
      <c:catAx>
        <c:axId val="64772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Algn val="ctr"/>
        <c:lblOffset val="100"/>
        <c:noMultiLvlLbl val="0"/>
      </c:catAx>
      <c:valAx>
        <c:axId val="635294272"/>
        <c:scaling>
          <c:orientation val="minMax"/>
          <c:max val="1"/>
          <c:min val="0"/>
        </c:scaling>
        <c:delete val="1"/>
        <c:axPos val="l"/>
        <c:numFmt formatCode="0%" sourceLinked="1"/>
        <c:majorTickMark val="out"/>
        <c:minorTickMark val="none"/>
        <c:tickLblPos val="nextTo"/>
        <c:crossAx val="647724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 SW OCCASIONALI/ISCRITTI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Dashboard_Organizzazione!$A$79</c:f>
              <c:strCache>
                <c:ptCount val="1"/>
                <c:pt idx="0">
                  <c:v>% SW OCCASIONALI/ISCRITTI</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Dashboard_Organizzazione!$B$65:$H$66</c:f>
              <c:multiLvlStrCache>
                <c:ptCount val="7"/>
                <c:lvl>
                  <c:pt idx="0">
                    <c:v>CORPORATE</c:v>
                  </c:pt>
                  <c:pt idx="1">
                    <c:v>HR</c:v>
                  </c:pt>
                  <c:pt idx="2">
                    <c:v>IT</c:v>
                  </c:pt>
                  <c:pt idx="3">
                    <c:v>MARKETING</c:v>
                  </c:pt>
                  <c:pt idx="4">
                    <c:v>R&amp;D</c:v>
                  </c:pt>
                  <c:pt idx="5">
                    <c:v>SALES</c:v>
                  </c:pt>
                  <c:pt idx="6">
                    <c:v>Totale complessivo</c:v>
                  </c:pt>
                </c:lvl>
                <c:lvl/>
              </c:multiLvlStrCache>
            </c:multiLvlStrRef>
          </c:cat>
          <c:val>
            <c:numRef>
              <c:f>Dashboard_Organizzazione!$B$79:$H$79</c:f>
              <c:numCache>
                <c:formatCode>0%</c:formatCode>
                <c:ptCount val="7"/>
                <c:pt idx="0">
                  <c:v>0.8571428571428571</c:v>
                </c:pt>
                <c:pt idx="1">
                  <c:v>0.66666666666666663</c:v>
                </c:pt>
                <c:pt idx="2">
                  <c:v>0.5</c:v>
                </c:pt>
                <c:pt idx="3">
                  <c:v>0.5</c:v>
                </c:pt>
                <c:pt idx="4">
                  <c:v>0.5</c:v>
                </c:pt>
                <c:pt idx="5">
                  <c:v>0.66666666666666663</c:v>
                </c:pt>
                <c:pt idx="6">
                  <c:v>0.62962962962962965</c:v>
                </c:pt>
              </c:numCache>
            </c:numRef>
          </c:val>
          <c:extLst>
            <c:ext xmlns:c16="http://schemas.microsoft.com/office/drawing/2014/chart" uri="{C3380CC4-5D6E-409C-BE32-E72D297353CC}">
              <c16:uniqueId val="{00000000-381D-A24E-93A1-CB9C1F1CC8C3}"/>
            </c:ext>
          </c:extLst>
        </c:ser>
        <c:dLbls>
          <c:showLegendKey val="0"/>
          <c:showVal val="1"/>
          <c:showCatName val="0"/>
          <c:showSerName val="0"/>
          <c:showPercent val="0"/>
          <c:showBubbleSize val="0"/>
        </c:dLbls>
        <c:gapWidth val="150"/>
        <c:overlap val="-25"/>
        <c:axId val="647724000"/>
        <c:axId val="635294272"/>
      </c:barChart>
      <c:catAx>
        <c:axId val="64772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Algn val="ctr"/>
        <c:lblOffset val="100"/>
        <c:noMultiLvlLbl val="0"/>
      </c:catAx>
      <c:valAx>
        <c:axId val="635294272"/>
        <c:scaling>
          <c:orientation val="minMax"/>
          <c:max val="1"/>
          <c:min val="0"/>
        </c:scaling>
        <c:delete val="1"/>
        <c:axPos val="l"/>
        <c:numFmt formatCode="0%" sourceLinked="1"/>
        <c:majorTickMark val="out"/>
        <c:minorTickMark val="none"/>
        <c:tickLblPos val="nextTo"/>
        <c:crossAx val="647724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 SW NON</a:t>
            </a:r>
            <a:r>
              <a:rPr lang="it-IT" baseline="0"/>
              <a:t> FRUITORI</a:t>
            </a:r>
            <a:r>
              <a:rPr lang="it-IT"/>
              <a:t>/ISCRITTI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Dashboard_Organizzazione!$A$80</c:f>
              <c:strCache>
                <c:ptCount val="1"/>
                <c:pt idx="0">
                  <c:v>% SW NON FRUITORE/ISCRITTI</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Dashboard_Organizzazione!$B$65:$H$66</c:f>
              <c:multiLvlStrCache>
                <c:ptCount val="7"/>
                <c:lvl>
                  <c:pt idx="0">
                    <c:v>CORPORATE</c:v>
                  </c:pt>
                  <c:pt idx="1">
                    <c:v>HR</c:v>
                  </c:pt>
                  <c:pt idx="2">
                    <c:v>IT</c:v>
                  </c:pt>
                  <c:pt idx="3">
                    <c:v>MARKETING</c:v>
                  </c:pt>
                  <c:pt idx="4">
                    <c:v>R&amp;D</c:v>
                  </c:pt>
                  <c:pt idx="5">
                    <c:v>SALES</c:v>
                  </c:pt>
                  <c:pt idx="6">
                    <c:v>Totale complessivo</c:v>
                  </c:pt>
                </c:lvl>
                <c:lvl/>
              </c:multiLvlStrCache>
            </c:multiLvlStrRef>
          </c:cat>
          <c:val>
            <c:numRef>
              <c:f>Dashboard_Organizzazione!$B$80:$H$80</c:f>
              <c:numCache>
                <c:formatCode>0%</c:formatCode>
                <c:ptCount val="7"/>
                <c:pt idx="0">
                  <c:v>0.14285714285714285</c:v>
                </c:pt>
                <c:pt idx="1">
                  <c:v>0.33333333333333331</c:v>
                </c:pt>
                <c:pt idx="2">
                  <c:v>0.5</c:v>
                </c:pt>
                <c:pt idx="3">
                  <c:v>0.5</c:v>
                </c:pt>
                <c:pt idx="4">
                  <c:v>0.5</c:v>
                </c:pt>
                <c:pt idx="5">
                  <c:v>0.33333333333333331</c:v>
                </c:pt>
                <c:pt idx="6">
                  <c:v>0.37037037037037035</c:v>
                </c:pt>
              </c:numCache>
            </c:numRef>
          </c:val>
          <c:extLst>
            <c:ext xmlns:c16="http://schemas.microsoft.com/office/drawing/2014/chart" uri="{C3380CC4-5D6E-409C-BE32-E72D297353CC}">
              <c16:uniqueId val="{00000000-F52D-414D-835F-41B73BEDCDA4}"/>
            </c:ext>
          </c:extLst>
        </c:ser>
        <c:dLbls>
          <c:showLegendKey val="0"/>
          <c:showVal val="1"/>
          <c:showCatName val="0"/>
          <c:showSerName val="0"/>
          <c:showPercent val="0"/>
          <c:showBubbleSize val="0"/>
        </c:dLbls>
        <c:gapWidth val="150"/>
        <c:overlap val="-25"/>
        <c:axId val="647724000"/>
        <c:axId val="635294272"/>
      </c:barChart>
      <c:catAx>
        <c:axId val="64772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Algn val="ctr"/>
        <c:lblOffset val="100"/>
        <c:noMultiLvlLbl val="0"/>
      </c:catAx>
      <c:valAx>
        <c:axId val="635294272"/>
        <c:scaling>
          <c:orientation val="minMax"/>
          <c:max val="1"/>
          <c:min val="0"/>
        </c:scaling>
        <c:delete val="1"/>
        <c:axPos val="l"/>
        <c:numFmt formatCode="0%" sourceLinked="1"/>
        <c:majorTickMark val="out"/>
        <c:minorTickMark val="none"/>
        <c:tickLblPos val="nextTo"/>
        <c:crossAx val="647724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Dashboard_Organizzazione!$A$77</c:f>
              <c:strCache>
                <c:ptCount val="1"/>
                <c:pt idx="0">
                  <c:v>% SW FREQUENTI/ISCRITTI</c:v>
                </c:pt>
              </c:strCache>
            </c:strRef>
          </c:tx>
          <c:spPr>
            <a:solidFill>
              <a:schemeClr val="accent6">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Dashboard_Organizzazione!$B$65:$H$66</c:f>
              <c:multiLvlStrCache>
                <c:ptCount val="7"/>
                <c:lvl>
                  <c:pt idx="0">
                    <c:v>CORPORATE</c:v>
                  </c:pt>
                  <c:pt idx="1">
                    <c:v>HR</c:v>
                  </c:pt>
                  <c:pt idx="2">
                    <c:v>IT</c:v>
                  </c:pt>
                  <c:pt idx="3">
                    <c:v>MARKETING</c:v>
                  </c:pt>
                  <c:pt idx="4">
                    <c:v>R&amp;D</c:v>
                  </c:pt>
                  <c:pt idx="5">
                    <c:v>SALES</c:v>
                  </c:pt>
                  <c:pt idx="6">
                    <c:v>Totale complessivo</c:v>
                  </c:pt>
                </c:lvl>
                <c:lvl/>
              </c:multiLvlStrCache>
            </c:multiLvlStrRef>
          </c:cat>
          <c:val>
            <c:numRef>
              <c:f>Dashboard_Organizzazione!$B$77:$H$77</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BE1F-494A-8AAF-E3188DB59859}"/>
            </c:ext>
          </c:extLst>
        </c:ser>
        <c:ser>
          <c:idx val="1"/>
          <c:order val="1"/>
          <c:tx>
            <c:strRef>
              <c:f>Dashboard_Organizzazione!$A$78</c:f>
              <c:strCache>
                <c:ptCount val="1"/>
                <c:pt idx="0">
                  <c:v>% SW MEDI/ISCRITTI</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Dashboard_Organizzazione!$B$65:$H$66</c:f>
              <c:multiLvlStrCache>
                <c:ptCount val="7"/>
                <c:lvl>
                  <c:pt idx="0">
                    <c:v>CORPORATE</c:v>
                  </c:pt>
                  <c:pt idx="1">
                    <c:v>HR</c:v>
                  </c:pt>
                  <c:pt idx="2">
                    <c:v>IT</c:v>
                  </c:pt>
                  <c:pt idx="3">
                    <c:v>MARKETING</c:v>
                  </c:pt>
                  <c:pt idx="4">
                    <c:v>R&amp;D</c:v>
                  </c:pt>
                  <c:pt idx="5">
                    <c:v>SALES</c:v>
                  </c:pt>
                  <c:pt idx="6">
                    <c:v>Totale complessivo</c:v>
                  </c:pt>
                </c:lvl>
                <c:lvl/>
              </c:multiLvlStrCache>
            </c:multiLvlStrRef>
          </c:cat>
          <c:val>
            <c:numRef>
              <c:f>Dashboard_Organizzazione!$B$78:$H$78</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BE1F-494A-8AAF-E3188DB59859}"/>
            </c:ext>
          </c:extLst>
        </c:ser>
        <c:ser>
          <c:idx val="2"/>
          <c:order val="2"/>
          <c:tx>
            <c:strRef>
              <c:f>Dashboard_Organizzazione!$A$79</c:f>
              <c:strCache>
                <c:ptCount val="1"/>
                <c:pt idx="0">
                  <c:v>% SW OCCASIONALI/ISCRITTI</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Dashboard_Organizzazione!$B$65:$H$66</c:f>
              <c:multiLvlStrCache>
                <c:ptCount val="7"/>
                <c:lvl>
                  <c:pt idx="0">
                    <c:v>CORPORATE</c:v>
                  </c:pt>
                  <c:pt idx="1">
                    <c:v>HR</c:v>
                  </c:pt>
                  <c:pt idx="2">
                    <c:v>IT</c:v>
                  </c:pt>
                  <c:pt idx="3">
                    <c:v>MARKETING</c:v>
                  </c:pt>
                  <c:pt idx="4">
                    <c:v>R&amp;D</c:v>
                  </c:pt>
                  <c:pt idx="5">
                    <c:v>SALES</c:v>
                  </c:pt>
                  <c:pt idx="6">
                    <c:v>Totale complessivo</c:v>
                  </c:pt>
                </c:lvl>
                <c:lvl/>
              </c:multiLvlStrCache>
            </c:multiLvlStrRef>
          </c:cat>
          <c:val>
            <c:numRef>
              <c:f>Dashboard_Organizzazione!$B$79:$H$79</c:f>
              <c:numCache>
                <c:formatCode>0%</c:formatCode>
                <c:ptCount val="7"/>
                <c:pt idx="0">
                  <c:v>0.8571428571428571</c:v>
                </c:pt>
                <c:pt idx="1">
                  <c:v>0.66666666666666663</c:v>
                </c:pt>
                <c:pt idx="2">
                  <c:v>0.5</c:v>
                </c:pt>
                <c:pt idx="3">
                  <c:v>0.5</c:v>
                </c:pt>
                <c:pt idx="4">
                  <c:v>0.5</c:v>
                </c:pt>
                <c:pt idx="5">
                  <c:v>0.66666666666666663</c:v>
                </c:pt>
                <c:pt idx="6">
                  <c:v>0.62962962962962965</c:v>
                </c:pt>
              </c:numCache>
            </c:numRef>
          </c:val>
          <c:extLst>
            <c:ext xmlns:c16="http://schemas.microsoft.com/office/drawing/2014/chart" uri="{C3380CC4-5D6E-409C-BE32-E72D297353CC}">
              <c16:uniqueId val="{00000002-BE1F-494A-8AAF-E3188DB59859}"/>
            </c:ext>
          </c:extLst>
        </c:ser>
        <c:ser>
          <c:idx val="3"/>
          <c:order val="3"/>
          <c:tx>
            <c:strRef>
              <c:f>Dashboard_Organizzazione!$A$80</c:f>
              <c:strCache>
                <c:ptCount val="1"/>
                <c:pt idx="0">
                  <c:v>% SW NON FRUITORE/ISCRITTI</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Dashboard_Organizzazione!$B$65:$H$66</c:f>
              <c:multiLvlStrCache>
                <c:ptCount val="7"/>
                <c:lvl>
                  <c:pt idx="0">
                    <c:v>CORPORATE</c:v>
                  </c:pt>
                  <c:pt idx="1">
                    <c:v>HR</c:v>
                  </c:pt>
                  <c:pt idx="2">
                    <c:v>IT</c:v>
                  </c:pt>
                  <c:pt idx="3">
                    <c:v>MARKETING</c:v>
                  </c:pt>
                  <c:pt idx="4">
                    <c:v>R&amp;D</c:v>
                  </c:pt>
                  <c:pt idx="5">
                    <c:v>SALES</c:v>
                  </c:pt>
                  <c:pt idx="6">
                    <c:v>Totale complessivo</c:v>
                  </c:pt>
                </c:lvl>
                <c:lvl/>
              </c:multiLvlStrCache>
            </c:multiLvlStrRef>
          </c:cat>
          <c:val>
            <c:numRef>
              <c:f>Dashboard_Organizzazione!$B$80:$H$80</c:f>
              <c:numCache>
                <c:formatCode>0%</c:formatCode>
                <c:ptCount val="7"/>
                <c:pt idx="0">
                  <c:v>0.14285714285714285</c:v>
                </c:pt>
                <c:pt idx="1">
                  <c:v>0.33333333333333331</c:v>
                </c:pt>
                <c:pt idx="2">
                  <c:v>0.5</c:v>
                </c:pt>
                <c:pt idx="3">
                  <c:v>0.5</c:v>
                </c:pt>
                <c:pt idx="4">
                  <c:v>0.5</c:v>
                </c:pt>
                <c:pt idx="5">
                  <c:v>0.33333333333333331</c:v>
                </c:pt>
                <c:pt idx="6">
                  <c:v>0.37037037037037035</c:v>
                </c:pt>
              </c:numCache>
            </c:numRef>
          </c:val>
          <c:extLst>
            <c:ext xmlns:c16="http://schemas.microsoft.com/office/drawing/2014/chart" uri="{C3380CC4-5D6E-409C-BE32-E72D297353CC}">
              <c16:uniqueId val="{00000003-BE1F-494A-8AAF-E3188DB59859}"/>
            </c:ext>
          </c:extLst>
        </c:ser>
        <c:dLbls>
          <c:showLegendKey val="0"/>
          <c:showVal val="1"/>
          <c:showCatName val="0"/>
          <c:showSerName val="0"/>
          <c:showPercent val="0"/>
          <c:showBubbleSize val="0"/>
        </c:dLbls>
        <c:gapWidth val="150"/>
        <c:overlap val="100"/>
        <c:axId val="647724000"/>
        <c:axId val="635294272"/>
      </c:barChart>
      <c:catAx>
        <c:axId val="64772400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Algn val="ctr"/>
        <c:lblOffset val="100"/>
        <c:noMultiLvlLbl val="0"/>
      </c:catAx>
      <c:valAx>
        <c:axId val="635294272"/>
        <c:scaling>
          <c:orientation val="minMax"/>
          <c:max val="1"/>
          <c:min val="0"/>
        </c:scaling>
        <c:delete val="1"/>
        <c:axPos val="b"/>
        <c:numFmt formatCode="0%" sourceLinked="1"/>
        <c:majorTickMark val="out"/>
        <c:minorTickMark val="none"/>
        <c:tickLblPos val="nextTo"/>
        <c:crossAx val="647724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Dashboard_Organizzazione!$A$116</c:f>
              <c:strCache>
                <c:ptCount val="1"/>
                <c:pt idx="0">
                  <c:v>% Fruitori/Iscritti</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Dashboard_Organizzazione!$B$112:$D$113</c:f>
              <c:multiLvlStrCache>
                <c:ptCount val="3"/>
                <c:lvl>
                  <c:pt idx="0">
                    <c:v>No</c:v>
                  </c:pt>
                  <c:pt idx="1">
                    <c:v>Sì</c:v>
                  </c:pt>
                  <c:pt idx="2">
                    <c:v>Totale complessivo</c:v>
                  </c:pt>
                </c:lvl>
                <c:lvl/>
              </c:multiLvlStrCache>
            </c:multiLvlStrRef>
          </c:cat>
          <c:val>
            <c:numRef>
              <c:f>Dashboard_Organizzazione!$B$116:$D$116</c:f>
              <c:numCache>
                <c:formatCode>0%</c:formatCode>
                <c:ptCount val="3"/>
                <c:pt idx="0">
                  <c:v>0.61818181818181817</c:v>
                </c:pt>
                <c:pt idx="1">
                  <c:v>0.65384615384615385</c:v>
                </c:pt>
                <c:pt idx="2">
                  <c:v>0.62962962962962965</c:v>
                </c:pt>
              </c:numCache>
            </c:numRef>
          </c:val>
          <c:extLst>
            <c:ext xmlns:c16="http://schemas.microsoft.com/office/drawing/2014/chart" uri="{C3380CC4-5D6E-409C-BE32-E72D297353CC}">
              <c16:uniqueId val="{00000000-2AE9-904F-A780-633951961DD2}"/>
            </c:ext>
          </c:extLst>
        </c:ser>
        <c:dLbls>
          <c:showLegendKey val="0"/>
          <c:showVal val="1"/>
          <c:showCatName val="0"/>
          <c:showSerName val="0"/>
          <c:showPercent val="0"/>
          <c:showBubbleSize val="0"/>
        </c:dLbls>
        <c:gapWidth val="150"/>
        <c:overlap val="-25"/>
        <c:axId val="647724000"/>
        <c:axId val="635294272"/>
      </c:barChart>
      <c:catAx>
        <c:axId val="64772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Algn val="ctr"/>
        <c:lblOffset val="100"/>
        <c:noMultiLvlLbl val="0"/>
      </c:catAx>
      <c:valAx>
        <c:axId val="635294272"/>
        <c:scaling>
          <c:orientation val="minMax"/>
          <c:max val="1"/>
          <c:min val="0"/>
        </c:scaling>
        <c:delete val="1"/>
        <c:axPos val="l"/>
        <c:numFmt formatCode="0%" sourceLinked="1"/>
        <c:majorTickMark val="out"/>
        <c:minorTickMark val="none"/>
        <c:tickLblPos val="nextTo"/>
        <c:crossAx val="647724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l-GR"/>
              <a:t>Δ </a:t>
            </a:r>
            <a:r>
              <a:rPr lang="it-IT"/>
              <a:t>stampe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Dashboard_Organizzazione!$A$367</c:f>
              <c:strCache>
                <c:ptCount val="1"/>
                <c:pt idx="0">
                  <c:v>CORPORATE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5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Dashboard_Organizzazione!$B$366:$M$366</c:f>
              <c:numCache>
                <c:formatCode>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Dashboard_Organizzazione!$B$367:$M$367</c:f>
              <c:numCache>
                <c:formatCode>0%</c:formatCode>
                <c:ptCount val="12"/>
                <c:pt idx="0">
                  <c:v>-0.12</c:v>
                </c:pt>
                <c:pt idx="1">
                  <c:v>-0.12121212121212122</c:v>
                </c:pt>
                <c:pt idx="2">
                  <c:v>-0.12244897959183673</c:v>
                </c:pt>
                <c:pt idx="3">
                  <c:v>-0.12371134020618557</c:v>
                </c:pt>
                <c:pt idx="4">
                  <c:v>-0.125</c:v>
                </c:pt>
                <c:pt idx="5">
                  <c:v>-0.12631578947368421</c:v>
                </c:pt>
                <c:pt idx="6">
                  <c:v>-0.1276595744680851</c:v>
                </c:pt>
                <c:pt idx="7">
                  <c:v>-0.12903225806451613</c:v>
                </c:pt>
                <c:pt idx="8">
                  <c:v>-0.13043478260869565</c:v>
                </c:pt>
                <c:pt idx="9">
                  <c:v>-0.13186813186813187</c:v>
                </c:pt>
                <c:pt idx="10">
                  <c:v>-0.13333333333333333</c:v>
                </c:pt>
                <c:pt idx="11">
                  <c:v>-0.1348314606741573</c:v>
                </c:pt>
              </c:numCache>
            </c:numRef>
          </c:val>
          <c:extLst>
            <c:ext xmlns:c16="http://schemas.microsoft.com/office/drawing/2014/chart" uri="{C3380CC4-5D6E-409C-BE32-E72D297353CC}">
              <c16:uniqueId val="{00000000-E210-47DA-AA30-F81F4CBF568F}"/>
            </c:ext>
          </c:extLst>
        </c:ser>
        <c:ser>
          <c:idx val="1"/>
          <c:order val="1"/>
          <c:tx>
            <c:strRef>
              <c:f>Dashboard_Organizzazione!$A$368</c:f>
              <c:strCache>
                <c:ptCount val="1"/>
                <c:pt idx="0">
                  <c:v>SALES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5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Dashboard_Organizzazione!$B$366:$M$366</c:f>
              <c:numCache>
                <c:formatCode>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Dashboard_Organizzazione!$B$368:$M$368</c:f>
              <c:numCache>
                <c:formatCode>0%</c:formatCode>
                <c:ptCount val="12"/>
                <c:pt idx="0">
                  <c:v>-0.11881188118811881</c:v>
                </c:pt>
                <c:pt idx="1">
                  <c:v>-0.12</c:v>
                </c:pt>
                <c:pt idx="2">
                  <c:v>-0.12121212121212122</c:v>
                </c:pt>
                <c:pt idx="3">
                  <c:v>-0.12244897959183673</c:v>
                </c:pt>
                <c:pt idx="4">
                  <c:v>-0.12371134020618557</c:v>
                </c:pt>
                <c:pt idx="5">
                  <c:v>-0.125</c:v>
                </c:pt>
                <c:pt idx="6">
                  <c:v>-0.12631578947368421</c:v>
                </c:pt>
                <c:pt idx="7">
                  <c:v>-0.1276595744680851</c:v>
                </c:pt>
                <c:pt idx="8">
                  <c:v>-0.12903225806451613</c:v>
                </c:pt>
                <c:pt idx="9">
                  <c:v>-0.13043478260869565</c:v>
                </c:pt>
                <c:pt idx="10">
                  <c:v>-0.13186813186813187</c:v>
                </c:pt>
                <c:pt idx="11">
                  <c:v>-0.13333333333333333</c:v>
                </c:pt>
              </c:numCache>
            </c:numRef>
          </c:val>
          <c:extLst>
            <c:ext xmlns:c16="http://schemas.microsoft.com/office/drawing/2014/chart" uri="{C3380CC4-5D6E-409C-BE32-E72D297353CC}">
              <c16:uniqueId val="{00000001-E210-47DA-AA30-F81F4CBF568F}"/>
            </c:ext>
          </c:extLst>
        </c:ser>
        <c:ser>
          <c:idx val="2"/>
          <c:order val="2"/>
          <c:tx>
            <c:strRef>
              <c:f>Dashboard_Organizzazione!$A$369</c:f>
              <c:strCache>
                <c:ptCount val="1"/>
                <c:pt idx="0">
                  <c:v>R&amp;D</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5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Dashboard_Organizzazione!$B$366:$M$366</c:f>
              <c:numCache>
                <c:formatCode>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Dashboard_Organizzazione!$B$369:$M$369</c:f>
              <c:numCache>
                <c:formatCode>0%</c:formatCode>
                <c:ptCount val="12"/>
                <c:pt idx="0">
                  <c:v>-0.11764705882352941</c:v>
                </c:pt>
                <c:pt idx="1">
                  <c:v>-0.11881188118811881</c:v>
                </c:pt>
                <c:pt idx="2">
                  <c:v>-0.12</c:v>
                </c:pt>
                <c:pt idx="3">
                  <c:v>-0.12121212121212122</c:v>
                </c:pt>
                <c:pt idx="4">
                  <c:v>-0.12244897959183673</c:v>
                </c:pt>
                <c:pt idx="5">
                  <c:v>-0.12371134020618557</c:v>
                </c:pt>
                <c:pt idx="6">
                  <c:v>-0.125</c:v>
                </c:pt>
                <c:pt idx="7">
                  <c:v>-0.12631578947368421</c:v>
                </c:pt>
                <c:pt idx="8">
                  <c:v>-0.1276595744680851</c:v>
                </c:pt>
                <c:pt idx="9">
                  <c:v>-0.12903225806451613</c:v>
                </c:pt>
                <c:pt idx="10">
                  <c:v>-0.13043478260869565</c:v>
                </c:pt>
                <c:pt idx="11">
                  <c:v>-0.13186813186813187</c:v>
                </c:pt>
              </c:numCache>
            </c:numRef>
          </c:val>
          <c:extLst>
            <c:ext xmlns:c16="http://schemas.microsoft.com/office/drawing/2014/chart" uri="{C3380CC4-5D6E-409C-BE32-E72D297353CC}">
              <c16:uniqueId val="{00000002-E210-47DA-AA30-F81F4CBF568F}"/>
            </c:ext>
          </c:extLst>
        </c:ser>
        <c:ser>
          <c:idx val="3"/>
          <c:order val="3"/>
          <c:tx>
            <c:strRef>
              <c:f>Dashboard_Organizzazione!$A$370</c:f>
              <c:strCache>
                <c:ptCount val="1"/>
                <c:pt idx="0">
                  <c:v>IT</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5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Dashboard_Organizzazione!$B$366:$M$366</c:f>
              <c:numCache>
                <c:formatCode>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Dashboard_Organizzazione!$B$370:$M$370</c:f>
              <c:numCache>
                <c:formatCode>0%</c:formatCode>
                <c:ptCount val="12"/>
                <c:pt idx="0">
                  <c:v>-0.11650485436893204</c:v>
                </c:pt>
                <c:pt idx="1">
                  <c:v>-0.11764705882352941</c:v>
                </c:pt>
                <c:pt idx="2">
                  <c:v>-0.11881188118811881</c:v>
                </c:pt>
                <c:pt idx="3">
                  <c:v>-0.12</c:v>
                </c:pt>
                <c:pt idx="4">
                  <c:v>-0.12121212121212122</c:v>
                </c:pt>
                <c:pt idx="5">
                  <c:v>-0.12244897959183673</c:v>
                </c:pt>
                <c:pt idx="6">
                  <c:v>-0.12371134020618557</c:v>
                </c:pt>
                <c:pt idx="7">
                  <c:v>-0.125</c:v>
                </c:pt>
                <c:pt idx="8">
                  <c:v>-0.12631578947368421</c:v>
                </c:pt>
                <c:pt idx="9">
                  <c:v>-0.1276595744680851</c:v>
                </c:pt>
                <c:pt idx="10">
                  <c:v>-0.12903225806451613</c:v>
                </c:pt>
                <c:pt idx="11">
                  <c:v>-0.13043478260869565</c:v>
                </c:pt>
              </c:numCache>
            </c:numRef>
          </c:val>
          <c:extLst>
            <c:ext xmlns:c16="http://schemas.microsoft.com/office/drawing/2014/chart" uri="{C3380CC4-5D6E-409C-BE32-E72D297353CC}">
              <c16:uniqueId val="{00000003-E210-47DA-AA30-F81F4CBF568F}"/>
            </c:ext>
          </c:extLst>
        </c:ser>
        <c:ser>
          <c:idx val="4"/>
          <c:order val="4"/>
          <c:tx>
            <c:strRef>
              <c:f>Dashboard_Organizzazione!$A$371</c:f>
              <c:strCache>
                <c:ptCount val="1"/>
                <c:pt idx="0">
                  <c:v>HR</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5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Dashboard_Organizzazione!$B$366:$M$366</c:f>
              <c:numCache>
                <c:formatCode>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Dashboard_Organizzazione!$B$371:$M$371</c:f>
              <c:numCache>
                <c:formatCode>0%</c:formatCode>
                <c:ptCount val="12"/>
                <c:pt idx="0">
                  <c:v>-0.11538461538461539</c:v>
                </c:pt>
                <c:pt idx="1">
                  <c:v>-0.11650485436893204</c:v>
                </c:pt>
                <c:pt idx="2">
                  <c:v>-0.11764705882352941</c:v>
                </c:pt>
                <c:pt idx="3">
                  <c:v>-0.11881188118811881</c:v>
                </c:pt>
                <c:pt idx="4">
                  <c:v>-0.12</c:v>
                </c:pt>
                <c:pt idx="5">
                  <c:v>-0.12121212121212122</c:v>
                </c:pt>
                <c:pt idx="6">
                  <c:v>-0.12244897959183673</c:v>
                </c:pt>
                <c:pt idx="7">
                  <c:v>-0.12371134020618557</c:v>
                </c:pt>
                <c:pt idx="8">
                  <c:v>-0.125</c:v>
                </c:pt>
                <c:pt idx="9">
                  <c:v>-0.12631578947368421</c:v>
                </c:pt>
                <c:pt idx="10">
                  <c:v>-0.1276595744680851</c:v>
                </c:pt>
                <c:pt idx="11">
                  <c:v>-0.12903225806451613</c:v>
                </c:pt>
              </c:numCache>
            </c:numRef>
          </c:val>
          <c:extLst>
            <c:ext xmlns:c16="http://schemas.microsoft.com/office/drawing/2014/chart" uri="{C3380CC4-5D6E-409C-BE32-E72D297353CC}">
              <c16:uniqueId val="{00000004-E210-47DA-AA30-F81F4CBF568F}"/>
            </c:ext>
          </c:extLst>
        </c:ser>
        <c:ser>
          <c:idx val="5"/>
          <c:order val="5"/>
          <c:tx>
            <c:strRef>
              <c:f>Dashboard_Organizzazione!$A$372</c:f>
              <c:strCache>
                <c:ptCount val="1"/>
                <c:pt idx="0">
                  <c:v>MARKETING</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5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Dashboard_Organizzazione!$B$366:$M$366</c:f>
              <c:numCache>
                <c:formatCode>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Dashboard_Organizzazione!$B$372:$M$372</c:f>
              <c:numCache>
                <c:formatCode>0%</c:formatCode>
                <c:ptCount val="12"/>
                <c:pt idx="0">
                  <c:v>-0.11428571428571428</c:v>
                </c:pt>
                <c:pt idx="1">
                  <c:v>-0.11538461538461539</c:v>
                </c:pt>
                <c:pt idx="2">
                  <c:v>-0.11650485436893204</c:v>
                </c:pt>
                <c:pt idx="3">
                  <c:v>-0.11764705882352941</c:v>
                </c:pt>
                <c:pt idx="4">
                  <c:v>-0.11881188118811881</c:v>
                </c:pt>
                <c:pt idx="5">
                  <c:v>-0.12</c:v>
                </c:pt>
                <c:pt idx="6">
                  <c:v>-0.12121212121212122</c:v>
                </c:pt>
                <c:pt idx="7">
                  <c:v>-0.12244897959183673</c:v>
                </c:pt>
                <c:pt idx="8">
                  <c:v>-0.12371134020618557</c:v>
                </c:pt>
                <c:pt idx="9">
                  <c:v>-0.125</c:v>
                </c:pt>
                <c:pt idx="10">
                  <c:v>-0.12631578947368421</c:v>
                </c:pt>
                <c:pt idx="11">
                  <c:v>-0.1276595744680851</c:v>
                </c:pt>
              </c:numCache>
            </c:numRef>
          </c:val>
          <c:extLst>
            <c:ext xmlns:c16="http://schemas.microsoft.com/office/drawing/2014/chart" uri="{C3380CC4-5D6E-409C-BE32-E72D297353CC}">
              <c16:uniqueId val="{00000005-E210-47DA-AA30-F81F4CBF568F}"/>
            </c:ext>
          </c:extLst>
        </c:ser>
        <c:ser>
          <c:idx val="6"/>
          <c:order val="6"/>
          <c:tx>
            <c:strRef>
              <c:f>Dashboard_Organizzazione!$A$393</c:f>
              <c:strCache>
                <c:ptCount val="1"/>
                <c:pt idx="0">
                  <c:v>Totale complessivo</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Dashboard_Organizzazione!$B$366:$M$366</c:f>
              <c:numCache>
                <c:formatCode>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Dashboard_Organizzazione!$B$393:$M$393</c:f>
              <c:numCache>
                <c:formatCode>0%</c:formatCode>
                <c:ptCount val="12"/>
                <c:pt idx="0">
                  <c:v>-0.11707317073170732</c:v>
                </c:pt>
                <c:pt idx="1">
                  <c:v>-0.11822660098522167</c:v>
                </c:pt>
                <c:pt idx="2">
                  <c:v>-0.11940298507462686</c:v>
                </c:pt>
                <c:pt idx="3">
                  <c:v>-0.12060301507537688</c:v>
                </c:pt>
                <c:pt idx="4">
                  <c:v>-0.12182741116751269</c:v>
                </c:pt>
                <c:pt idx="5">
                  <c:v>-0.12307692307692308</c:v>
                </c:pt>
                <c:pt idx="6">
                  <c:v>-0.12435233160621761</c:v>
                </c:pt>
                <c:pt idx="7">
                  <c:v>-0.1256544502617801</c:v>
                </c:pt>
                <c:pt idx="8">
                  <c:v>-0.12698412698412698</c:v>
                </c:pt>
                <c:pt idx="9">
                  <c:v>-0.12834224598930483</c:v>
                </c:pt>
                <c:pt idx="10">
                  <c:v>-0.12972972972972974</c:v>
                </c:pt>
                <c:pt idx="11">
                  <c:v>-0.13114754098360656</c:v>
                </c:pt>
              </c:numCache>
            </c:numRef>
          </c:val>
          <c:extLst>
            <c:ext xmlns:c16="http://schemas.microsoft.com/office/drawing/2014/chart" uri="{C3380CC4-5D6E-409C-BE32-E72D297353CC}">
              <c16:uniqueId val="{00000000-EE4B-2C49-83A5-D22B62A61A74}"/>
            </c:ext>
          </c:extLst>
        </c:ser>
        <c:dLbls>
          <c:showLegendKey val="0"/>
          <c:showVal val="0"/>
          <c:showCatName val="0"/>
          <c:showSerName val="0"/>
          <c:showPercent val="0"/>
          <c:showBubbleSize val="0"/>
        </c:dLbls>
        <c:gapWidth val="150"/>
        <c:axId val="484731576"/>
        <c:axId val="484734856"/>
      </c:barChart>
      <c:dateAx>
        <c:axId val="484731576"/>
        <c:scaling>
          <c:orientation val="minMax"/>
        </c:scaling>
        <c:delete val="0"/>
        <c:axPos val="b"/>
        <c:numFmt formatCode="mmm\-yy"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t"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484734856"/>
        <c:crosses val="autoZero"/>
        <c:auto val="1"/>
        <c:lblOffset val="100"/>
        <c:baseTimeUnit val="months"/>
      </c:dateAx>
      <c:valAx>
        <c:axId val="484734856"/>
        <c:scaling>
          <c:orientation val="minMax"/>
          <c:max val="0"/>
          <c:min val="-0.2"/>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84731576"/>
        <c:crosses val="autoZero"/>
        <c:crossBetween val="between"/>
        <c:majorUnit val="5.000000000000001E-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STAMPE - CORPORATE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Dashboard_Organizzazione!$Q$367</c:f>
              <c:strCache>
                <c:ptCount val="1"/>
                <c:pt idx="0">
                  <c:v>2018</c:v>
                </c:pt>
              </c:strCache>
            </c:strRef>
          </c:tx>
          <c:spPr>
            <a:ln w="28575" cap="rnd">
              <a:solidFill>
                <a:schemeClr val="accent1"/>
              </a:solidFill>
              <a:round/>
            </a:ln>
            <a:effectLst/>
          </c:spPr>
          <c:marker>
            <c:symbol val="none"/>
          </c:marker>
          <c:cat>
            <c:strRef>
              <c:f>Dashboard_Organizzazione!$R$366:$AC$366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Dashboard_Organizzazione!$R$367:$AC$367</c:f>
              <c:numCache>
                <c:formatCode>General</c:formatCode>
                <c:ptCount val="12"/>
                <c:pt idx="0">
                  <c:v>100</c:v>
                </c:pt>
                <c:pt idx="1">
                  <c:v>99</c:v>
                </c:pt>
                <c:pt idx="2">
                  <c:v>98</c:v>
                </c:pt>
                <c:pt idx="3">
                  <c:v>97</c:v>
                </c:pt>
                <c:pt idx="4">
                  <c:v>96</c:v>
                </c:pt>
                <c:pt idx="5">
                  <c:v>95</c:v>
                </c:pt>
                <c:pt idx="6">
                  <c:v>94</c:v>
                </c:pt>
                <c:pt idx="7">
                  <c:v>93</c:v>
                </c:pt>
                <c:pt idx="8">
                  <c:v>92</c:v>
                </c:pt>
                <c:pt idx="9">
                  <c:v>91</c:v>
                </c:pt>
                <c:pt idx="10">
                  <c:v>90</c:v>
                </c:pt>
                <c:pt idx="11">
                  <c:v>89</c:v>
                </c:pt>
              </c:numCache>
            </c:numRef>
          </c:val>
          <c:smooth val="0"/>
          <c:extLst>
            <c:ext xmlns:c16="http://schemas.microsoft.com/office/drawing/2014/chart" uri="{C3380CC4-5D6E-409C-BE32-E72D297353CC}">
              <c16:uniqueId val="{00000000-7269-BE41-925A-2F2C38B26DB7}"/>
            </c:ext>
          </c:extLst>
        </c:ser>
        <c:ser>
          <c:idx val="1"/>
          <c:order val="1"/>
          <c:tx>
            <c:strRef>
              <c:f>Dashboard_Organizzazione!$Q$368</c:f>
              <c:strCache>
                <c:ptCount val="1"/>
                <c:pt idx="0">
                  <c:v>2019</c:v>
                </c:pt>
              </c:strCache>
            </c:strRef>
          </c:tx>
          <c:spPr>
            <a:ln w="28575" cap="rnd">
              <a:solidFill>
                <a:schemeClr val="accent2"/>
              </a:solidFill>
              <a:round/>
            </a:ln>
            <a:effectLst/>
          </c:spPr>
          <c:marker>
            <c:symbol val="none"/>
          </c:marker>
          <c:cat>
            <c:strRef>
              <c:f>Dashboard_Organizzazione!$R$366:$AC$366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Dashboard_Organizzazione!$R$368:$AC$368</c:f>
              <c:numCache>
                <c:formatCode>General</c:formatCode>
                <c:ptCount val="12"/>
                <c:pt idx="0">
                  <c:v>88</c:v>
                </c:pt>
                <c:pt idx="1">
                  <c:v>87</c:v>
                </c:pt>
                <c:pt idx="2">
                  <c:v>86</c:v>
                </c:pt>
                <c:pt idx="3">
                  <c:v>85</c:v>
                </c:pt>
                <c:pt idx="4">
                  <c:v>84</c:v>
                </c:pt>
                <c:pt idx="5">
                  <c:v>83</c:v>
                </c:pt>
                <c:pt idx="6">
                  <c:v>82</c:v>
                </c:pt>
                <c:pt idx="7">
                  <c:v>81</c:v>
                </c:pt>
                <c:pt idx="8">
                  <c:v>80</c:v>
                </c:pt>
                <c:pt idx="9">
                  <c:v>79</c:v>
                </c:pt>
                <c:pt idx="10">
                  <c:v>78</c:v>
                </c:pt>
                <c:pt idx="11">
                  <c:v>77</c:v>
                </c:pt>
              </c:numCache>
            </c:numRef>
          </c:val>
          <c:smooth val="0"/>
          <c:extLst>
            <c:ext xmlns:c16="http://schemas.microsoft.com/office/drawing/2014/chart" uri="{C3380CC4-5D6E-409C-BE32-E72D297353CC}">
              <c16:uniqueId val="{00000001-7269-BE41-925A-2F2C38B26DB7}"/>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STAMPE - SALES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Dashboard_Organizzazione!$AH$367</c:f>
              <c:strCache>
                <c:ptCount val="1"/>
                <c:pt idx="0">
                  <c:v>2018</c:v>
                </c:pt>
              </c:strCache>
            </c:strRef>
          </c:tx>
          <c:spPr>
            <a:ln w="28575" cap="rnd">
              <a:solidFill>
                <a:schemeClr val="accent1"/>
              </a:solidFill>
              <a:round/>
            </a:ln>
            <a:effectLst/>
          </c:spPr>
          <c:marker>
            <c:symbol val="none"/>
          </c:marker>
          <c:cat>
            <c:strRef>
              <c:f>Dashboard_Organizzazione!$AI$366:$AT$366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Dashboard_Organizzazione!$AI$367:$AT$367</c:f>
              <c:numCache>
                <c:formatCode>General</c:formatCode>
                <c:ptCount val="12"/>
                <c:pt idx="0">
                  <c:v>101</c:v>
                </c:pt>
                <c:pt idx="1">
                  <c:v>100</c:v>
                </c:pt>
                <c:pt idx="2">
                  <c:v>99</c:v>
                </c:pt>
                <c:pt idx="3">
                  <c:v>98</c:v>
                </c:pt>
                <c:pt idx="4">
                  <c:v>97</c:v>
                </c:pt>
                <c:pt idx="5">
                  <c:v>96</c:v>
                </c:pt>
                <c:pt idx="6">
                  <c:v>95</c:v>
                </c:pt>
                <c:pt idx="7">
                  <c:v>94</c:v>
                </c:pt>
                <c:pt idx="8">
                  <c:v>93</c:v>
                </c:pt>
                <c:pt idx="9">
                  <c:v>92</c:v>
                </c:pt>
                <c:pt idx="10">
                  <c:v>91</c:v>
                </c:pt>
                <c:pt idx="11">
                  <c:v>90</c:v>
                </c:pt>
              </c:numCache>
            </c:numRef>
          </c:val>
          <c:smooth val="0"/>
          <c:extLst>
            <c:ext xmlns:c16="http://schemas.microsoft.com/office/drawing/2014/chart" uri="{C3380CC4-5D6E-409C-BE32-E72D297353CC}">
              <c16:uniqueId val="{00000000-4A81-E640-857D-EA30D5258947}"/>
            </c:ext>
          </c:extLst>
        </c:ser>
        <c:ser>
          <c:idx val="1"/>
          <c:order val="1"/>
          <c:tx>
            <c:strRef>
              <c:f>Dashboard_Organizzazione!$AH$368</c:f>
              <c:strCache>
                <c:ptCount val="1"/>
                <c:pt idx="0">
                  <c:v>2019</c:v>
                </c:pt>
              </c:strCache>
            </c:strRef>
          </c:tx>
          <c:spPr>
            <a:ln w="28575" cap="rnd">
              <a:solidFill>
                <a:schemeClr val="accent2"/>
              </a:solidFill>
              <a:round/>
            </a:ln>
            <a:effectLst/>
          </c:spPr>
          <c:marker>
            <c:symbol val="none"/>
          </c:marker>
          <c:cat>
            <c:strRef>
              <c:f>Dashboard_Organizzazione!$AI$366:$AT$366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Dashboard_Organizzazione!$AI$368:$AT$368</c:f>
              <c:numCache>
                <c:formatCode>General</c:formatCode>
                <c:ptCount val="12"/>
                <c:pt idx="0">
                  <c:v>89</c:v>
                </c:pt>
                <c:pt idx="1">
                  <c:v>88</c:v>
                </c:pt>
                <c:pt idx="2">
                  <c:v>87</c:v>
                </c:pt>
                <c:pt idx="3">
                  <c:v>86</c:v>
                </c:pt>
                <c:pt idx="4">
                  <c:v>85</c:v>
                </c:pt>
                <c:pt idx="5">
                  <c:v>84</c:v>
                </c:pt>
                <c:pt idx="6">
                  <c:v>83</c:v>
                </c:pt>
                <c:pt idx="7">
                  <c:v>82</c:v>
                </c:pt>
                <c:pt idx="8">
                  <c:v>81</c:v>
                </c:pt>
                <c:pt idx="9">
                  <c:v>80</c:v>
                </c:pt>
                <c:pt idx="10">
                  <c:v>79</c:v>
                </c:pt>
                <c:pt idx="11">
                  <c:v>78</c:v>
                </c:pt>
              </c:numCache>
            </c:numRef>
          </c:val>
          <c:smooth val="0"/>
          <c:extLst>
            <c:ext xmlns:c16="http://schemas.microsoft.com/office/drawing/2014/chart" uri="{C3380CC4-5D6E-409C-BE32-E72D297353CC}">
              <c16:uniqueId val="{00000001-4A81-E640-857D-EA30D5258947}"/>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STAMPE - R&amp;D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2.8500095900028201E-2"/>
          <c:y val="0.20837235309627503"/>
          <c:w val="0.95211960998684109"/>
          <c:h val="0.73325761731436945"/>
        </c:manualLayout>
      </c:layout>
      <c:lineChart>
        <c:grouping val="standard"/>
        <c:varyColors val="0"/>
        <c:ser>
          <c:idx val="0"/>
          <c:order val="0"/>
          <c:tx>
            <c:strRef>
              <c:f>Dashboard_Organizzazione!$AX$367</c:f>
              <c:strCache>
                <c:ptCount val="1"/>
                <c:pt idx="0">
                  <c:v>2018</c:v>
                </c:pt>
              </c:strCache>
            </c:strRef>
          </c:tx>
          <c:spPr>
            <a:ln w="28575" cap="rnd">
              <a:solidFill>
                <a:schemeClr val="accent1"/>
              </a:solidFill>
              <a:round/>
            </a:ln>
            <a:effectLst/>
          </c:spPr>
          <c:marker>
            <c:symbol val="none"/>
          </c:marker>
          <c:cat>
            <c:strRef>
              <c:f>Dashboard_Organizzazione!$AY$366:$BJ$366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Dashboard_Organizzazione!$AY$367:$BJ$367</c:f>
              <c:numCache>
                <c:formatCode>General</c:formatCode>
                <c:ptCount val="12"/>
                <c:pt idx="0">
                  <c:v>102</c:v>
                </c:pt>
                <c:pt idx="1">
                  <c:v>101</c:v>
                </c:pt>
                <c:pt idx="2">
                  <c:v>100</c:v>
                </c:pt>
                <c:pt idx="3">
                  <c:v>99</c:v>
                </c:pt>
                <c:pt idx="4">
                  <c:v>98</c:v>
                </c:pt>
                <c:pt idx="5">
                  <c:v>97</c:v>
                </c:pt>
                <c:pt idx="6">
                  <c:v>96</c:v>
                </c:pt>
                <c:pt idx="7">
                  <c:v>95</c:v>
                </c:pt>
                <c:pt idx="8">
                  <c:v>94</c:v>
                </c:pt>
                <c:pt idx="9">
                  <c:v>93</c:v>
                </c:pt>
                <c:pt idx="10">
                  <c:v>92</c:v>
                </c:pt>
                <c:pt idx="11">
                  <c:v>91</c:v>
                </c:pt>
              </c:numCache>
            </c:numRef>
          </c:val>
          <c:smooth val="0"/>
          <c:extLst>
            <c:ext xmlns:c16="http://schemas.microsoft.com/office/drawing/2014/chart" uri="{C3380CC4-5D6E-409C-BE32-E72D297353CC}">
              <c16:uniqueId val="{00000000-D844-C748-8E53-C61AB625B0E8}"/>
            </c:ext>
          </c:extLst>
        </c:ser>
        <c:ser>
          <c:idx val="1"/>
          <c:order val="1"/>
          <c:tx>
            <c:strRef>
              <c:f>Dashboard_Organizzazione!$AX$368</c:f>
              <c:strCache>
                <c:ptCount val="1"/>
                <c:pt idx="0">
                  <c:v>2019</c:v>
                </c:pt>
              </c:strCache>
            </c:strRef>
          </c:tx>
          <c:spPr>
            <a:ln w="28575" cap="rnd">
              <a:solidFill>
                <a:schemeClr val="accent2"/>
              </a:solidFill>
              <a:round/>
            </a:ln>
            <a:effectLst/>
          </c:spPr>
          <c:marker>
            <c:symbol val="none"/>
          </c:marker>
          <c:cat>
            <c:strRef>
              <c:f>Dashboard_Organizzazione!$AY$366:$BJ$366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Dashboard_Organizzazione!$AY$368:$BJ$368</c:f>
              <c:numCache>
                <c:formatCode>General</c:formatCode>
                <c:ptCount val="12"/>
                <c:pt idx="0">
                  <c:v>90</c:v>
                </c:pt>
                <c:pt idx="1">
                  <c:v>89</c:v>
                </c:pt>
                <c:pt idx="2">
                  <c:v>88</c:v>
                </c:pt>
                <c:pt idx="3">
                  <c:v>87</c:v>
                </c:pt>
                <c:pt idx="4">
                  <c:v>86</c:v>
                </c:pt>
                <c:pt idx="5">
                  <c:v>85</c:v>
                </c:pt>
                <c:pt idx="6">
                  <c:v>84</c:v>
                </c:pt>
                <c:pt idx="7">
                  <c:v>83</c:v>
                </c:pt>
                <c:pt idx="8">
                  <c:v>82</c:v>
                </c:pt>
                <c:pt idx="9">
                  <c:v>81</c:v>
                </c:pt>
                <c:pt idx="10">
                  <c:v>80</c:v>
                </c:pt>
                <c:pt idx="11">
                  <c:v>79</c:v>
                </c:pt>
              </c:numCache>
            </c:numRef>
          </c:val>
          <c:smooth val="0"/>
          <c:extLst>
            <c:ext xmlns:c16="http://schemas.microsoft.com/office/drawing/2014/chart" uri="{C3380CC4-5D6E-409C-BE32-E72D297353CC}">
              <c16:uniqueId val="{00000001-D844-C748-8E53-C61AB625B0E8}"/>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STAMPE - IT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Dashboard_Organizzazione!$BM$367</c:f>
              <c:strCache>
                <c:ptCount val="1"/>
                <c:pt idx="0">
                  <c:v>2018</c:v>
                </c:pt>
              </c:strCache>
            </c:strRef>
          </c:tx>
          <c:spPr>
            <a:ln w="28575" cap="rnd">
              <a:solidFill>
                <a:schemeClr val="accent1"/>
              </a:solidFill>
              <a:round/>
            </a:ln>
            <a:effectLst/>
          </c:spPr>
          <c:marker>
            <c:symbol val="none"/>
          </c:marker>
          <c:cat>
            <c:strRef>
              <c:f>Dashboard_Organizzazione!$BN$366:$BY$366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Dashboard_Organizzazione!$BN$367:$BY$367</c:f>
              <c:numCache>
                <c:formatCode>General</c:formatCode>
                <c:ptCount val="12"/>
                <c:pt idx="0">
                  <c:v>103</c:v>
                </c:pt>
                <c:pt idx="1">
                  <c:v>102</c:v>
                </c:pt>
                <c:pt idx="2">
                  <c:v>101</c:v>
                </c:pt>
                <c:pt idx="3">
                  <c:v>100</c:v>
                </c:pt>
                <c:pt idx="4">
                  <c:v>99</c:v>
                </c:pt>
                <c:pt idx="5">
                  <c:v>98</c:v>
                </c:pt>
                <c:pt idx="6">
                  <c:v>97</c:v>
                </c:pt>
                <c:pt idx="7">
                  <c:v>96</c:v>
                </c:pt>
                <c:pt idx="8">
                  <c:v>95</c:v>
                </c:pt>
                <c:pt idx="9">
                  <c:v>94</c:v>
                </c:pt>
                <c:pt idx="10">
                  <c:v>93</c:v>
                </c:pt>
                <c:pt idx="11">
                  <c:v>92</c:v>
                </c:pt>
              </c:numCache>
            </c:numRef>
          </c:val>
          <c:smooth val="0"/>
          <c:extLst>
            <c:ext xmlns:c16="http://schemas.microsoft.com/office/drawing/2014/chart" uri="{C3380CC4-5D6E-409C-BE32-E72D297353CC}">
              <c16:uniqueId val="{00000000-BA4A-EF4F-B734-EFFA39D11F04}"/>
            </c:ext>
          </c:extLst>
        </c:ser>
        <c:ser>
          <c:idx val="1"/>
          <c:order val="1"/>
          <c:tx>
            <c:strRef>
              <c:f>Dashboard_Organizzazione!$BM$368</c:f>
              <c:strCache>
                <c:ptCount val="1"/>
                <c:pt idx="0">
                  <c:v>2019</c:v>
                </c:pt>
              </c:strCache>
            </c:strRef>
          </c:tx>
          <c:spPr>
            <a:ln w="28575" cap="rnd">
              <a:solidFill>
                <a:schemeClr val="accent2"/>
              </a:solidFill>
              <a:round/>
            </a:ln>
            <a:effectLst/>
          </c:spPr>
          <c:marker>
            <c:symbol val="none"/>
          </c:marker>
          <c:cat>
            <c:strRef>
              <c:f>Dashboard_Organizzazione!$BN$366:$BY$366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Dashboard_Organizzazione!$BN$368:$BY$368</c:f>
              <c:numCache>
                <c:formatCode>General</c:formatCode>
                <c:ptCount val="12"/>
                <c:pt idx="0">
                  <c:v>91</c:v>
                </c:pt>
                <c:pt idx="1">
                  <c:v>90</c:v>
                </c:pt>
                <c:pt idx="2">
                  <c:v>89</c:v>
                </c:pt>
                <c:pt idx="3">
                  <c:v>88</c:v>
                </c:pt>
                <c:pt idx="4">
                  <c:v>87</c:v>
                </c:pt>
                <c:pt idx="5">
                  <c:v>86</c:v>
                </c:pt>
                <c:pt idx="6">
                  <c:v>85</c:v>
                </c:pt>
                <c:pt idx="7">
                  <c:v>84</c:v>
                </c:pt>
                <c:pt idx="8">
                  <c:v>83</c:v>
                </c:pt>
                <c:pt idx="9">
                  <c:v>82</c:v>
                </c:pt>
                <c:pt idx="10">
                  <c:v>81</c:v>
                </c:pt>
                <c:pt idx="11">
                  <c:v>80</c:v>
                </c:pt>
              </c:numCache>
            </c:numRef>
          </c:val>
          <c:smooth val="0"/>
          <c:extLst>
            <c:ext xmlns:c16="http://schemas.microsoft.com/office/drawing/2014/chart" uri="{C3380CC4-5D6E-409C-BE32-E72D297353CC}">
              <c16:uniqueId val="{00000001-BA4A-EF4F-B734-EFFA39D11F04}"/>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STAMPE - HR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Dashboard_Organizzazione!$CB$367</c:f>
              <c:strCache>
                <c:ptCount val="1"/>
                <c:pt idx="0">
                  <c:v>2018</c:v>
                </c:pt>
              </c:strCache>
            </c:strRef>
          </c:tx>
          <c:spPr>
            <a:ln w="28575" cap="rnd">
              <a:solidFill>
                <a:schemeClr val="accent1"/>
              </a:solidFill>
              <a:round/>
            </a:ln>
            <a:effectLst/>
          </c:spPr>
          <c:marker>
            <c:symbol val="none"/>
          </c:marker>
          <c:cat>
            <c:strRef>
              <c:f>Dashboard_Organizzazione!$CC$366:$CN$366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Dashboard_Organizzazione!$CC$367:$CN$367</c:f>
              <c:numCache>
                <c:formatCode>General</c:formatCode>
                <c:ptCount val="12"/>
                <c:pt idx="0">
                  <c:v>104</c:v>
                </c:pt>
                <c:pt idx="1">
                  <c:v>103</c:v>
                </c:pt>
                <c:pt idx="2">
                  <c:v>102</c:v>
                </c:pt>
                <c:pt idx="3">
                  <c:v>101</c:v>
                </c:pt>
                <c:pt idx="4">
                  <c:v>100</c:v>
                </c:pt>
                <c:pt idx="5">
                  <c:v>99</c:v>
                </c:pt>
                <c:pt idx="6">
                  <c:v>98</c:v>
                </c:pt>
                <c:pt idx="7">
                  <c:v>97</c:v>
                </c:pt>
                <c:pt idx="8">
                  <c:v>96</c:v>
                </c:pt>
                <c:pt idx="9">
                  <c:v>95</c:v>
                </c:pt>
                <c:pt idx="10">
                  <c:v>94</c:v>
                </c:pt>
                <c:pt idx="11">
                  <c:v>93</c:v>
                </c:pt>
              </c:numCache>
            </c:numRef>
          </c:val>
          <c:smooth val="0"/>
          <c:extLst>
            <c:ext xmlns:c16="http://schemas.microsoft.com/office/drawing/2014/chart" uri="{C3380CC4-5D6E-409C-BE32-E72D297353CC}">
              <c16:uniqueId val="{00000000-493C-9641-9BE7-5018CA2B5311}"/>
            </c:ext>
          </c:extLst>
        </c:ser>
        <c:ser>
          <c:idx val="1"/>
          <c:order val="1"/>
          <c:tx>
            <c:strRef>
              <c:f>Dashboard_Organizzazione!$CB$368</c:f>
              <c:strCache>
                <c:ptCount val="1"/>
                <c:pt idx="0">
                  <c:v>2019</c:v>
                </c:pt>
              </c:strCache>
            </c:strRef>
          </c:tx>
          <c:spPr>
            <a:ln w="28575" cap="rnd">
              <a:solidFill>
                <a:schemeClr val="accent2"/>
              </a:solidFill>
              <a:round/>
            </a:ln>
            <a:effectLst/>
          </c:spPr>
          <c:marker>
            <c:symbol val="none"/>
          </c:marker>
          <c:cat>
            <c:strRef>
              <c:f>Dashboard_Organizzazione!$CC$366:$CN$366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Dashboard_Organizzazione!$CC$368:$CN$368</c:f>
              <c:numCache>
                <c:formatCode>General</c:formatCode>
                <c:ptCount val="12"/>
                <c:pt idx="0">
                  <c:v>92</c:v>
                </c:pt>
                <c:pt idx="1">
                  <c:v>91</c:v>
                </c:pt>
                <c:pt idx="2">
                  <c:v>90</c:v>
                </c:pt>
                <c:pt idx="3">
                  <c:v>89</c:v>
                </c:pt>
                <c:pt idx="4">
                  <c:v>88</c:v>
                </c:pt>
                <c:pt idx="5">
                  <c:v>87</c:v>
                </c:pt>
                <c:pt idx="6">
                  <c:v>86</c:v>
                </c:pt>
                <c:pt idx="7">
                  <c:v>85</c:v>
                </c:pt>
                <c:pt idx="8">
                  <c:v>84</c:v>
                </c:pt>
                <c:pt idx="9">
                  <c:v>83</c:v>
                </c:pt>
                <c:pt idx="10">
                  <c:v>82</c:v>
                </c:pt>
                <c:pt idx="11">
                  <c:v>81</c:v>
                </c:pt>
              </c:numCache>
            </c:numRef>
          </c:val>
          <c:smooth val="0"/>
          <c:extLst>
            <c:ext xmlns:c16="http://schemas.microsoft.com/office/drawing/2014/chart" uri="{C3380CC4-5D6E-409C-BE32-E72D297353CC}">
              <c16:uniqueId val="{00000001-493C-9641-9BE7-5018CA2B5311}"/>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STAMPE - MARKETING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Dashboard_Organizzazione!$CQ$367</c:f>
              <c:strCache>
                <c:ptCount val="1"/>
                <c:pt idx="0">
                  <c:v>2018</c:v>
                </c:pt>
              </c:strCache>
            </c:strRef>
          </c:tx>
          <c:spPr>
            <a:ln w="28575" cap="rnd">
              <a:solidFill>
                <a:schemeClr val="accent1"/>
              </a:solidFill>
              <a:round/>
            </a:ln>
            <a:effectLst/>
          </c:spPr>
          <c:marker>
            <c:symbol val="none"/>
          </c:marker>
          <c:cat>
            <c:strRef>
              <c:f>Dashboard_Organizzazione!$CR$366:$DC$366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Dashboard_Organizzazione!$CR$367:$DC$367</c:f>
              <c:numCache>
                <c:formatCode>General</c:formatCode>
                <c:ptCount val="12"/>
                <c:pt idx="0">
                  <c:v>105</c:v>
                </c:pt>
                <c:pt idx="1">
                  <c:v>104</c:v>
                </c:pt>
                <c:pt idx="2">
                  <c:v>103</c:v>
                </c:pt>
                <c:pt idx="3">
                  <c:v>102</c:v>
                </c:pt>
                <c:pt idx="4">
                  <c:v>101</c:v>
                </c:pt>
                <c:pt idx="5">
                  <c:v>100</c:v>
                </c:pt>
                <c:pt idx="6">
                  <c:v>99</c:v>
                </c:pt>
                <c:pt idx="7">
                  <c:v>98</c:v>
                </c:pt>
                <c:pt idx="8">
                  <c:v>97</c:v>
                </c:pt>
                <c:pt idx="9">
                  <c:v>96</c:v>
                </c:pt>
                <c:pt idx="10">
                  <c:v>95</c:v>
                </c:pt>
                <c:pt idx="11">
                  <c:v>94</c:v>
                </c:pt>
              </c:numCache>
            </c:numRef>
          </c:val>
          <c:smooth val="0"/>
          <c:extLst>
            <c:ext xmlns:c16="http://schemas.microsoft.com/office/drawing/2014/chart" uri="{C3380CC4-5D6E-409C-BE32-E72D297353CC}">
              <c16:uniqueId val="{00000000-9F13-694E-BA6D-D8210B4AF421}"/>
            </c:ext>
          </c:extLst>
        </c:ser>
        <c:ser>
          <c:idx val="1"/>
          <c:order val="1"/>
          <c:tx>
            <c:strRef>
              <c:f>Dashboard_Organizzazione!$CQ$368</c:f>
              <c:strCache>
                <c:ptCount val="1"/>
                <c:pt idx="0">
                  <c:v>2019</c:v>
                </c:pt>
              </c:strCache>
            </c:strRef>
          </c:tx>
          <c:spPr>
            <a:ln w="28575" cap="rnd">
              <a:solidFill>
                <a:schemeClr val="accent2"/>
              </a:solidFill>
              <a:round/>
            </a:ln>
            <a:effectLst/>
          </c:spPr>
          <c:marker>
            <c:symbol val="none"/>
          </c:marker>
          <c:cat>
            <c:strRef>
              <c:f>Dashboard_Organizzazione!$CR$366:$DC$366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Dashboard_Organizzazione!$CR$368:$DC$368</c:f>
              <c:numCache>
                <c:formatCode>General</c:formatCode>
                <c:ptCount val="12"/>
                <c:pt idx="0">
                  <c:v>93</c:v>
                </c:pt>
                <c:pt idx="1">
                  <c:v>92</c:v>
                </c:pt>
                <c:pt idx="2">
                  <c:v>91</c:v>
                </c:pt>
                <c:pt idx="3">
                  <c:v>90</c:v>
                </c:pt>
                <c:pt idx="4">
                  <c:v>89</c:v>
                </c:pt>
                <c:pt idx="5">
                  <c:v>88</c:v>
                </c:pt>
                <c:pt idx="6">
                  <c:v>87</c:v>
                </c:pt>
                <c:pt idx="7">
                  <c:v>86</c:v>
                </c:pt>
                <c:pt idx="8">
                  <c:v>85</c:v>
                </c:pt>
                <c:pt idx="9">
                  <c:v>84</c:v>
                </c:pt>
                <c:pt idx="10">
                  <c:v>83</c:v>
                </c:pt>
                <c:pt idx="11">
                  <c:v>82</c:v>
                </c:pt>
              </c:numCache>
            </c:numRef>
          </c:val>
          <c:smooth val="0"/>
          <c:extLst>
            <c:ext xmlns:c16="http://schemas.microsoft.com/office/drawing/2014/chart" uri="{C3380CC4-5D6E-409C-BE32-E72D297353CC}">
              <c16:uniqueId val="{00000001-9F13-694E-BA6D-D8210B4AF421}"/>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 SW FREQUENTI/ISCRITTI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Dashboard_Organizzazione!$A$12</c:f>
              <c:strCache>
                <c:ptCount val="1"/>
                <c:pt idx="0">
                  <c:v>% SW FREQUENTI/ISCRITTI</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Dashboard_Organizzazione!$B$1:$D$2</c:f>
              <c:multiLvlStrCache>
                <c:ptCount val="3"/>
                <c:lvl>
                  <c:pt idx="0">
                    <c:v>Femmina</c:v>
                  </c:pt>
                  <c:pt idx="1">
                    <c:v>Maschio</c:v>
                  </c:pt>
                  <c:pt idx="2">
                    <c:v>Totale complessivo</c:v>
                  </c:pt>
                </c:lvl>
                <c:lvl/>
              </c:multiLvlStrCache>
            </c:multiLvlStrRef>
          </c:cat>
          <c:val>
            <c:numRef>
              <c:f>Dashboard_Organizzazione!$B$12:$D$12</c:f>
              <c:numCache>
                <c:formatCode>0%</c:formatCode>
                <c:ptCount val="3"/>
                <c:pt idx="0">
                  <c:v>0</c:v>
                </c:pt>
                <c:pt idx="1">
                  <c:v>0</c:v>
                </c:pt>
                <c:pt idx="2">
                  <c:v>0</c:v>
                </c:pt>
              </c:numCache>
            </c:numRef>
          </c:val>
          <c:extLst>
            <c:ext xmlns:c16="http://schemas.microsoft.com/office/drawing/2014/chart" uri="{C3380CC4-5D6E-409C-BE32-E72D297353CC}">
              <c16:uniqueId val="{00000000-8E36-5849-AE25-CA5D2B1D2D78}"/>
            </c:ext>
          </c:extLst>
        </c:ser>
        <c:dLbls>
          <c:showLegendKey val="0"/>
          <c:showVal val="1"/>
          <c:showCatName val="0"/>
          <c:showSerName val="0"/>
          <c:showPercent val="0"/>
          <c:showBubbleSize val="0"/>
        </c:dLbls>
        <c:gapWidth val="150"/>
        <c:overlap val="-25"/>
        <c:axId val="647724000"/>
        <c:axId val="635294272"/>
      </c:barChart>
      <c:catAx>
        <c:axId val="64772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Algn val="ctr"/>
        <c:lblOffset val="100"/>
        <c:noMultiLvlLbl val="0"/>
      </c:catAx>
      <c:valAx>
        <c:axId val="635294272"/>
        <c:scaling>
          <c:orientation val="minMax"/>
          <c:max val="1"/>
          <c:min val="0"/>
        </c:scaling>
        <c:delete val="1"/>
        <c:axPos val="l"/>
        <c:numFmt formatCode="0%" sourceLinked="1"/>
        <c:majorTickMark val="out"/>
        <c:minorTickMark val="none"/>
        <c:tickLblPos val="nextTo"/>
        <c:crossAx val="647724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 SW MEDI/ISCRITTI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Dashboard_Organizzazione!$A$13</c:f>
              <c:strCache>
                <c:ptCount val="1"/>
                <c:pt idx="0">
                  <c:v>% SW MEDI/ISCRITTI</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Dashboard_Organizzazione!$B$1:$D$2</c:f>
              <c:multiLvlStrCache>
                <c:ptCount val="3"/>
                <c:lvl>
                  <c:pt idx="0">
                    <c:v>Femmina</c:v>
                  </c:pt>
                  <c:pt idx="1">
                    <c:v>Maschio</c:v>
                  </c:pt>
                  <c:pt idx="2">
                    <c:v>Totale complessivo</c:v>
                  </c:pt>
                </c:lvl>
                <c:lvl/>
              </c:multiLvlStrCache>
            </c:multiLvlStrRef>
          </c:cat>
          <c:val>
            <c:numRef>
              <c:f>Dashboard_Organizzazione!$B$13:$D$13</c:f>
              <c:numCache>
                <c:formatCode>0%</c:formatCode>
                <c:ptCount val="3"/>
                <c:pt idx="0">
                  <c:v>0</c:v>
                </c:pt>
                <c:pt idx="1">
                  <c:v>0</c:v>
                </c:pt>
                <c:pt idx="2">
                  <c:v>0</c:v>
                </c:pt>
              </c:numCache>
            </c:numRef>
          </c:val>
          <c:extLst>
            <c:ext xmlns:c16="http://schemas.microsoft.com/office/drawing/2014/chart" uri="{C3380CC4-5D6E-409C-BE32-E72D297353CC}">
              <c16:uniqueId val="{00000000-F74D-6A4A-8D1A-691236B2881E}"/>
            </c:ext>
          </c:extLst>
        </c:ser>
        <c:dLbls>
          <c:showLegendKey val="0"/>
          <c:showVal val="1"/>
          <c:showCatName val="0"/>
          <c:showSerName val="0"/>
          <c:showPercent val="0"/>
          <c:showBubbleSize val="0"/>
        </c:dLbls>
        <c:gapWidth val="150"/>
        <c:overlap val="-25"/>
        <c:axId val="647724000"/>
        <c:axId val="635294272"/>
      </c:barChart>
      <c:catAx>
        <c:axId val="64772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Algn val="ctr"/>
        <c:lblOffset val="100"/>
        <c:noMultiLvlLbl val="0"/>
      </c:catAx>
      <c:valAx>
        <c:axId val="635294272"/>
        <c:scaling>
          <c:orientation val="minMax"/>
          <c:max val="1"/>
          <c:min val="0"/>
        </c:scaling>
        <c:delete val="1"/>
        <c:axPos val="l"/>
        <c:numFmt formatCode="0%" sourceLinked="1"/>
        <c:majorTickMark val="out"/>
        <c:minorTickMark val="none"/>
        <c:tickLblPos val="nextTo"/>
        <c:crossAx val="647724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 SW OCCASIONALI/ISCRITTI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Dashboard_Organizzazione!$A$14</c:f>
              <c:strCache>
                <c:ptCount val="1"/>
                <c:pt idx="0">
                  <c:v>% SW OCCASIONALI/ISCRITTI</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Dashboard_Organizzazione!$B$1:$D$2</c:f>
              <c:multiLvlStrCache>
                <c:ptCount val="3"/>
                <c:lvl>
                  <c:pt idx="0">
                    <c:v>Femmina</c:v>
                  </c:pt>
                  <c:pt idx="1">
                    <c:v>Maschio</c:v>
                  </c:pt>
                  <c:pt idx="2">
                    <c:v>Totale complessivo</c:v>
                  </c:pt>
                </c:lvl>
                <c:lvl/>
              </c:multiLvlStrCache>
            </c:multiLvlStrRef>
          </c:cat>
          <c:val>
            <c:numRef>
              <c:f>Dashboard_Organizzazione!$B$14:$D$14</c:f>
              <c:numCache>
                <c:formatCode>0%</c:formatCode>
                <c:ptCount val="3"/>
                <c:pt idx="0">
                  <c:v>0.65384615384615385</c:v>
                </c:pt>
                <c:pt idx="1">
                  <c:v>0.61818181818181817</c:v>
                </c:pt>
                <c:pt idx="2">
                  <c:v>0.62962962962962965</c:v>
                </c:pt>
              </c:numCache>
            </c:numRef>
          </c:val>
          <c:extLst>
            <c:ext xmlns:c16="http://schemas.microsoft.com/office/drawing/2014/chart" uri="{C3380CC4-5D6E-409C-BE32-E72D297353CC}">
              <c16:uniqueId val="{00000000-DA84-EA4F-85AA-F506A9EEE859}"/>
            </c:ext>
          </c:extLst>
        </c:ser>
        <c:dLbls>
          <c:showLegendKey val="0"/>
          <c:showVal val="1"/>
          <c:showCatName val="0"/>
          <c:showSerName val="0"/>
          <c:showPercent val="0"/>
          <c:showBubbleSize val="0"/>
        </c:dLbls>
        <c:gapWidth val="150"/>
        <c:overlap val="-25"/>
        <c:axId val="647724000"/>
        <c:axId val="635294272"/>
      </c:barChart>
      <c:catAx>
        <c:axId val="64772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Algn val="ctr"/>
        <c:lblOffset val="100"/>
        <c:noMultiLvlLbl val="0"/>
      </c:catAx>
      <c:valAx>
        <c:axId val="635294272"/>
        <c:scaling>
          <c:orientation val="minMax"/>
          <c:max val="1"/>
          <c:min val="0"/>
        </c:scaling>
        <c:delete val="1"/>
        <c:axPos val="l"/>
        <c:numFmt formatCode="0%" sourceLinked="1"/>
        <c:majorTickMark val="out"/>
        <c:minorTickMark val="none"/>
        <c:tickLblPos val="nextTo"/>
        <c:crossAx val="647724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l-GR"/>
              <a:t>Δ </a:t>
            </a:r>
            <a:r>
              <a:rPr lang="it-IT"/>
              <a:t>assenze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Dashboard_Organizzazione!$A$307</c:f>
              <c:strCache>
                <c:ptCount val="1"/>
                <c:pt idx="0">
                  <c:v>CORPORATE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5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Dashboard_Organizzazione!$B$306:$M$306</c:f>
              <c:numCache>
                <c:formatCode>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Dashboard_Organizzazione!$B$307:$M$307</c:f>
              <c:numCache>
                <c:formatCode>0%</c:formatCode>
                <c:ptCount val="12"/>
                <c:pt idx="0">
                  <c:v>-0.53680830039525695</c:v>
                </c:pt>
                <c:pt idx="1">
                  <c:v>-0.53062685093780848</c:v>
                </c:pt>
                <c:pt idx="2">
                  <c:v>-0.51891933976954219</c:v>
                </c:pt>
                <c:pt idx="3">
                  <c:v>-0.4917945109078114</c:v>
                </c:pt>
                <c:pt idx="4">
                  <c:v>-0.46789824348879466</c:v>
                </c:pt>
                <c:pt idx="5">
                  <c:v>-0.43178466076696159</c:v>
                </c:pt>
                <c:pt idx="6">
                  <c:v>-0.42504018574745489</c:v>
                </c:pt>
                <c:pt idx="7">
                  <c:v>-0.38730127576054957</c:v>
                </c:pt>
                <c:pt idx="8">
                  <c:v>-0.38235294117647051</c:v>
                </c:pt>
                <c:pt idx="9">
                  <c:v>-0.37697483285781208</c:v>
                </c:pt>
                <c:pt idx="10">
                  <c:v>-0.35648295635552724</c:v>
                </c:pt>
                <c:pt idx="11">
                  <c:v>-0.32056451612903236</c:v>
                </c:pt>
              </c:numCache>
            </c:numRef>
          </c:val>
          <c:extLst>
            <c:ext xmlns:c16="http://schemas.microsoft.com/office/drawing/2014/chart" uri="{C3380CC4-5D6E-409C-BE32-E72D297353CC}">
              <c16:uniqueId val="{00000000-E210-47DA-AA30-F81F4CBF568F}"/>
            </c:ext>
          </c:extLst>
        </c:ser>
        <c:ser>
          <c:idx val="1"/>
          <c:order val="1"/>
          <c:tx>
            <c:strRef>
              <c:f>Dashboard_Organizzazione!$A$308</c:f>
              <c:strCache>
                <c:ptCount val="1"/>
                <c:pt idx="0">
                  <c:v>SALES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5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Dashboard_Organizzazione!$B$306:$M$306</c:f>
              <c:numCache>
                <c:formatCode>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Dashboard_Organizzazione!$B$308:$M$308</c:f>
              <c:numCache>
                <c:formatCode>0%</c:formatCode>
                <c:ptCount val="12"/>
                <c:pt idx="0">
                  <c:v>-0.53855059810485462</c:v>
                </c:pt>
                <c:pt idx="1">
                  <c:v>-0.53244648532867977</c:v>
                </c:pt>
                <c:pt idx="2">
                  <c:v>-0.52085001827243815</c:v>
                </c:pt>
                <c:pt idx="3">
                  <c:v>-0.49110981497227751</c:v>
                </c:pt>
                <c:pt idx="4">
                  <c:v>-0.46719764868101171</c:v>
                </c:pt>
                <c:pt idx="5">
                  <c:v>-0.43108585003362154</c:v>
                </c:pt>
                <c:pt idx="6">
                  <c:v>-0.42429018145254738</c:v>
                </c:pt>
                <c:pt idx="7">
                  <c:v>-0.38655172481337619</c:v>
                </c:pt>
                <c:pt idx="8">
                  <c:v>-0.38158248746484036</c:v>
                </c:pt>
                <c:pt idx="9">
                  <c:v>-0.37618259500595941</c:v>
                </c:pt>
                <c:pt idx="10">
                  <c:v>-0.35267928418613353</c:v>
                </c:pt>
                <c:pt idx="11">
                  <c:v>-0.31638480365135713</c:v>
                </c:pt>
              </c:numCache>
            </c:numRef>
          </c:val>
          <c:extLst>
            <c:ext xmlns:c16="http://schemas.microsoft.com/office/drawing/2014/chart" uri="{C3380CC4-5D6E-409C-BE32-E72D297353CC}">
              <c16:uniqueId val="{00000001-E210-47DA-AA30-F81F4CBF568F}"/>
            </c:ext>
          </c:extLst>
        </c:ser>
        <c:ser>
          <c:idx val="2"/>
          <c:order val="2"/>
          <c:tx>
            <c:strRef>
              <c:f>Dashboard_Organizzazione!$A$309</c:f>
              <c:strCache>
                <c:ptCount val="1"/>
                <c:pt idx="0">
                  <c:v>R&amp;D</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5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Dashboard_Organizzazione!$B$306:$M$306</c:f>
              <c:numCache>
                <c:formatCode>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Dashboard_Organizzazione!$B$309:$M$309</c:f>
              <c:numCache>
                <c:formatCode>0%</c:formatCode>
                <c:ptCount val="12"/>
                <c:pt idx="0">
                  <c:v>-0.54028871764248676</c:v>
                </c:pt>
                <c:pt idx="1">
                  <c:v>-0.53426158197792784</c:v>
                </c:pt>
                <c:pt idx="2">
                  <c:v>-0.52277562937768873</c:v>
                </c:pt>
                <c:pt idx="3">
                  <c:v>-0.49042706973741457</c:v>
                </c:pt>
                <c:pt idx="4">
                  <c:v>-0.46649920293705616</c:v>
                </c:pt>
                <c:pt idx="5">
                  <c:v>-0.43038936093062452</c:v>
                </c:pt>
                <c:pt idx="6">
                  <c:v>-0.42354289456450556</c:v>
                </c:pt>
                <c:pt idx="7">
                  <c:v>-0.38580516012495647</c:v>
                </c:pt>
                <c:pt idx="8">
                  <c:v>-0.38081523065657802</c:v>
                </c:pt>
                <c:pt idx="9">
                  <c:v>-0.37539378675519713</c:v>
                </c:pt>
                <c:pt idx="10">
                  <c:v>-0.34885783784772395</c:v>
                </c:pt>
                <c:pt idx="11">
                  <c:v>-0.31218408759339217</c:v>
                </c:pt>
              </c:numCache>
            </c:numRef>
          </c:val>
          <c:extLst>
            <c:ext xmlns:c16="http://schemas.microsoft.com/office/drawing/2014/chart" uri="{C3380CC4-5D6E-409C-BE32-E72D297353CC}">
              <c16:uniqueId val="{00000002-E210-47DA-AA30-F81F4CBF568F}"/>
            </c:ext>
          </c:extLst>
        </c:ser>
        <c:ser>
          <c:idx val="3"/>
          <c:order val="3"/>
          <c:tx>
            <c:strRef>
              <c:f>Dashboard_Organizzazione!$A$310</c:f>
              <c:strCache>
                <c:ptCount val="1"/>
                <c:pt idx="0">
                  <c:v>IT</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5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Dashboard_Organizzazione!$B$306:$M$306</c:f>
              <c:numCache>
                <c:formatCode>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Dashboard_Organizzazione!$B$310:$M$310</c:f>
              <c:numCache>
                <c:formatCode>0%</c:formatCode>
                <c:ptCount val="12"/>
                <c:pt idx="0">
                  <c:v>-0.54202267401954984</c:v>
                </c:pt>
                <c:pt idx="1">
                  <c:v>-0.53607215783851025</c:v>
                </c:pt>
                <c:pt idx="2">
                  <c:v>-0.52469619300953108</c:v>
                </c:pt>
                <c:pt idx="3">
                  <c:v>-0.48974626687875333</c:v>
                </c:pt>
                <c:pt idx="4">
                  <c:v>-0.46580289638374067</c:v>
                </c:pt>
                <c:pt idx="5">
                  <c:v>-0.42969518190757128</c:v>
                </c:pt>
                <c:pt idx="6">
                  <c:v>-0.42279831034151982</c:v>
                </c:pt>
                <c:pt idx="7">
                  <c:v>-0.38506156388460211</c:v>
                </c:pt>
                <c:pt idx="8">
                  <c:v>-0.38005115089514069</c:v>
                </c:pt>
                <c:pt idx="9">
                  <c:v>-0.37460838588348783</c:v>
                </c:pt>
                <c:pt idx="10">
                  <c:v>-0.34501849246323274</c:v>
                </c:pt>
                <c:pt idx="11">
                  <c:v>-0.30796220923790596</c:v>
                </c:pt>
              </c:numCache>
            </c:numRef>
          </c:val>
          <c:extLst>
            <c:ext xmlns:c16="http://schemas.microsoft.com/office/drawing/2014/chart" uri="{C3380CC4-5D6E-409C-BE32-E72D297353CC}">
              <c16:uniqueId val="{00000003-E210-47DA-AA30-F81F4CBF568F}"/>
            </c:ext>
          </c:extLst>
        </c:ser>
        <c:ser>
          <c:idx val="4"/>
          <c:order val="4"/>
          <c:tx>
            <c:strRef>
              <c:f>Dashboard_Organizzazione!$A$311</c:f>
              <c:strCache>
                <c:ptCount val="1"/>
                <c:pt idx="0">
                  <c:v>HR</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5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Dashboard_Organizzazione!$B$306:$M$306</c:f>
              <c:numCache>
                <c:formatCode>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Dashboard_Organizzazione!$B$311:$M$311</c:f>
              <c:numCache>
                <c:formatCode>0%</c:formatCode>
                <c:ptCount val="12"/>
                <c:pt idx="0">
                  <c:v>-0.54375248217561511</c:v>
                </c:pt>
                <c:pt idx="1">
                  <c:v>-0.53787822977904165</c:v>
                </c:pt>
                <c:pt idx="2">
                  <c:v>-0.52661172898788677</c:v>
                </c:pt>
                <c:pt idx="3">
                  <c:v>-0.48906739811912231</c:v>
                </c:pt>
                <c:pt idx="4">
                  <c:v>-0.46510871920826419</c:v>
                </c:pt>
                <c:pt idx="5">
                  <c:v>-0.42900330149055454</c:v>
                </c:pt>
                <c:pt idx="6">
                  <c:v>-0.42205641414822004</c:v>
                </c:pt>
                <c:pt idx="7">
                  <c:v>-0.38432091842297927</c:v>
                </c:pt>
                <c:pt idx="8">
                  <c:v>-0.37929022848808946</c:v>
                </c:pt>
                <c:pt idx="9">
                  <c:v>-0.37382637036036337</c:v>
                </c:pt>
                <c:pt idx="10">
                  <c:v>-0.34116112198303977</c:v>
                </c:pt>
                <c:pt idx="11">
                  <c:v>-0.30371900826446274</c:v>
                </c:pt>
              </c:numCache>
            </c:numRef>
          </c:val>
          <c:extLst>
            <c:ext xmlns:c16="http://schemas.microsoft.com/office/drawing/2014/chart" uri="{C3380CC4-5D6E-409C-BE32-E72D297353CC}">
              <c16:uniqueId val="{00000004-E210-47DA-AA30-F81F4CBF568F}"/>
            </c:ext>
          </c:extLst>
        </c:ser>
        <c:ser>
          <c:idx val="5"/>
          <c:order val="5"/>
          <c:tx>
            <c:strRef>
              <c:f>Dashboard_Organizzazione!$A$312</c:f>
              <c:strCache>
                <c:ptCount val="1"/>
                <c:pt idx="0">
                  <c:v>MARKETING</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5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Dashboard_Organizzazione!$B$306:$M$306</c:f>
              <c:numCache>
                <c:formatCode>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Dashboard_Organizzazione!$B$312:$M$312</c:f>
              <c:numCache>
                <c:formatCode>0%</c:formatCode>
                <c:ptCount val="12"/>
                <c:pt idx="0">
                  <c:v>-0.54547815697885815</c:v>
                </c:pt>
                <c:pt idx="1">
                  <c:v>-0.53967981458431691</c:v>
                </c:pt>
                <c:pt idx="2">
                  <c:v>-0.52852225702904432</c:v>
                </c:pt>
                <c:pt idx="3">
                  <c:v>-0.48839045522831287</c:v>
                </c:pt>
                <c:pt idx="4">
                  <c:v>-0.46441666165775081</c:v>
                </c:pt>
                <c:pt idx="5">
                  <c:v>-0.42831370828152809</c:v>
                </c:pt>
                <c:pt idx="6">
                  <c:v>-0.42131719145471602</c:v>
                </c:pt>
                <c:pt idx="7">
                  <c:v>-0.38358320621070946</c:v>
                </c:pt>
                <c:pt idx="8">
                  <c:v>-0.37853244390539725</c:v>
                </c:pt>
                <c:pt idx="9">
                  <c:v>-0.37304771834486539</c:v>
                </c:pt>
                <c:pt idx="10">
                  <c:v>-0.33728559917117529</c:v>
                </c:pt>
                <c:pt idx="11">
                  <c:v>-0.29945432272912881</c:v>
                </c:pt>
              </c:numCache>
            </c:numRef>
          </c:val>
          <c:extLst>
            <c:ext xmlns:c16="http://schemas.microsoft.com/office/drawing/2014/chart" uri="{C3380CC4-5D6E-409C-BE32-E72D297353CC}">
              <c16:uniqueId val="{00000005-E210-47DA-AA30-F81F4CBF568F}"/>
            </c:ext>
          </c:extLst>
        </c:ser>
        <c:ser>
          <c:idx val="6"/>
          <c:order val="6"/>
          <c:tx>
            <c:strRef>
              <c:f>Dashboard_Organizzazione!$A$333</c:f>
              <c:strCache>
                <c:ptCount val="1"/>
                <c:pt idx="0">
                  <c:v>Totale complessivo</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Dashboard_Organizzazione!$B$306:$M$306</c:f>
              <c:numCache>
                <c:formatCode>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Dashboard_Organizzazione!$B$333:$M$333</c:f>
              <c:numCache>
                <c:formatCode>0%</c:formatCode>
                <c:ptCount val="12"/>
                <c:pt idx="0">
                  <c:v>-0.54115621529068791</c:v>
                </c:pt>
                <c:pt idx="1">
                  <c:v>-0.53516743395054323</c:v>
                </c:pt>
                <c:pt idx="2">
                  <c:v>-0.52373654088660393</c:v>
                </c:pt>
                <c:pt idx="3">
                  <c:v>-0.49008642602948649</c:v>
                </c:pt>
                <c:pt idx="4">
                  <c:v>-0.46615078287627831</c:v>
                </c:pt>
                <c:pt idx="5">
                  <c:v>-0.43004198337800947</c:v>
                </c:pt>
                <c:pt idx="6">
                  <c:v>-0.42317026553707465</c:v>
                </c:pt>
                <c:pt idx="7">
                  <c:v>-0.38543299205640102</c:v>
                </c:pt>
                <c:pt idx="8">
                  <c:v>-0.38043279487960985</c:v>
                </c:pt>
                <c:pt idx="9">
                  <c:v>-0.37500066177833069</c:v>
                </c:pt>
                <c:pt idx="10">
                  <c:v>-0.34694041038669726</c:v>
                </c:pt>
                <c:pt idx="11">
                  <c:v>-0.31007580368505505</c:v>
                </c:pt>
              </c:numCache>
            </c:numRef>
          </c:val>
          <c:extLst>
            <c:ext xmlns:c16="http://schemas.microsoft.com/office/drawing/2014/chart" uri="{C3380CC4-5D6E-409C-BE32-E72D297353CC}">
              <c16:uniqueId val="{00000000-5DAF-7A4A-B277-96DCF1637A82}"/>
            </c:ext>
          </c:extLst>
        </c:ser>
        <c:dLbls>
          <c:showLegendKey val="0"/>
          <c:showVal val="0"/>
          <c:showCatName val="0"/>
          <c:showSerName val="0"/>
          <c:showPercent val="0"/>
          <c:showBubbleSize val="0"/>
        </c:dLbls>
        <c:gapWidth val="150"/>
        <c:axId val="484731576"/>
        <c:axId val="484734856"/>
      </c:barChart>
      <c:dateAx>
        <c:axId val="484731576"/>
        <c:scaling>
          <c:orientation val="minMax"/>
        </c:scaling>
        <c:delete val="0"/>
        <c:axPos val="b"/>
        <c:numFmt formatCode="mmm\-yy"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t"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484734856"/>
        <c:crosses val="autoZero"/>
        <c:auto val="1"/>
        <c:lblOffset val="100"/>
        <c:baseTimeUnit val="months"/>
      </c:dateAx>
      <c:valAx>
        <c:axId val="4847348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847315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 SW NON FRUITORI/ISCRITTI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Dashboard_Organizzazione!$A$15</c:f>
              <c:strCache>
                <c:ptCount val="1"/>
                <c:pt idx="0">
                  <c:v>% SW NON FRUITORE/ISCRITTI</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Dashboard_Organizzazione!$B$1:$D$2</c:f>
              <c:multiLvlStrCache>
                <c:ptCount val="3"/>
                <c:lvl>
                  <c:pt idx="0">
                    <c:v>Femmina</c:v>
                  </c:pt>
                  <c:pt idx="1">
                    <c:v>Maschio</c:v>
                  </c:pt>
                  <c:pt idx="2">
                    <c:v>Totale complessivo</c:v>
                  </c:pt>
                </c:lvl>
                <c:lvl/>
              </c:multiLvlStrCache>
            </c:multiLvlStrRef>
          </c:cat>
          <c:val>
            <c:numRef>
              <c:f>Dashboard_Organizzazione!$B$15:$D$15</c:f>
              <c:numCache>
                <c:formatCode>0%</c:formatCode>
                <c:ptCount val="3"/>
                <c:pt idx="0">
                  <c:v>0.34615384615384615</c:v>
                </c:pt>
                <c:pt idx="1">
                  <c:v>0.38181818181818183</c:v>
                </c:pt>
                <c:pt idx="2">
                  <c:v>0.37037037037037035</c:v>
                </c:pt>
              </c:numCache>
            </c:numRef>
          </c:val>
          <c:extLst>
            <c:ext xmlns:c16="http://schemas.microsoft.com/office/drawing/2014/chart" uri="{C3380CC4-5D6E-409C-BE32-E72D297353CC}">
              <c16:uniqueId val="{00000000-0E21-C841-85A4-CDD4613BAFDF}"/>
            </c:ext>
          </c:extLst>
        </c:ser>
        <c:dLbls>
          <c:showLegendKey val="0"/>
          <c:showVal val="1"/>
          <c:showCatName val="0"/>
          <c:showSerName val="0"/>
          <c:showPercent val="0"/>
          <c:showBubbleSize val="0"/>
        </c:dLbls>
        <c:gapWidth val="150"/>
        <c:overlap val="-25"/>
        <c:axId val="647724000"/>
        <c:axId val="635294272"/>
      </c:barChart>
      <c:catAx>
        <c:axId val="64772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Algn val="ctr"/>
        <c:lblOffset val="100"/>
        <c:noMultiLvlLbl val="0"/>
      </c:catAx>
      <c:valAx>
        <c:axId val="635294272"/>
        <c:scaling>
          <c:orientation val="minMax"/>
          <c:max val="1"/>
          <c:min val="0"/>
        </c:scaling>
        <c:delete val="1"/>
        <c:axPos val="l"/>
        <c:numFmt formatCode="0%" sourceLinked="1"/>
        <c:majorTickMark val="out"/>
        <c:minorTickMark val="none"/>
        <c:tickLblPos val="nextTo"/>
        <c:crossAx val="647724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t>
            </a:r>
            <a:r>
              <a:rPr lang="it-IT" baseline="0"/>
              <a:t> DIPENDENTI CHE POSSIEDONO PC PORTATILE</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Dashboard_Organizzazione!$A$81</c:f>
              <c:strCache>
                <c:ptCount val="1"/>
                <c:pt idx="0">
                  <c:v># DIPENDENTI CHE POSSIEDONO PC PORTATILE</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Dashboard_Organizzazione!$B$65:$H$66</c:f>
              <c:multiLvlStrCache>
                <c:ptCount val="7"/>
                <c:lvl>
                  <c:pt idx="0">
                    <c:v>CORPORATE</c:v>
                  </c:pt>
                  <c:pt idx="1">
                    <c:v>HR</c:v>
                  </c:pt>
                  <c:pt idx="2">
                    <c:v>IT</c:v>
                  </c:pt>
                  <c:pt idx="3">
                    <c:v>MARKETING</c:v>
                  </c:pt>
                  <c:pt idx="4">
                    <c:v>R&amp;D</c:v>
                  </c:pt>
                  <c:pt idx="5">
                    <c:v>SALES</c:v>
                  </c:pt>
                  <c:pt idx="6">
                    <c:v>Totale complessivo</c:v>
                  </c:pt>
                </c:lvl>
                <c:lvl/>
              </c:multiLvlStrCache>
            </c:multiLvlStrRef>
          </c:cat>
          <c:val>
            <c:numRef>
              <c:f>Dashboard_Organizzazione!$B$81:$H$81</c:f>
              <c:numCache>
                <c:formatCode>General</c:formatCode>
                <c:ptCount val="7"/>
                <c:pt idx="0">
                  <c:v>9</c:v>
                </c:pt>
                <c:pt idx="1">
                  <c:v>2</c:v>
                </c:pt>
                <c:pt idx="2">
                  <c:v>1</c:v>
                </c:pt>
                <c:pt idx="3">
                  <c:v>2</c:v>
                </c:pt>
                <c:pt idx="4">
                  <c:v>14</c:v>
                </c:pt>
                <c:pt idx="5">
                  <c:v>9</c:v>
                </c:pt>
                <c:pt idx="6">
                  <c:v>37</c:v>
                </c:pt>
              </c:numCache>
            </c:numRef>
          </c:val>
          <c:extLst>
            <c:ext xmlns:c16="http://schemas.microsoft.com/office/drawing/2014/chart" uri="{C3380CC4-5D6E-409C-BE32-E72D297353CC}">
              <c16:uniqueId val="{00000000-60AD-0147-B491-64FEB76E3D24}"/>
            </c:ext>
          </c:extLst>
        </c:ser>
        <c:dLbls>
          <c:showLegendKey val="0"/>
          <c:showVal val="1"/>
          <c:showCatName val="0"/>
          <c:showSerName val="0"/>
          <c:showPercent val="0"/>
          <c:showBubbleSize val="0"/>
        </c:dLbls>
        <c:gapWidth val="150"/>
        <c:overlap val="-25"/>
        <c:axId val="647724000"/>
        <c:axId val="635294272"/>
      </c:barChart>
      <c:catAx>
        <c:axId val="64772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Algn val="ctr"/>
        <c:lblOffset val="100"/>
        <c:noMultiLvlLbl val="0"/>
      </c:catAx>
      <c:valAx>
        <c:axId val="635294272"/>
        <c:scaling>
          <c:orientation val="minMax"/>
          <c:max val="100"/>
          <c:min val="0"/>
        </c:scaling>
        <c:delete val="1"/>
        <c:axPos val="l"/>
        <c:numFmt formatCode="General" sourceLinked="1"/>
        <c:majorTickMark val="out"/>
        <c:minorTickMark val="none"/>
        <c:tickLblPos val="nextTo"/>
        <c:crossAx val="647724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baseline="0"/>
              <a:t>% DIPENDENTI CHE POSSIEDONO PC PORTATILE</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Dashboard_Organizzazione!$A$82</c:f>
              <c:strCache>
                <c:ptCount val="1"/>
                <c:pt idx="0">
                  <c:v>% DIPENDENTI CHE POSSIEDONO PC PORTATILE</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Dashboard_Organizzazione!$B$65:$H$66</c:f>
              <c:multiLvlStrCache>
                <c:ptCount val="7"/>
                <c:lvl>
                  <c:pt idx="0">
                    <c:v>CORPORATE</c:v>
                  </c:pt>
                  <c:pt idx="1">
                    <c:v>HR</c:v>
                  </c:pt>
                  <c:pt idx="2">
                    <c:v>IT</c:v>
                  </c:pt>
                  <c:pt idx="3">
                    <c:v>MARKETING</c:v>
                  </c:pt>
                  <c:pt idx="4">
                    <c:v>R&amp;D</c:v>
                  </c:pt>
                  <c:pt idx="5">
                    <c:v>SALES</c:v>
                  </c:pt>
                  <c:pt idx="6">
                    <c:v>Totale complessivo</c:v>
                  </c:pt>
                </c:lvl>
                <c:lvl/>
              </c:multiLvlStrCache>
            </c:multiLvlStrRef>
          </c:cat>
          <c:val>
            <c:numRef>
              <c:f>Dashboard_Organizzazione!$B$82:$H$82</c:f>
              <c:numCache>
                <c:formatCode>0%</c:formatCode>
                <c:ptCount val="7"/>
                <c:pt idx="0">
                  <c:v>0.52941176470588236</c:v>
                </c:pt>
                <c:pt idx="1">
                  <c:v>0.66666666666666663</c:v>
                </c:pt>
                <c:pt idx="2">
                  <c:v>0.5</c:v>
                </c:pt>
                <c:pt idx="3">
                  <c:v>0.5</c:v>
                </c:pt>
                <c:pt idx="4">
                  <c:v>0.41176470588235292</c:v>
                </c:pt>
                <c:pt idx="5">
                  <c:v>0.22500000000000001</c:v>
                </c:pt>
                <c:pt idx="6">
                  <c:v>0.37</c:v>
                </c:pt>
              </c:numCache>
            </c:numRef>
          </c:val>
          <c:extLst>
            <c:ext xmlns:c16="http://schemas.microsoft.com/office/drawing/2014/chart" uri="{C3380CC4-5D6E-409C-BE32-E72D297353CC}">
              <c16:uniqueId val="{00000000-60AD-0147-B491-64FEB76E3D24}"/>
            </c:ext>
          </c:extLst>
        </c:ser>
        <c:dLbls>
          <c:showLegendKey val="0"/>
          <c:showVal val="1"/>
          <c:showCatName val="0"/>
          <c:showSerName val="0"/>
          <c:showPercent val="0"/>
          <c:showBubbleSize val="0"/>
        </c:dLbls>
        <c:gapWidth val="150"/>
        <c:overlap val="-25"/>
        <c:axId val="647724000"/>
        <c:axId val="635294272"/>
      </c:barChart>
      <c:catAx>
        <c:axId val="64772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Algn val="ctr"/>
        <c:lblOffset val="100"/>
        <c:noMultiLvlLbl val="0"/>
      </c:catAx>
      <c:valAx>
        <c:axId val="635294272"/>
        <c:scaling>
          <c:orientation val="minMax"/>
          <c:max val="1"/>
          <c:min val="0"/>
        </c:scaling>
        <c:delete val="1"/>
        <c:axPos val="l"/>
        <c:numFmt formatCode="0%" sourceLinked="1"/>
        <c:majorTickMark val="out"/>
        <c:minorTickMark val="none"/>
        <c:tickLblPos val="nextTo"/>
        <c:crossAx val="647724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baseline="0"/>
              <a:t># DIPENDENTI CHE POSSIEDONO STRUMENTI DI COLLABORATION</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Dashboard_Organizzazione!$A$83</c:f>
              <c:strCache>
                <c:ptCount val="1"/>
                <c:pt idx="0">
                  <c:v># DIPENDENTI CHE POSSIEDONO STRUMENTI DI COLLABORATION</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Dashboard_Organizzazione!$B$65:$H$66</c:f>
              <c:multiLvlStrCache>
                <c:ptCount val="7"/>
                <c:lvl>
                  <c:pt idx="0">
                    <c:v>CORPORATE</c:v>
                  </c:pt>
                  <c:pt idx="1">
                    <c:v>HR</c:v>
                  </c:pt>
                  <c:pt idx="2">
                    <c:v>IT</c:v>
                  </c:pt>
                  <c:pt idx="3">
                    <c:v>MARKETING</c:v>
                  </c:pt>
                  <c:pt idx="4">
                    <c:v>R&amp;D</c:v>
                  </c:pt>
                  <c:pt idx="5">
                    <c:v>SALES</c:v>
                  </c:pt>
                  <c:pt idx="6">
                    <c:v>Totale complessivo</c:v>
                  </c:pt>
                </c:lvl>
                <c:lvl/>
              </c:multiLvlStrCache>
            </c:multiLvlStrRef>
          </c:cat>
          <c:val>
            <c:numRef>
              <c:f>Dashboard_Organizzazione!$B$83:$H$83</c:f>
              <c:numCache>
                <c:formatCode>General</c:formatCode>
                <c:ptCount val="7"/>
                <c:pt idx="0">
                  <c:v>13</c:v>
                </c:pt>
                <c:pt idx="1">
                  <c:v>1</c:v>
                </c:pt>
                <c:pt idx="2">
                  <c:v>2</c:v>
                </c:pt>
                <c:pt idx="3">
                  <c:v>4</c:v>
                </c:pt>
                <c:pt idx="4">
                  <c:v>20</c:v>
                </c:pt>
                <c:pt idx="5">
                  <c:v>23</c:v>
                </c:pt>
                <c:pt idx="6">
                  <c:v>63</c:v>
                </c:pt>
              </c:numCache>
            </c:numRef>
          </c:val>
          <c:extLst>
            <c:ext xmlns:c16="http://schemas.microsoft.com/office/drawing/2014/chart" uri="{C3380CC4-5D6E-409C-BE32-E72D297353CC}">
              <c16:uniqueId val="{00000000-29D6-FB48-AA27-985BA0826B93}"/>
            </c:ext>
          </c:extLst>
        </c:ser>
        <c:dLbls>
          <c:showLegendKey val="0"/>
          <c:showVal val="1"/>
          <c:showCatName val="0"/>
          <c:showSerName val="0"/>
          <c:showPercent val="0"/>
          <c:showBubbleSize val="0"/>
        </c:dLbls>
        <c:gapWidth val="150"/>
        <c:overlap val="-25"/>
        <c:axId val="647724000"/>
        <c:axId val="635294272"/>
      </c:barChart>
      <c:catAx>
        <c:axId val="64772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Algn val="ctr"/>
        <c:lblOffset val="100"/>
        <c:noMultiLvlLbl val="0"/>
      </c:catAx>
      <c:valAx>
        <c:axId val="635294272"/>
        <c:scaling>
          <c:orientation val="minMax"/>
          <c:max val="100"/>
          <c:min val="0"/>
        </c:scaling>
        <c:delete val="1"/>
        <c:axPos val="l"/>
        <c:numFmt formatCode="General" sourceLinked="1"/>
        <c:majorTickMark val="out"/>
        <c:minorTickMark val="none"/>
        <c:tickLblPos val="nextTo"/>
        <c:crossAx val="647724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baseline="0"/>
              <a:t>% DIPENDENTI CHE POSSIEDONO STRUMENTI DI COLLABORATION</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Dashboard_Organizzazione!$A$84</c:f>
              <c:strCache>
                <c:ptCount val="1"/>
                <c:pt idx="0">
                  <c:v>% DIPENDENTI CHE POSSIEDONO STRUMENTI DI COLLABORATION</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Dashboard_Organizzazione!$B$65:$H$66</c:f>
              <c:multiLvlStrCache>
                <c:ptCount val="7"/>
                <c:lvl>
                  <c:pt idx="0">
                    <c:v>CORPORATE</c:v>
                  </c:pt>
                  <c:pt idx="1">
                    <c:v>HR</c:v>
                  </c:pt>
                  <c:pt idx="2">
                    <c:v>IT</c:v>
                  </c:pt>
                  <c:pt idx="3">
                    <c:v>MARKETING</c:v>
                  </c:pt>
                  <c:pt idx="4">
                    <c:v>R&amp;D</c:v>
                  </c:pt>
                  <c:pt idx="5">
                    <c:v>SALES</c:v>
                  </c:pt>
                  <c:pt idx="6">
                    <c:v>Totale complessivo</c:v>
                  </c:pt>
                </c:lvl>
                <c:lvl/>
              </c:multiLvlStrCache>
            </c:multiLvlStrRef>
          </c:cat>
          <c:val>
            <c:numRef>
              <c:f>Dashboard_Organizzazione!$B$84:$H$84</c:f>
              <c:numCache>
                <c:formatCode>0%</c:formatCode>
                <c:ptCount val="7"/>
                <c:pt idx="0">
                  <c:v>0.76470588235294112</c:v>
                </c:pt>
                <c:pt idx="1">
                  <c:v>0.33333333333333331</c:v>
                </c:pt>
                <c:pt idx="2">
                  <c:v>1</c:v>
                </c:pt>
                <c:pt idx="3">
                  <c:v>1</c:v>
                </c:pt>
                <c:pt idx="4">
                  <c:v>0.58823529411764708</c:v>
                </c:pt>
                <c:pt idx="5">
                  <c:v>0.57499999999999996</c:v>
                </c:pt>
                <c:pt idx="6">
                  <c:v>0.63</c:v>
                </c:pt>
              </c:numCache>
            </c:numRef>
          </c:val>
          <c:extLst>
            <c:ext xmlns:c16="http://schemas.microsoft.com/office/drawing/2014/chart" uri="{C3380CC4-5D6E-409C-BE32-E72D297353CC}">
              <c16:uniqueId val="{00000000-0ECC-434C-99C3-FDFEC25AE918}"/>
            </c:ext>
          </c:extLst>
        </c:ser>
        <c:dLbls>
          <c:showLegendKey val="0"/>
          <c:showVal val="1"/>
          <c:showCatName val="0"/>
          <c:showSerName val="0"/>
          <c:showPercent val="0"/>
          <c:showBubbleSize val="0"/>
        </c:dLbls>
        <c:gapWidth val="150"/>
        <c:overlap val="-25"/>
        <c:axId val="647724000"/>
        <c:axId val="635294272"/>
      </c:barChart>
      <c:catAx>
        <c:axId val="64772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Algn val="ctr"/>
        <c:lblOffset val="100"/>
        <c:noMultiLvlLbl val="0"/>
      </c:catAx>
      <c:valAx>
        <c:axId val="635294272"/>
        <c:scaling>
          <c:orientation val="minMax"/>
          <c:max val="1"/>
          <c:min val="0"/>
        </c:scaling>
        <c:delete val="1"/>
        <c:axPos val="l"/>
        <c:numFmt formatCode="0%" sourceLinked="1"/>
        <c:majorTickMark val="out"/>
        <c:minorTickMark val="none"/>
        <c:tickLblPos val="nextTo"/>
        <c:crossAx val="647724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baseline="0"/>
              <a:t># DIPENDENTI CHE POSSIEDONO CELLULARE</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Dashboard_Organizzazione!$A$85</c:f>
              <c:strCache>
                <c:ptCount val="1"/>
                <c:pt idx="0">
                  <c:v># DIPENDENTI CHE POSSIEDONO CELLULARE</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Dashboard_Organizzazione!$B$65:$H$66</c:f>
              <c:multiLvlStrCache>
                <c:ptCount val="7"/>
                <c:lvl>
                  <c:pt idx="0">
                    <c:v>CORPORATE</c:v>
                  </c:pt>
                  <c:pt idx="1">
                    <c:v>HR</c:v>
                  </c:pt>
                  <c:pt idx="2">
                    <c:v>IT</c:v>
                  </c:pt>
                  <c:pt idx="3">
                    <c:v>MARKETING</c:v>
                  </c:pt>
                  <c:pt idx="4">
                    <c:v>R&amp;D</c:v>
                  </c:pt>
                  <c:pt idx="5">
                    <c:v>SALES</c:v>
                  </c:pt>
                  <c:pt idx="6">
                    <c:v>Totale complessivo</c:v>
                  </c:pt>
                </c:lvl>
                <c:lvl/>
              </c:multiLvlStrCache>
            </c:multiLvlStrRef>
          </c:cat>
          <c:val>
            <c:numRef>
              <c:f>Dashboard_Organizzazione!$B$85:$H$85</c:f>
              <c:numCache>
                <c:formatCode>General</c:formatCode>
                <c:ptCount val="7"/>
                <c:pt idx="0">
                  <c:v>9</c:v>
                </c:pt>
                <c:pt idx="1">
                  <c:v>3</c:v>
                </c:pt>
                <c:pt idx="2">
                  <c:v>2</c:v>
                </c:pt>
                <c:pt idx="3">
                  <c:v>2</c:v>
                </c:pt>
                <c:pt idx="4">
                  <c:v>20</c:v>
                </c:pt>
                <c:pt idx="5">
                  <c:v>18</c:v>
                </c:pt>
                <c:pt idx="6">
                  <c:v>54</c:v>
                </c:pt>
              </c:numCache>
            </c:numRef>
          </c:val>
          <c:extLst>
            <c:ext xmlns:c16="http://schemas.microsoft.com/office/drawing/2014/chart" uri="{C3380CC4-5D6E-409C-BE32-E72D297353CC}">
              <c16:uniqueId val="{00000000-2741-4542-B118-FA4FAB57001D}"/>
            </c:ext>
          </c:extLst>
        </c:ser>
        <c:dLbls>
          <c:showLegendKey val="0"/>
          <c:showVal val="1"/>
          <c:showCatName val="0"/>
          <c:showSerName val="0"/>
          <c:showPercent val="0"/>
          <c:showBubbleSize val="0"/>
        </c:dLbls>
        <c:gapWidth val="150"/>
        <c:overlap val="-25"/>
        <c:axId val="647724000"/>
        <c:axId val="635294272"/>
      </c:barChart>
      <c:catAx>
        <c:axId val="64772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Algn val="ctr"/>
        <c:lblOffset val="100"/>
        <c:noMultiLvlLbl val="0"/>
      </c:catAx>
      <c:valAx>
        <c:axId val="635294272"/>
        <c:scaling>
          <c:orientation val="minMax"/>
          <c:max val="100"/>
          <c:min val="0"/>
        </c:scaling>
        <c:delete val="1"/>
        <c:axPos val="l"/>
        <c:numFmt formatCode="General" sourceLinked="1"/>
        <c:majorTickMark val="out"/>
        <c:minorTickMark val="none"/>
        <c:tickLblPos val="nextTo"/>
        <c:crossAx val="647724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baseline="0"/>
              <a:t>% DIPENDENTI CHE POSSIEDONO CELLULARE</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Dashboard_Organizzazione!$A$86</c:f>
              <c:strCache>
                <c:ptCount val="1"/>
                <c:pt idx="0">
                  <c:v>% DIPENDENTI CHE POSSIEDONO CELLULARE</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Dashboard_Organizzazione!$B$65:$H$66</c:f>
              <c:multiLvlStrCache>
                <c:ptCount val="7"/>
                <c:lvl>
                  <c:pt idx="0">
                    <c:v>CORPORATE</c:v>
                  </c:pt>
                  <c:pt idx="1">
                    <c:v>HR</c:v>
                  </c:pt>
                  <c:pt idx="2">
                    <c:v>IT</c:v>
                  </c:pt>
                  <c:pt idx="3">
                    <c:v>MARKETING</c:v>
                  </c:pt>
                  <c:pt idx="4">
                    <c:v>R&amp;D</c:v>
                  </c:pt>
                  <c:pt idx="5">
                    <c:v>SALES</c:v>
                  </c:pt>
                  <c:pt idx="6">
                    <c:v>Totale complessivo</c:v>
                  </c:pt>
                </c:lvl>
                <c:lvl/>
              </c:multiLvlStrCache>
            </c:multiLvlStrRef>
          </c:cat>
          <c:val>
            <c:numRef>
              <c:f>Dashboard_Organizzazione!$B$86:$H$86</c:f>
              <c:numCache>
                <c:formatCode>0%</c:formatCode>
                <c:ptCount val="7"/>
                <c:pt idx="0">
                  <c:v>0.52941176470588236</c:v>
                </c:pt>
                <c:pt idx="1">
                  <c:v>1</c:v>
                </c:pt>
                <c:pt idx="2">
                  <c:v>1</c:v>
                </c:pt>
                <c:pt idx="3">
                  <c:v>0.5</c:v>
                </c:pt>
                <c:pt idx="4">
                  <c:v>0.58823529411764708</c:v>
                </c:pt>
                <c:pt idx="5">
                  <c:v>0.45</c:v>
                </c:pt>
                <c:pt idx="6">
                  <c:v>0.54</c:v>
                </c:pt>
              </c:numCache>
            </c:numRef>
          </c:val>
          <c:extLst>
            <c:ext xmlns:c16="http://schemas.microsoft.com/office/drawing/2014/chart" uri="{C3380CC4-5D6E-409C-BE32-E72D297353CC}">
              <c16:uniqueId val="{00000000-F271-4342-857C-FC8BCB33842D}"/>
            </c:ext>
          </c:extLst>
        </c:ser>
        <c:dLbls>
          <c:showLegendKey val="0"/>
          <c:showVal val="1"/>
          <c:showCatName val="0"/>
          <c:showSerName val="0"/>
          <c:showPercent val="0"/>
          <c:showBubbleSize val="0"/>
        </c:dLbls>
        <c:gapWidth val="150"/>
        <c:overlap val="-25"/>
        <c:axId val="647724000"/>
        <c:axId val="635294272"/>
      </c:barChart>
      <c:catAx>
        <c:axId val="64772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Algn val="ctr"/>
        <c:lblOffset val="100"/>
        <c:noMultiLvlLbl val="0"/>
      </c:catAx>
      <c:valAx>
        <c:axId val="635294272"/>
        <c:scaling>
          <c:orientation val="minMax"/>
          <c:max val="1"/>
          <c:min val="0"/>
        </c:scaling>
        <c:delete val="1"/>
        <c:axPos val="l"/>
        <c:numFmt formatCode="0%" sourceLinked="1"/>
        <c:majorTickMark val="out"/>
        <c:minorTickMark val="none"/>
        <c:tickLblPos val="nextTo"/>
        <c:crossAx val="647724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ENGAGEMENT INDEX </a:t>
            </a:r>
            <a:r>
              <a:rPr lang="it-IT" baseline="0"/>
              <a:t>- CLUSTERIZZAZIONE PER GENERE</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Dashboard_Organizzazione!$B$428</c:f>
              <c:strCache>
                <c:ptCount val="1"/>
                <c:pt idx="0">
                  <c:v>Femmina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Dashboard_Organizzazione!$A$429:$A$431</c:f>
              <c:numCache>
                <c:formatCode>[$-410]mmm\-yy;@</c:formatCode>
                <c:ptCount val="3"/>
                <c:pt idx="0">
                  <c:v>43466</c:v>
                </c:pt>
                <c:pt idx="1">
                  <c:v>43617</c:v>
                </c:pt>
                <c:pt idx="2">
                  <c:v>43800</c:v>
                </c:pt>
              </c:numCache>
            </c:numRef>
          </c:cat>
          <c:val>
            <c:numRef>
              <c:f>Dashboard_Organizzazione!$B$429:$B$431</c:f>
              <c:numCache>
                <c:formatCode>General</c:formatCode>
                <c:ptCount val="3"/>
                <c:pt idx="0">
                  <c:v>8.1999999999999993</c:v>
                </c:pt>
                <c:pt idx="1">
                  <c:v>8.5</c:v>
                </c:pt>
                <c:pt idx="2">
                  <c:v>8.6999999999999993</c:v>
                </c:pt>
              </c:numCache>
            </c:numRef>
          </c:val>
          <c:extLst>
            <c:ext xmlns:c16="http://schemas.microsoft.com/office/drawing/2014/chart" uri="{C3380CC4-5D6E-409C-BE32-E72D297353CC}">
              <c16:uniqueId val="{00000000-57CB-9244-A082-C9EF735A6EB1}"/>
            </c:ext>
          </c:extLst>
        </c:ser>
        <c:ser>
          <c:idx val="1"/>
          <c:order val="1"/>
          <c:tx>
            <c:strRef>
              <c:f>Dashboard_Organizzazione!$C$428</c:f>
              <c:strCache>
                <c:ptCount val="1"/>
                <c:pt idx="0">
                  <c:v>Maschio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Dashboard_Organizzazione!$A$429:$A$431</c:f>
              <c:numCache>
                <c:formatCode>[$-410]mmm\-yy;@</c:formatCode>
                <c:ptCount val="3"/>
                <c:pt idx="0">
                  <c:v>43466</c:v>
                </c:pt>
                <c:pt idx="1">
                  <c:v>43617</c:v>
                </c:pt>
                <c:pt idx="2">
                  <c:v>43800</c:v>
                </c:pt>
              </c:numCache>
            </c:numRef>
          </c:cat>
          <c:val>
            <c:numRef>
              <c:f>Dashboard_Organizzazione!$C$429:$C$431</c:f>
              <c:numCache>
                <c:formatCode>General</c:formatCode>
                <c:ptCount val="3"/>
                <c:pt idx="0">
                  <c:v>8.1</c:v>
                </c:pt>
                <c:pt idx="1">
                  <c:v>8.5</c:v>
                </c:pt>
                <c:pt idx="2">
                  <c:v>8.6</c:v>
                </c:pt>
              </c:numCache>
            </c:numRef>
          </c:val>
          <c:extLst>
            <c:ext xmlns:c16="http://schemas.microsoft.com/office/drawing/2014/chart" uri="{C3380CC4-5D6E-409C-BE32-E72D297353CC}">
              <c16:uniqueId val="{00000001-57CB-9244-A082-C9EF735A6EB1}"/>
            </c:ext>
          </c:extLst>
        </c:ser>
        <c:ser>
          <c:idx val="2"/>
          <c:order val="2"/>
          <c:tx>
            <c:strRef>
              <c:f>Dashboard_Organizzazione!$D$428</c:f>
              <c:strCache>
                <c:ptCount val="1"/>
                <c:pt idx="0">
                  <c:v>Totale complessivo</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Dashboard_Organizzazione!$A$429:$A$431</c:f>
              <c:numCache>
                <c:formatCode>[$-410]mmm\-yy;@</c:formatCode>
                <c:ptCount val="3"/>
                <c:pt idx="0">
                  <c:v>43466</c:v>
                </c:pt>
                <c:pt idx="1">
                  <c:v>43617</c:v>
                </c:pt>
                <c:pt idx="2">
                  <c:v>43800</c:v>
                </c:pt>
              </c:numCache>
            </c:numRef>
          </c:cat>
          <c:val>
            <c:numRef>
              <c:f>Dashboard_Organizzazione!$D$429:$D$431</c:f>
              <c:numCache>
                <c:formatCode>0.0</c:formatCode>
                <c:ptCount val="3"/>
                <c:pt idx="0">
                  <c:v>8.1499999999999986</c:v>
                </c:pt>
                <c:pt idx="1">
                  <c:v>8.5</c:v>
                </c:pt>
                <c:pt idx="2">
                  <c:v>8.6499999999999986</c:v>
                </c:pt>
              </c:numCache>
            </c:numRef>
          </c:val>
          <c:extLst>
            <c:ext xmlns:c16="http://schemas.microsoft.com/office/drawing/2014/chart" uri="{C3380CC4-5D6E-409C-BE32-E72D297353CC}">
              <c16:uniqueId val="{00000000-6103-9B47-8C89-0A47EAF7AC85}"/>
            </c:ext>
          </c:extLst>
        </c:ser>
        <c:dLbls>
          <c:showLegendKey val="0"/>
          <c:showVal val="0"/>
          <c:showCatName val="0"/>
          <c:showSerName val="0"/>
          <c:showPercent val="0"/>
          <c:showBubbleSize val="0"/>
        </c:dLbls>
        <c:gapWidth val="219"/>
        <c:overlap val="-27"/>
        <c:axId val="609127775"/>
        <c:axId val="672797599"/>
      </c:barChart>
      <c:catAx>
        <c:axId val="609127775"/>
        <c:scaling>
          <c:orientation val="minMax"/>
        </c:scaling>
        <c:delete val="0"/>
        <c:axPos val="b"/>
        <c:numFmt formatCode="[$-410]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2797599"/>
        <c:crosses val="autoZero"/>
        <c:auto val="0"/>
        <c:lblAlgn val="ctr"/>
        <c:lblOffset val="100"/>
        <c:tickLblSkip val="1"/>
        <c:noMultiLvlLbl val="1"/>
      </c:catAx>
      <c:valAx>
        <c:axId val="672797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91277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ENGAGEMENT INDEX </a:t>
            </a:r>
            <a:r>
              <a:rPr lang="it-IT" baseline="0"/>
              <a:t>- CLUSTERIZZAZIONE PER FASCIA D'ETA'</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Dashboard_Organizzazione!$F$428</c:f>
              <c:strCache>
                <c:ptCount val="1"/>
                <c:pt idx="0">
                  <c:v>Fino a 30 anni</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Dashboard_Organizzazione!$F$429:$F$431</c:f>
              <c:numCache>
                <c:formatCode>General</c:formatCode>
                <c:ptCount val="3"/>
                <c:pt idx="0">
                  <c:v>7.1</c:v>
                </c:pt>
                <c:pt idx="1">
                  <c:v>7.2</c:v>
                </c:pt>
                <c:pt idx="2">
                  <c:v>7.2</c:v>
                </c:pt>
              </c:numCache>
            </c:numRef>
          </c:val>
          <c:extLst>
            <c:ext xmlns:c16="http://schemas.microsoft.com/office/drawing/2014/chart" uri="{C3380CC4-5D6E-409C-BE32-E72D297353CC}">
              <c16:uniqueId val="{00000000-6EB1-EE4A-805E-E6D292B60B5F}"/>
            </c:ext>
          </c:extLst>
        </c:ser>
        <c:ser>
          <c:idx val="1"/>
          <c:order val="1"/>
          <c:tx>
            <c:strRef>
              <c:f>Dashboard_Organizzazione!$G$428</c:f>
              <c:strCache>
                <c:ptCount val="1"/>
                <c:pt idx="0">
                  <c:v>31-35 anni</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Dashboard_Organizzazione!$G$429:$G$431</c:f>
              <c:numCache>
                <c:formatCode>General</c:formatCode>
                <c:ptCount val="3"/>
                <c:pt idx="0">
                  <c:v>7</c:v>
                </c:pt>
                <c:pt idx="1">
                  <c:v>7</c:v>
                </c:pt>
                <c:pt idx="2">
                  <c:v>7</c:v>
                </c:pt>
              </c:numCache>
            </c:numRef>
          </c:val>
          <c:extLst>
            <c:ext xmlns:c16="http://schemas.microsoft.com/office/drawing/2014/chart" uri="{C3380CC4-5D6E-409C-BE32-E72D297353CC}">
              <c16:uniqueId val="{00000001-6EB1-EE4A-805E-E6D292B60B5F}"/>
            </c:ext>
          </c:extLst>
        </c:ser>
        <c:ser>
          <c:idx val="2"/>
          <c:order val="2"/>
          <c:tx>
            <c:strRef>
              <c:f>Dashboard_Organizzazione!$H$428</c:f>
              <c:strCache>
                <c:ptCount val="1"/>
                <c:pt idx="0">
                  <c:v>36-45 anni</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Dashboard_Organizzazione!$H$429:$H$431</c:f>
              <c:numCache>
                <c:formatCode>General</c:formatCode>
                <c:ptCount val="3"/>
                <c:pt idx="0">
                  <c:v>7.2</c:v>
                </c:pt>
                <c:pt idx="1">
                  <c:v>7.3</c:v>
                </c:pt>
                <c:pt idx="2">
                  <c:v>7.4</c:v>
                </c:pt>
              </c:numCache>
            </c:numRef>
          </c:val>
          <c:extLst>
            <c:ext xmlns:c16="http://schemas.microsoft.com/office/drawing/2014/chart" uri="{C3380CC4-5D6E-409C-BE32-E72D297353CC}">
              <c16:uniqueId val="{00000002-6EB1-EE4A-805E-E6D292B60B5F}"/>
            </c:ext>
          </c:extLst>
        </c:ser>
        <c:ser>
          <c:idx val="3"/>
          <c:order val="3"/>
          <c:tx>
            <c:strRef>
              <c:f>Dashboard_Organizzazione!$I$428</c:f>
              <c:strCache>
                <c:ptCount val="1"/>
                <c:pt idx="0">
                  <c:v>46-55 anni</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Dashboard_Organizzazione!$I$429:$I$431</c:f>
              <c:numCache>
                <c:formatCode>General</c:formatCode>
                <c:ptCount val="3"/>
                <c:pt idx="0">
                  <c:v>6.5</c:v>
                </c:pt>
                <c:pt idx="1">
                  <c:v>6.6</c:v>
                </c:pt>
                <c:pt idx="2">
                  <c:v>6.7</c:v>
                </c:pt>
              </c:numCache>
            </c:numRef>
          </c:val>
          <c:extLst>
            <c:ext xmlns:c16="http://schemas.microsoft.com/office/drawing/2014/chart" uri="{C3380CC4-5D6E-409C-BE32-E72D297353CC}">
              <c16:uniqueId val="{00000003-6EB1-EE4A-805E-E6D292B60B5F}"/>
            </c:ext>
          </c:extLst>
        </c:ser>
        <c:ser>
          <c:idx val="4"/>
          <c:order val="4"/>
          <c:tx>
            <c:strRef>
              <c:f>Dashboard_Organizzazione!$J$428</c:f>
              <c:strCache>
                <c:ptCount val="1"/>
                <c:pt idx="0">
                  <c:v>Oltre 55 anni</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Dashboard_Organizzazione!$J$429:$J$431</c:f>
              <c:numCache>
                <c:formatCode>General</c:formatCode>
                <c:ptCount val="3"/>
                <c:pt idx="0">
                  <c:v>6</c:v>
                </c:pt>
                <c:pt idx="1">
                  <c:v>6.1</c:v>
                </c:pt>
                <c:pt idx="2">
                  <c:v>6.2</c:v>
                </c:pt>
              </c:numCache>
            </c:numRef>
          </c:val>
          <c:extLst>
            <c:ext xmlns:c16="http://schemas.microsoft.com/office/drawing/2014/chart" uri="{C3380CC4-5D6E-409C-BE32-E72D297353CC}">
              <c16:uniqueId val="{00000004-6EB1-EE4A-805E-E6D292B60B5F}"/>
            </c:ext>
          </c:extLst>
        </c:ser>
        <c:ser>
          <c:idx val="5"/>
          <c:order val="5"/>
          <c:tx>
            <c:strRef>
              <c:f>Dashboard_Organizzazione!$N$428</c:f>
              <c:strCache>
                <c:ptCount val="1"/>
                <c:pt idx="0">
                  <c:v>Totale complessivo</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Dashboard_Organizzazione!$N$429:$N$431</c:f>
              <c:numCache>
                <c:formatCode>0.0</c:formatCode>
                <c:ptCount val="3"/>
                <c:pt idx="0">
                  <c:v>6.76</c:v>
                </c:pt>
                <c:pt idx="1">
                  <c:v>6.8400000000000007</c:v>
                </c:pt>
                <c:pt idx="2">
                  <c:v>6.9</c:v>
                </c:pt>
              </c:numCache>
            </c:numRef>
          </c:val>
          <c:extLst>
            <c:ext xmlns:c16="http://schemas.microsoft.com/office/drawing/2014/chart" uri="{C3380CC4-5D6E-409C-BE32-E72D297353CC}">
              <c16:uniqueId val="{00000004-9CFC-D04B-BD6D-2A27BAB28C3E}"/>
            </c:ext>
          </c:extLst>
        </c:ser>
        <c:dLbls>
          <c:dLblPos val="outEnd"/>
          <c:showLegendKey val="0"/>
          <c:showVal val="1"/>
          <c:showCatName val="0"/>
          <c:showSerName val="0"/>
          <c:showPercent val="0"/>
          <c:showBubbleSize val="0"/>
        </c:dLbls>
        <c:gapWidth val="219"/>
        <c:overlap val="-27"/>
        <c:axId val="609127775"/>
        <c:axId val="672797599"/>
      </c:barChart>
      <c:catAx>
        <c:axId val="609127775"/>
        <c:scaling>
          <c:orientation val="minMax"/>
        </c:scaling>
        <c:delete val="0"/>
        <c:axPos val="b"/>
        <c:numFmt formatCode="[$-410]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2797599"/>
        <c:crosses val="autoZero"/>
        <c:auto val="0"/>
        <c:lblAlgn val="ctr"/>
        <c:lblOffset val="100"/>
        <c:tickLblSkip val="1"/>
        <c:noMultiLvlLbl val="1"/>
      </c:catAx>
      <c:valAx>
        <c:axId val="672797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91277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ENGAGEMENT INDEX </a:t>
            </a:r>
            <a:r>
              <a:rPr lang="it-IT" baseline="0"/>
              <a:t>- CLUSTERIZZAZIONE PER QUALIFICA</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Dashboard_Organizzazione!$P$428</c:f>
              <c:strCache>
                <c:ptCount val="1"/>
                <c:pt idx="0">
                  <c:v>Dirigente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Dashboard_Organizzazione!$P$429:$P$431</c:f>
              <c:numCache>
                <c:formatCode>General</c:formatCode>
                <c:ptCount val="3"/>
                <c:pt idx="0">
                  <c:v>7.1</c:v>
                </c:pt>
                <c:pt idx="1">
                  <c:v>7.2</c:v>
                </c:pt>
                <c:pt idx="2">
                  <c:v>7.2</c:v>
                </c:pt>
              </c:numCache>
            </c:numRef>
          </c:val>
          <c:extLst>
            <c:ext xmlns:c16="http://schemas.microsoft.com/office/drawing/2014/chart" uri="{C3380CC4-5D6E-409C-BE32-E72D297353CC}">
              <c16:uniqueId val="{00000000-3AA3-B744-BDC2-5B0731544B0D}"/>
            </c:ext>
          </c:extLst>
        </c:ser>
        <c:ser>
          <c:idx val="1"/>
          <c:order val="1"/>
          <c:tx>
            <c:strRef>
              <c:f>Dashboard_Organizzazione!$Q$428</c:f>
              <c:strCache>
                <c:ptCount val="1"/>
                <c:pt idx="0">
                  <c:v>Quadro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Dashboard_Organizzazione!$Q$429:$Q$431</c:f>
              <c:numCache>
                <c:formatCode>General</c:formatCode>
                <c:ptCount val="3"/>
                <c:pt idx="0">
                  <c:v>7</c:v>
                </c:pt>
                <c:pt idx="1">
                  <c:v>7</c:v>
                </c:pt>
                <c:pt idx="2">
                  <c:v>7.1</c:v>
                </c:pt>
              </c:numCache>
            </c:numRef>
          </c:val>
          <c:extLst>
            <c:ext xmlns:c16="http://schemas.microsoft.com/office/drawing/2014/chart" uri="{C3380CC4-5D6E-409C-BE32-E72D297353CC}">
              <c16:uniqueId val="{00000001-3AA3-B744-BDC2-5B0731544B0D}"/>
            </c:ext>
          </c:extLst>
        </c:ser>
        <c:ser>
          <c:idx val="2"/>
          <c:order val="2"/>
          <c:tx>
            <c:strRef>
              <c:f>Dashboard_Organizzazione!$R$428</c:f>
              <c:strCache>
                <c:ptCount val="1"/>
                <c:pt idx="0">
                  <c:v>Impiegato</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Dashboard_Organizzazione!$R$429:$R$431</c:f>
              <c:numCache>
                <c:formatCode>General</c:formatCode>
                <c:ptCount val="3"/>
                <c:pt idx="0">
                  <c:v>7.5</c:v>
                </c:pt>
                <c:pt idx="1">
                  <c:v>7.6</c:v>
                </c:pt>
                <c:pt idx="2">
                  <c:v>7.6</c:v>
                </c:pt>
              </c:numCache>
            </c:numRef>
          </c:val>
          <c:extLst>
            <c:ext xmlns:c16="http://schemas.microsoft.com/office/drawing/2014/chart" uri="{C3380CC4-5D6E-409C-BE32-E72D297353CC}">
              <c16:uniqueId val="{00000002-3AA3-B744-BDC2-5B0731544B0D}"/>
            </c:ext>
          </c:extLst>
        </c:ser>
        <c:ser>
          <c:idx val="3"/>
          <c:order val="3"/>
          <c:tx>
            <c:strRef>
              <c:f>Dashboard_Organizzazione!$X$428</c:f>
              <c:strCache>
                <c:ptCount val="1"/>
                <c:pt idx="0">
                  <c:v>Totale complessivo</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Dashboard_Organizzazione!$X$429:$X$431</c:f>
              <c:numCache>
                <c:formatCode>0.0</c:formatCode>
                <c:ptCount val="3"/>
                <c:pt idx="0">
                  <c:v>7.2</c:v>
                </c:pt>
                <c:pt idx="1">
                  <c:v>7.2666666666666657</c:v>
                </c:pt>
                <c:pt idx="2">
                  <c:v>7.3</c:v>
                </c:pt>
              </c:numCache>
            </c:numRef>
          </c:val>
          <c:extLst>
            <c:ext xmlns:c16="http://schemas.microsoft.com/office/drawing/2014/chart" uri="{C3380CC4-5D6E-409C-BE32-E72D297353CC}">
              <c16:uniqueId val="{00000006-0884-2044-8AFF-B9D13CC71DB2}"/>
            </c:ext>
          </c:extLst>
        </c:ser>
        <c:dLbls>
          <c:dLblPos val="outEnd"/>
          <c:showLegendKey val="0"/>
          <c:showVal val="1"/>
          <c:showCatName val="0"/>
          <c:showSerName val="0"/>
          <c:showPercent val="0"/>
          <c:showBubbleSize val="0"/>
        </c:dLbls>
        <c:gapWidth val="219"/>
        <c:overlap val="-27"/>
        <c:axId val="609127775"/>
        <c:axId val="672797599"/>
      </c:barChart>
      <c:catAx>
        <c:axId val="609127775"/>
        <c:scaling>
          <c:orientation val="minMax"/>
        </c:scaling>
        <c:delete val="0"/>
        <c:axPos val="b"/>
        <c:numFmt formatCode="[$-410]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2797599"/>
        <c:crosses val="autoZero"/>
        <c:auto val="0"/>
        <c:lblAlgn val="ctr"/>
        <c:lblOffset val="100"/>
        <c:tickLblSkip val="1"/>
        <c:noMultiLvlLbl val="1"/>
      </c:catAx>
      <c:valAx>
        <c:axId val="672797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91277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l-GR"/>
              <a:t>Δ </a:t>
            </a:r>
            <a:r>
              <a:rPr lang="it-IT"/>
              <a:t>straordinario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Dashboard_Organizzazione!$A$247</c:f>
              <c:strCache>
                <c:ptCount val="1"/>
                <c:pt idx="0">
                  <c:v>CORPORATE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5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Dashboard_Organizzazione!$B$246:$M$246</c:f>
              <c:numCache>
                <c:formatCode>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Dashboard_Organizzazione!$B$247:$M$247</c:f>
              <c:numCache>
                <c:formatCode>0%</c:formatCode>
                <c:ptCount val="12"/>
                <c:pt idx="0">
                  <c:v>-0.12</c:v>
                </c:pt>
                <c:pt idx="1">
                  <c:v>-0.12121212121212122</c:v>
                </c:pt>
                <c:pt idx="2">
                  <c:v>-0.12244897959183673</c:v>
                </c:pt>
                <c:pt idx="3">
                  <c:v>-0.12371134020618557</c:v>
                </c:pt>
                <c:pt idx="4">
                  <c:v>-0.125</c:v>
                </c:pt>
                <c:pt idx="5">
                  <c:v>-0.12631578947368421</c:v>
                </c:pt>
                <c:pt idx="6">
                  <c:v>-0.1276595744680851</c:v>
                </c:pt>
                <c:pt idx="7">
                  <c:v>-0.12903225806451613</c:v>
                </c:pt>
                <c:pt idx="8">
                  <c:v>-0.13043478260869565</c:v>
                </c:pt>
                <c:pt idx="9">
                  <c:v>-0.13186813186813187</c:v>
                </c:pt>
                <c:pt idx="10">
                  <c:v>-0.13333333333333333</c:v>
                </c:pt>
                <c:pt idx="11">
                  <c:v>-0.1348314606741573</c:v>
                </c:pt>
              </c:numCache>
            </c:numRef>
          </c:val>
          <c:extLst>
            <c:ext xmlns:c16="http://schemas.microsoft.com/office/drawing/2014/chart" uri="{C3380CC4-5D6E-409C-BE32-E72D297353CC}">
              <c16:uniqueId val="{00000000-E785-4216-AA0B-9DFAF5285B48}"/>
            </c:ext>
          </c:extLst>
        </c:ser>
        <c:ser>
          <c:idx val="1"/>
          <c:order val="1"/>
          <c:tx>
            <c:strRef>
              <c:f>Dashboard_Organizzazione!$A$248</c:f>
              <c:strCache>
                <c:ptCount val="1"/>
                <c:pt idx="0">
                  <c:v>SALES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5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Dashboard_Organizzazione!$B$246:$M$246</c:f>
              <c:numCache>
                <c:formatCode>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Dashboard_Organizzazione!$B$248:$M$248</c:f>
              <c:numCache>
                <c:formatCode>0%</c:formatCode>
                <c:ptCount val="12"/>
                <c:pt idx="0">
                  <c:v>-0.11881188118811881</c:v>
                </c:pt>
                <c:pt idx="1">
                  <c:v>-0.12</c:v>
                </c:pt>
                <c:pt idx="2">
                  <c:v>-0.12121212121212122</c:v>
                </c:pt>
                <c:pt idx="3">
                  <c:v>-0.12244897959183673</c:v>
                </c:pt>
                <c:pt idx="4">
                  <c:v>-0.12371134020618557</c:v>
                </c:pt>
                <c:pt idx="5">
                  <c:v>-0.125</c:v>
                </c:pt>
                <c:pt idx="6">
                  <c:v>-0.12631578947368421</c:v>
                </c:pt>
                <c:pt idx="7">
                  <c:v>-0.1276595744680851</c:v>
                </c:pt>
                <c:pt idx="8">
                  <c:v>-0.12903225806451613</c:v>
                </c:pt>
                <c:pt idx="9">
                  <c:v>-0.13043478260869565</c:v>
                </c:pt>
                <c:pt idx="10">
                  <c:v>-0.13186813186813187</c:v>
                </c:pt>
                <c:pt idx="11">
                  <c:v>-0.13333333333333333</c:v>
                </c:pt>
              </c:numCache>
            </c:numRef>
          </c:val>
          <c:extLst>
            <c:ext xmlns:c16="http://schemas.microsoft.com/office/drawing/2014/chart" uri="{C3380CC4-5D6E-409C-BE32-E72D297353CC}">
              <c16:uniqueId val="{00000000-8544-4013-8F7D-EBB4D6EE580E}"/>
            </c:ext>
          </c:extLst>
        </c:ser>
        <c:ser>
          <c:idx val="2"/>
          <c:order val="2"/>
          <c:tx>
            <c:strRef>
              <c:f>Dashboard_Organizzazione!$A$249</c:f>
              <c:strCache>
                <c:ptCount val="1"/>
                <c:pt idx="0">
                  <c:v>R&amp;D</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5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Dashboard_Organizzazione!$B$246:$M$246</c:f>
              <c:numCache>
                <c:formatCode>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Dashboard_Organizzazione!$B$249:$M$249</c:f>
              <c:numCache>
                <c:formatCode>0%</c:formatCode>
                <c:ptCount val="12"/>
                <c:pt idx="0">
                  <c:v>-0.11764705882352941</c:v>
                </c:pt>
                <c:pt idx="1">
                  <c:v>-0.11881188118811881</c:v>
                </c:pt>
                <c:pt idx="2">
                  <c:v>-0.12</c:v>
                </c:pt>
                <c:pt idx="3">
                  <c:v>-0.12121212121212122</c:v>
                </c:pt>
                <c:pt idx="4">
                  <c:v>-0.12244897959183673</c:v>
                </c:pt>
                <c:pt idx="5">
                  <c:v>-0.12371134020618557</c:v>
                </c:pt>
                <c:pt idx="6">
                  <c:v>-0.125</c:v>
                </c:pt>
                <c:pt idx="7">
                  <c:v>-0.12631578947368421</c:v>
                </c:pt>
                <c:pt idx="8">
                  <c:v>-0.1276595744680851</c:v>
                </c:pt>
                <c:pt idx="9">
                  <c:v>-0.12903225806451613</c:v>
                </c:pt>
                <c:pt idx="10">
                  <c:v>-0.13043478260869565</c:v>
                </c:pt>
                <c:pt idx="11">
                  <c:v>-0.13186813186813187</c:v>
                </c:pt>
              </c:numCache>
            </c:numRef>
          </c:val>
          <c:extLst>
            <c:ext xmlns:c16="http://schemas.microsoft.com/office/drawing/2014/chart" uri="{C3380CC4-5D6E-409C-BE32-E72D297353CC}">
              <c16:uniqueId val="{00000001-8544-4013-8F7D-EBB4D6EE580E}"/>
            </c:ext>
          </c:extLst>
        </c:ser>
        <c:ser>
          <c:idx val="3"/>
          <c:order val="3"/>
          <c:tx>
            <c:strRef>
              <c:f>Dashboard_Organizzazione!$A$250</c:f>
              <c:strCache>
                <c:ptCount val="1"/>
                <c:pt idx="0">
                  <c:v>IT</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5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Dashboard_Organizzazione!$B$246:$M$246</c:f>
              <c:numCache>
                <c:formatCode>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Dashboard_Organizzazione!$B$250:$M$250</c:f>
              <c:numCache>
                <c:formatCode>0%</c:formatCode>
                <c:ptCount val="12"/>
                <c:pt idx="0">
                  <c:v>-0.11650485436893204</c:v>
                </c:pt>
                <c:pt idx="1">
                  <c:v>-0.11764705882352941</c:v>
                </c:pt>
                <c:pt idx="2">
                  <c:v>-0.11881188118811881</c:v>
                </c:pt>
                <c:pt idx="3">
                  <c:v>-0.12</c:v>
                </c:pt>
                <c:pt idx="4">
                  <c:v>-0.12121212121212122</c:v>
                </c:pt>
                <c:pt idx="5">
                  <c:v>-0.12244897959183673</c:v>
                </c:pt>
                <c:pt idx="6">
                  <c:v>-0.12371134020618557</c:v>
                </c:pt>
                <c:pt idx="7">
                  <c:v>-0.125</c:v>
                </c:pt>
                <c:pt idx="8">
                  <c:v>-0.12631578947368421</c:v>
                </c:pt>
                <c:pt idx="9">
                  <c:v>-0.1276595744680851</c:v>
                </c:pt>
                <c:pt idx="10">
                  <c:v>-0.12903225806451613</c:v>
                </c:pt>
                <c:pt idx="11">
                  <c:v>-0.13043478260869565</c:v>
                </c:pt>
              </c:numCache>
            </c:numRef>
          </c:val>
          <c:extLst>
            <c:ext xmlns:c16="http://schemas.microsoft.com/office/drawing/2014/chart" uri="{C3380CC4-5D6E-409C-BE32-E72D297353CC}">
              <c16:uniqueId val="{00000002-8544-4013-8F7D-EBB4D6EE580E}"/>
            </c:ext>
          </c:extLst>
        </c:ser>
        <c:ser>
          <c:idx val="4"/>
          <c:order val="4"/>
          <c:tx>
            <c:strRef>
              <c:f>Dashboard_Organizzazione!$A$251</c:f>
              <c:strCache>
                <c:ptCount val="1"/>
                <c:pt idx="0">
                  <c:v>HR</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5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Dashboard_Organizzazione!$B$246:$M$246</c:f>
              <c:numCache>
                <c:formatCode>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Dashboard_Organizzazione!$B$251:$M$251</c:f>
              <c:numCache>
                <c:formatCode>0%</c:formatCode>
                <c:ptCount val="12"/>
                <c:pt idx="0">
                  <c:v>-0.11538461538461539</c:v>
                </c:pt>
                <c:pt idx="1">
                  <c:v>-0.11650485436893204</c:v>
                </c:pt>
                <c:pt idx="2">
                  <c:v>-0.11764705882352941</c:v>
                </c:pt>
                <c:pt idx="3">
                  <c:v>-0.11881188118811881</c:v>
                </c:pt>
                <c:pt idx="4">
                  <c:v>-0.12</c:v>
                </c:pt>
                <c:pt idx="5">
                  <c:v>-0.12121212121212122</c:v>
                </c:pt>
                <c:pt idx="6">
                  <c:v>-0.12244897959183673</c:v>
                </c:pt>
                <c:pt idx="7">
                  <c:v>-0.12371134020618557</c:v>
                </c:pt>
                <c:pt idx="8">
                  <c:v>-0.125</c:v>
                </c:pt>
                <c:pt idx="9">
                  <c:v>-0.12631578947368421</c:v>
                </c:pt>
                <c:pt idx="10">
                  <c:v>-0.1276595744680851</c:v>
                </c:pt>
                <c:pt idx="11">
                  <c:v>-0.12903225806451613</c:v>
                </c:pt>
              </c:numCache>
            </c:numRef>
          </c:val>
          <c:extLst>
            <c:ext xmlns:c16="http://schemas.microsoft.com/office/drawing/2014/chart" uri="{C3380CC4-5D6E-409C-BE32-E72D297353CC}">
              <c16:uniqueId val="{00000003-8544-4013-8F7D-EBB4D6EE580E}"/>
            </c:ext>
          </c:extLst>
        </c:ser>
        <c:ser>
          <c:idx val="5"/>
          <c:order val="5"/>
          <c:tx>
            <c:strRef>
              <c:f>Dashboard_Organizzazione!$A$252</c:f>
              <c:strCache>
                <c:ptCount val="1"/>
                <c:pt idx="0">
                  <c:v>MARKETING</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5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Dashboard_Organizzazione!$B$246:$M$246</c:f>
              <c:numCache>
                <c:formatCode>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Dashboard_Organizzazione!$B$252:$M$252</c:f>
              <c:numCache>
                <c:formatCode>0%</c:formatCode>
                <c:ptCount val="12"/>
                <c:pt idx="0">
                  <c:v>-0.11428571428571428</c:v>
                </c:pt>
                <c:pt idx="1">
                  <c:v>-0.11538461538461539</c:v>
                </c:pt>
                <c:pt idx="2">
                  <c:v>-0.11650485436893204</c:v>
                </c:pt>
                <c:pt idx="3">
                  <c:v>-0.11764705882352941</c:v>
                </c:pt>
                <c:pt idx="4">
                  <c:v>-0.11881188118811881</c:v>
                </c:pt>
                <c:pt idx="5">
                  <c:v>-0.12</c:v>
                </c:pt>
                <c:pt idx="6">
                  <c:v>-0.12121212121212122</c:v>
                </c:pt>
                <c:pt idx="7">
                  <c:v>-0.12244897959183673</c:v>
                </c:pt>
                <c:pt idx="8">
                  <c:v>-0.12371134020618557</c:v>
                </c:pt>
                <c:pt idx="9">
                  <c:v>-0.125</c:v>
                </c:pt>
                <c:pt idx="10">
                  <c:v>-0.12631578947368421</c:v>
                </c:pt>
                <c:pt idx="11">
                  <c:v>-0.1276595744680851</c:v>
                </c:pt>
              </c:numCache>
            </c:numRef>
          </c:val>
          <c:extLst>
            <c:ext xmlns:c16="http://schemas.microsoft.com/office/drawing/2014/chart" uri="{C3380CC4-5D6E-409C-BE32-E72D297353CC}">
              <c16:uniqueId val="{00000004-8544-4013-8F7D-EBB4D6EE580E}"/>
            </c:ext>
          </c:extLst>
        </c:ser>
        <c:ser>
          <c:idx val="6"/>
          <c:order val="6"/>
          <c:tx>
            <c:strRef>
              <c:f>Dashboard_Organizzazione!$A$273</c:f>
              <c:strCache>
                <c:ptCount val="1"/>
                <c:pt idx="0">
                  <c:v>Totale complessivo</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Dashboard_Organizzazione!$B$246:$M$246</c:f>
              <c:numCache>
                <c:formatCode>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Dashboard_Organizzazione!$B$273:$M$273</c:f>
              <c:numCache>
                <c:formatCode>0%</c:formatCode>
                <c:ptCount val="12"/>
                <c:pt idx="0">
                  <c:v>-0.11707317073170732</c:v>
                </c:pt>
                <c:pt idx="1">
                  <c:v>-0.11822660098522167</c:v>
                </c:pt>
                <c:pt idx="2">
                  <c:v>-0.11940298507462686</c:v>
                </c:pt>
                <c:pt idx="3">
                  <c:v>-0.12060301507537688</c:v>
                </c:pt>
                <c:pt idx="4">
                  <c:v>-0.12182741116751269</c:v>
                </c:pt>
                <c:pt idx="5">
                  <c:v>-0.12307692307692308</c:v>
                </c:pt>
                <c:pt idx="6">
                  <c:v>-0.12435233160621761</c:v>
                </c:pt>
                <c:pt idx="7">
                  <c:v>-0.1256544502617801</c:v>
                </c:pt>
                <c:pt idx="8">
                  <c:v>-0.12698412698412698</c:v>
                </c:pt>
                <c:pt idx="9">
                  <c:v>-0.12834224598930483</c:v>
                </c:pt>
                <c:pt idx="10">
                  <c:v>-0.12972972972972974</c:v>
                </c:pt>
                <c:pt idx="11">
                  <c:v>-0.13114754098360656</c:v>
                </c:pt>
              </c:numCache>
            </c:numRef>
          </c:val>
          <c:extLst>
            <c:ext xmlns:c16="http://schemas.microsoft.com/office/drawing/2014/chart" uri="{C3380CC4-5D6E-409C-BE32-E72D297353CC}">
              <c16:uniqueId val="{00000000-1114-E748-8141-F98FDCFCB423}"/>
            </c:ext>
          </c:extLst>
        </c:ser>
        <c:dLbls>
          <c:showLegendKey val="0"/>
          <c:showVal val="0"/>
          <c:showCatName val="0"/>
          <c:showSerName val="0"/>
          <c:showPercent val="0"/>
          <c:showBubbleSize val="0"/>
        </c:dLbls>
        <c:gapWidth val="150"/>
        <c:axId val="484731576"/>
        <c:axId val="484734856"/>
      </c:barChart>
      <c:catAx>
        <c:axId val="484731576"/>
        <c:scaling>
          <c:orientation val="minMax"/>
        </c:scaling>
        <c:delete val="0"/>
        <c:axPos val="b"/>
        <c:numFmt formatCode="mmm\-yy"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84734856"/>
        <c:crosses val="autoZero"/>
        <c:auto val="0"/>
        <c:lblAlgn val="ctr"/>
        <c:lblOffset val="100"/>
        <c:noMultiLvlLbl val="1"/>
      </c:catAx>
      <c:valAx>
        <c:axId val="484734856"/>
        <c:scaling>
          <c:orientation val="minMax"/>
          <c:max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84731576"/>
        <c:crosses val="autoZero"/>
        <c:crossBetween val="between"/>
        <c:majorUnit val="5.000000000000001E-2"/>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ENGAGEMENT INDEX </a:t>
            </a:r>
            <a:r>
              <a:rPr lang="it-IT" baseline="0"/>
              <a:t>- CLUSTERIZZAZIONE PER DIREZIONE</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Dashboard_Organizzazione!$Z$428</c:f>
              <c:strCache>
                <c:ptCount val="1"/>
                <c:pt idx="0">
                  <c:v>CORPORATE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Dashboard_Organizzazione!$Z$429:$Z$431</c:f>
              <c:numCache>
                <c:formatCode>General</c:formatCode>
                <c:ptCount val="3"/>
                <c:pt idx="0">
                  <c:v>7.1</c:v>
                </c:pt>
                <c:pt idx="1">
                  <c:v>7.2</c:v>
                </c:pt>
                <c:pt idx="2">
                  <c:v>7.2</c:v>
                </c:pt>
              </c:numCache>
            </c:numRef>
          </c:val>
          <c:extLst>
            <c:ext xmlns:c16="http://schemas.microsoft.com/office/drawing/2014/chart" uri="{C3380CC4-5D6E-409C-BE32-E72D297353CC}">
              <c16:uniqueId val="{00000000-FED9-D24C-A48E-FE0BFE05B9E7}"/>
            </c:ext>
          </c:extLst>
        </c:ser>
        <c:ser>
          <c:idx val="1"/>
          <c:order val="1"/>
          <c:tx>
            <c:strRef>
              <c:f>Dashboard_Organizzazione!$AA$428</c:f>
              <c:strCache>
                <c:ptCount val="1"/>
                <c:pt idx="0">
                  <c:v>SALES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Dashboard_Organizzazione!$AA$429:$AA$431</c:f>
              <c:numCache>
                <c:formatCode>General</c:formatCode>
                <c:ptCount val="3"/>
                <c:pt idx="0">
                  <c:v>7</c:v>
                </c:pt>
                <c:pt idx="1">
                  <c:v>7</c:v>
                </c:pt>
                <c:pt idx="2">
                  <c:v>7.1</c:v>
                </c:pt>
              </c:numCache>
            </c:numRef>
          </c:val>
          <c:extLst>
            <c:ext xmlns:c16="http://schemas.microsoft.com/office/drawing/2014/chart" uri="{C3380CC4-5D6E-409C-BE32-E72D297353CC}">
              <c16:uniqueId val="{00000001-FED9-D24C-A48E-FE0BFE05B9E7}"/>
            </c:ext>
          </c:extLst>
        </c:ser>
        <c:ser>
          <c:idx val="2"/>
          <c:order val="2"/>
          <c:tx>
            <c:strRef>
              <c:f>Dashboard_Organizzazione!$AB$428</c:f>
              <c:strCache>
                <c:ptCount val="1"/>
                <c:pt idx="0">
                  <c:v>R&amp;D</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Dashboard_Organizzazione!$AB$429:$AB$431</c:f>
              <c:numCache>
                <c:formatCode>General</c:formatCode>
                <c:ptCount val="3"/>
                <c:pt idx="0">
                  <c:v>7.5</c:v>
                </c:pt>
                <c:pt idx="1">
                  <c:v>7.6</c:v>
                </c:pt>
                <c:pt idx="2">
                  <c:v>7.6</c:v>
                </c:pt>
              </c:numCache>
            </c:numRef>
          </c:val>
          <c:extLst>
            <c:ext xmlns:c16="http://schemas.microsoft.com/office/drawing/2014/chart" uri="{C3380CC4-5D6E-409C-BE32-E72D297353CC}">
              <c16:uniqueId val="{00000002-FED9-D24C-A48E-FE0BFE05B9E7}"/>
            </c:ext>
          </c:extLst>
        </c:ser>
        <c:ser>
          <c:idx val="3"/>
          <c:order val="3"/>
          <c:tx>
            <c:strRef>
              <c:f>Dashboard_Organizzazione!$AC$428</c:f>
              <c:strCache>
                <c:ptCount val="1"/>
                <c:pt idx="0">
                  <c:v>IT</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Dashboard_Organizzazione!$AC$429:$AC$431</c:f>
              <c:numCache>
                <c:formatCode>General</c:formatCode>
                <c:ptCount val="3"/>
                <c:pt idx="0">
                  <c:v>6.5</c:v>
                </c:pt>
                <c:pt idx="1">
                  <c:v>6.6</c:v>
                </c:pt>
                <c:pt idx="2">
                  <c:v>6.7</c:v>
                </c:pt>
              </c:numCache>
            </c:numRef>
          </c:val>
          <c:extLst>
            <c:ext xmlns:c16="http://schemas.microsoft.com/office/drawing/2014/chart" uri="{C3380CC4-5D6E-409C-BE32-E72D297353CC}">
              <c16:uniqueId val="{00000003-FED9-D24C-A48E-FE0BFE05B9E7}"/>
            </c:ext>
          </c:extLst>
        </c:ser>
        <c:ser>
          <c:idx val="4"/>
          <c:order val="4"/>
          <c:tx>
            <c:strRef>
              <c:f>Dashboard_Organizzazione!$AD$428</c:f>
              <c:strCache>
                <c:ptCount val="1"/>
                <c:pt idx="0">
                  <c:v>HR</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Dashboard_Organizzazione!$AD$429:$AD$431</c:f>
              <c:numCache>
                <c:formatCode>General</c:formatCode>
                <c:ptCount val="3"/>
                <c:pt idx="0">
                  <c:v>6</c:v>
                </c:pt>
                <c:pt idx="1">
                  <c:v>6.1</c:v>
                </c:pt>
                <c:pt idx="2">
                  <c:v>6.2</c:v>
                </c:pt>
              </c:numCache>
            </c:numRef>
          </c:val>
          <c:extLst>
            <c:ext xmlns:c16="http://schemas.microsoft.com/office/drawing/2014/chart" uri="{C3380CC4-5D6E-409C-BE32-E72D297353CC}">
              <c16:uniqueId val="{00000004-FED9-D24C-A48E-FE0BFE05B9E7}"/>
            </c:ext>
          </c:extLst>
        </c:ser>
        <c:ser>
          <c:idx val="5"/>
          <c:order val="5"/>
          <c:tx>
            <c:strRef>
              <c:f>Dashboard_Organizzazione!$AE$428</c:f>
              <c:strCache>
                <c:ptCount val="1"/>
                <c:pt idx="0">
                  <c:v>MARKETING</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Dashboard_Organizzazione!$AE$429:$AE$431</c:f>
              <c:numCache>
                <c:formatCode>General</c:formatCode>
                <c:ptCount val="3"/>
                <c:pt idx="0">
                  <c:v>7.2</c:v>
                </c:pt>
                <c:pt idx="1">
                  <c:v>7.3</c:v>
                </c:pt>
                <c:pt idx="2">
                  <c:v>7.4</c:v>
                </c:pt>
              </c:numCache>
            </c:numRef>
          </c:val>
          <c:extLst>
            <c:ext xmlns:c16="http://schemas.microsoft.com/office/drawing/2014/chart" uri="{C3380CC4-5D6E-409C-BE32-E72D297353CC}">
              <c16:uniqueId val="{00000005-FED9-D24C-A48E-FE0BFE05B9E7}"/>
            </c:ext>
          </c:extLst>
        </c:ser>
        <c:ser>
          <c:idx val="6"/>
          <c:order val="6"/>
          <c:tx>
            <c:strRef>
              <c:f>Dashboard_Organizzazione!$AZ$428</c:f>
              <c:strCache>
                <c:ptCount val="1"/>
                <c:pt idx="0">
                  <c:v>Totale complessivo</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Dashboard_Organizzazione!$AZ$429:$AZ$431</c:f>
              <c:numCache>
                <c:formatCode>0.0</c:formatCode>
                <c:ptCount val="3"/>
                <c:pt idx="0">
                  <c:v>6.8833333333333337</c:v>
                </c:pt>
                <c:pt idx="1">
                  <c:v>6.9666666666666659</c:v>
                </c:pt>
                <c:pt idx="2">
                  <c:v>7.0333333333333323</c:v>
                </c:pt>
              </c:numCache>
            </c:numRef>
          </c:val>
          <c:extLst>
            <c:ext xmlns:c16="http://schemas.microsoft.com/office/drawing/2014/chart" uri="{C3380CC4-5D6E-409C-BE32-E72D297353CC}">
              <c16:uniqueId val="{00000015-2339-594D-8A19-591B3A9D65E6}"/>
            </c:ext>
          </c:extLst>
        </c:ser>
        <c:dLbls>
          <c:dLblPos val="outEnd"/>
          <c:showLegendKey val="0"/>
          <c:showVal val="1"/>
          <c:showCatName val="0"/>
          <c:showSerName val="0"/>
          <c:showPercent val="0"/>
          <c:showBubbleSize val="0"/>
        </c:dLbls>
        <c:gapWidth val="219"/>
        <c:overlap val="-27"/>
        <c:axId val="609127775"/>
        <c:axId val="672797599"/>
      </c:barChart>
      <c:catAx>
        <c:axId val="609127775"/>
        <c:scaling>
          <c:orientation val="minMax"/>
        </c:scaling>
        <c:delete val="0"/>
        <c:axPos val="b"/>
        <c:numFmt formatCode="[$-410]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2797599"/>
        <c:crosses val="autoZero"/>
        <c:auto val="0"/>
        <c:lblAlgn val="ctr"/>
        <c:lblOffset val="100"/>
        <c:tickLblSkip val="1"/>
        <c:noMultiLvlLbl val="1"/>
      </c:catAx>
      <c:valAx>
        <c:axId val="672797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91277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LIVELLO DI SODDISFAZIONE DEI NUOVI STRUMENTI </a:t>
            </a:r>
            <a:r>
              <a:rPr lang="it-IT" baseline="0"/>
              <a:t>- CLUSTERIZZAZIONE PER FASCIA D'ETA'</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Dashboard_Organizzazione!$B$462</c:f>
              <c:strCache>
                <c:ptCount val="1"/>
                <c:pt idx="0">
                  <c:v>Fino a 30 anni</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Dashboard_Organizzazione!$A$463:$A$465</c:f>
              <c:numCache>
                <c:formatCode>[$-410]mmm\-yy;@</c:formatCode>
                <c:ptCount val="3"/>
                <c:pt idx="0">
                  <c:v>43466</c:v>
                </c:pt>
                <c:pt idx="1">
                  <c:v>43617</c:v>
                </c:pt>
                <c:pt idx="2">
                  <c:v>43800</c:v>
                </c:pt>
              </c:numCache>
            </c:numRef>
          </c:cat>
          <c:val>
            <c:numRef>
              <c:f>Dashboard_Organizzazione!$B$463:$B$465</c:f>
              <c:numCache>
                <c:formatCode>General</c:formatCode>
                <c:ptCount val="3"/>
                <c:pt idx="0">
                  <c:v>7.1</c:v>
                </c:pt>
                <c:pt idx="1">
                  <c:v>7.2</c:v>
                </c:pt>
                <c:pt idx="2">
                  <c:v>7.2</c:v>
                </c:pt>
              </c:numCache>
            </c:numRef>
          </c:val>
          <c:extLst>
            <c:ext xmlns:c16="http://schemas.microsoft.com/office/drawing/2014/chart" uri="{C3380CC4-5D6E-409C-BE32-E72D297353CC}">
              <c16:uniqueId val="{00000005-1A92-0B47-A428-F40E22E7A4D1}"/>
            </c:ext>
          </c:extLst>
        </c:ser>
        <c:ser>
          <c:idx val="1"/>
          <c:order val="1"/>
          <c:tx>
            <c:strRef>
              <c:f>Dashboard_Organizzazione!$C$462</c:f>
              <c:strCache>
                <c:ptCount val="1"/>
                <c:pt idx="0">
                  <c:v>31-35 anni</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Dashboard_Organizzazione!$A$463:$A$465</c:f>
              <c:numCache>
                <c:formatCode>[$-410]mmm\-yy;@</c:formatCode>
                <c:ptCount val="3"/>
                <c:pt idx="0">
                  <c:v>43466</c:v>
                </c:pt>
                <c:pt idx="1">
                  <c:v>43617</c:v>
                </c:pt>
                <c:pt idx="2">
                  <c:v>43800</c:v>
                </c:pt>
              </c:numCache>
            </c:numRef>
          </c:cat>
          <c:val>
            <c:numRef>
              <c:f>Dashboard_Organizzazione!$C$463:$C$465</c:f>
              <c:numCache>
                <c:formatCode>General</c:formatCode>
                <c:ptCount val="3"/>
                <c:pt idx="0">
                  <c:v>7</c:v>
                </c:pt>
                <c:pt idx="1">
                  <c:v>7</c:v>
                </c:pt>
                <c:pt idx="2">
                  <c:v>7</c:v>
                </c:pt>
              </c:numCache>
            </c:numRef>
          </c:val>
          <c:extLst>
            <c:ext xmlns:c16="http://schemas.microsoft.com/office/drawing/2014/chart" uri="{C3380CC4-5D6E-409C-BE32-E72D297353CC}">
              <c16:uniqueId val="{00000006-1A92-0B47-A428-F40E22E7A4D1}"/>
            </c:ext>
          </c:extLst>
        </c:ser>
        <c:ser>
          <c:idx val="2"/>
          <c:order val="2"/>
          <c:tx>
            <c:strRef>
              <c:f>Dashboard_Organizzazione!$D$462</c:f>
              <c:strCache>
                <c:ptCount val="1"/>
                <c:pt idx="0">
                  <c:v>36-45 anni</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Dashboard_Organizzazione!$A$463:$A$465</c:f>
              <c:numCache>
                <c:formatCode>[$-410]mmm\-yy;@</c:formatCode>
                <c:ptCount val="3"/>
                <c:pt idx="0">
                  <c:v>43466</c:v>
                </c:pt>
                <c:pt idx="1">
                  <c:v>43617</c:v>
                </c:pt>
                <c:pt idx="2">
                  <c:v>43800</c:v>
                </c:pt>
              </c:numCache>
            </c:numRef>
          </c:cat>
          <c:val>
            <c:numRef>
              <c:f>Dashboard_Organizzazione!$D$463:$D$465</c:f>
              <c:numCache>
                <c:formatCode>General</c:formatCode>
                <c:ptCount val="3"/>
                <c:pt idx="0">
                  <c:v>7.2</c:v>
                </c:pt>
                <c:pt idx="1">
                  <c:v>7.3</c:v>
                </c:pt>
                <c:pt idx="2">
                  <c:v>7.4</c:v>
                </c:pt>
              </c:numCache>
            </c:numRef>
          </c:val>
          <c:extLst>
            <c:ext xmlns:c16="http://schemas.microsoft.com/office/drawing/2014/chart" uri="{C3380CC4-5D6E-409C-BE32-E72D297353CC}">
              <c16:uniqueId val="{00000007-1A92-0B47-A428-F40E22E7A4D1}"/>
            </c:ext>
          </c:extLst>
        </c:ser>
        <c:ser>
          <c:idx val="3"/>
          <c:order val="3"/>
          <c:tx>
            <c:strRef>
              <c:f>Dashboard_Organizzazione!$E$462</c:f>
              <c:strCache>
                <c:ptCount val="1"/>
                <c:pt idx="0">
                  <c:v>46-55 anni</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Dashboard_Organizzazione!$A$463:$A$465</c:f>
              <c:numCache>
                <c:formatCode>[$-410]mmm\-yy;@</c:formatCode>
                <c:ptCount val="3"/>
                <c:pt idx="0">
                  <c:v>43466</c:v>
                </c:pt>
                <c:pt idx="1">
                  <c:v>43617</c:v>
                </c:pt>
                <c:pt idx="2">
                  <c:v>43800</c:v>
                </c:pt>
              </c:numCache>
            </c:numRef>
          </c:cat>
          <c:val>
            <c:numRef>
              <c:f>Dashboard_Organizzazione!$E$463:$E$465</c:f>
              <c:numCache>
                <c:formatCode>General</c:formatCode>
                <c:ptCount val="3"/>
                <c:pt idx="0">
                  <c:v>6.5</c:v>
                </c:pt>
                <c:pt idx="1">
                  <c:v>6.6</c:v>
                </c:pt>
                <c:pt idx="2">
                  <c:v>6.7</c:v>
                </c:pt>
              </c:numCache>
            </c:numRef>
          </c:val>
          <c:extLst>
            <c:ext xmlns:c16="http://schemas.microsoft.com/office/drawing/2014/chart" uri="{C3380CC4-5D6E-409C-BE32-E72D297353CC}">
              <c16:uniqueId val="{00000008-1A92-0B47-A428-F40E22E7A4D1}"/>
            </c:ext>
          </c:extLst>
        </c:ser>
        <c:ser>
          <c:idx val="4"/>
          <c:order val="4"/>
          <c:tx>
            <c:strRef>
              <c:f>Dashboard_Organizzazione!$F$462</c:f>
              <c:strCache>
                <c:ptCount val="1"/>
                <c:pt idx="0">
                  <c:v>Oltre 55 anni</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Dashboard_Organizzazione!$A$463:$A$465</c:f>
              <c:numCache>
                <c:formatCode>[$-410]mmm\-yy;@</c:formatCode>
                <c:ptCount val="3"/>
                <c:pt idx="0">
                  <c:v>43466</c:v>
                </c:pt>
                <c:pt idx="1">
                  <c:v>43617</c:v>
                </c:pt>
                <c:pt idx="2">
                  <c:v>43800</c:v>
                </c:pt>
              </c:numCache>
            </c:numRef>
          </c:cat>
          <c:val>
            <c:numRef>
              <c:f>Dashboard_Organizzazione!$F$463:$F$465</c:f>
              <c:numCache>
                <c:formatCode>General</c:formatCode>
                <c:ptCount val="3"/>
                <c:pt idx="0">
                  <c:v>6</c:v>
                </c:pt>
                <c:pt idx="1">
                  <c:v>6.1</c:v>
                </c:pt>
                <c:pt idx="2">
                  <c:v>6.2</c:v>
                </c:pt>
              </c:numCache>
            </c:numRef>
          </c:val>
          <c:extLst>
            <c:ext xmlns:c16="http://schemas.microsoft.com/office/drawing/2014/chart" uri="{C3380CC4-5D6E-409C-BE32-E72D297353CC}">
              <c16:uniqueId val="{00000009-1A92-0B47-A428-F40E22E7A4D1}"/>
            </c:ext>
          </c:extLst>
        </c:ser>
        <c:ser>
          <c:idx val="5"/>
          <c:order val="5"/>
          <c:tx>
            <c:strRef>
              <c:f>Dashboard_Organizzazione!$J$462</c:f>
              <c:strCache>
                <c:ptCount val="1"/>
                <c:pt idx="0">
                  <c:v>Totale complessivo</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Dashboard_Organizzazione!$A$463:$A$465</c:f>
              <c:numCache>
                <c:formatCode>[$-410]mmm\-yy;@</c:formatCode>
                <c:ptCount val="3"/>
                <c:pt idx="0">
                  <c:v>43466</c:v>
                </c:pt>
                <c:pt idx="1">
                  <c:v>43617</c:v>
                </c:pt>
                <c:pt idx="2">
                  <c:v>43800</c:v>
                </c:pt>
              </c:numCache>
            </c:numRef>
          </c:cat>
          <c:val>
            <c:numRef>
              <c:f>Dashboard_Organizzazione!$J$463:$J$465</c:f>
              <c:numCache>
                <c:formatCode>0.0</c:formatCode>
                <c:ptCount val="3"/>
                <c:pt idx="0">
                  <c:v>6.76</c:v>
                </c:pt>
                <c:pt idx="1">
                  <c:v>6.8400000000000007</c:v>
                </c:pt>
                <c:pt idx="2">
                  <c:v>6.9</c:v>
                </c:pt>
              </c:numCache>
            </c:numRef>
          </c:val>
          <c:extLst>
            <c:ext xmlns:c16="http://schemas.microsoft.com/office/drawing/2014/chart" uri="{C3380CC4-5D6E-409C-BE32-E72D297353CC}">
              <c16:uniqueId val="{00000004-2BFA-AF48-B36A-364AC4F880C4}"/>
            </c:ext>
          </c:extLst>
        </c:ser>
        <c:dLbls>
          <c:dLblPos val="outEnd"/>
          <c:showLegendKey val="0"/>
          <c:showVal val="1"/>
          <c:showCatName val="0"/>
          <c:showSerName val="0"/>
          <c:showPercent val="0"/>
          <c:showBubbleSize val="0"/>
        </c:dLbls>
        <c:gapWidth val="219"/>
        <c:overlap val="-27"/>
        <c:axId val="609127775"/>
        <c:axId val="672797599"/>
      </c:barChart>
      <c:catAx>
        <c:axId val="609127775"/>
        <c:scaling>
          <c:orientation val="minMax"/>
        </c:scaling>
        <c:delete val="0"/>
        <c:axPos val="b"/>
        <c:numFmt formatCode="[$-410]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2797599"/>
        <c:crosses val="autoZero"/>
        <c:auto val="0"/>
        <c:lblAlgn val="ctr"/>
        <c:lblOffset val="100"/>
        <c:tickLblSkip val="1"/>
        <c:noMultiLvlLbl val="1"/>
      </c:catAx>
      <c:valAx>
        <c:axId val="672797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91277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LIVELLO DI SODDISFAZIONE DEI NUOVI STRUMENTI </a:t>
            </a:r>
            <a:r>
              <a:rPr lang="it-IT" baseline="0"/>
              <a:t>- CLUSTERIZZAZIONE PER DIREZIONE</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Dashboard_Organizzazione!$L$462</c:f>
              <c:strCache>
                <c:ptCount val="1"/>
                <c:pt idx="0">
                  <c:v>CORPORATE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Dashboard_Organizzazione!$L$463:$L$465</c:f>
              <c:numCache>
                <c:formatCode>General</c:formatCode>
                <c:ptCount val="3"/>
                <c:pt idx="0">
                  <c:v>7.1</c:v>
                </c:pt>
                <c:pt idx="1">
                  <c:v>7.2</c:v>
                </c:pt>
                <c:pt idx="2">
                  <c:v>7.2</c:v>
                </c:pt>
              </c:numCache>
            </c:numRef>
          </c:val>
          <c:extLst>
            <c:ext xmlns:c16="http://schemas.microsoft.com/office/drawing/2014/chart" uri="{C3380CC4-5D6E-409C-BE32-E72D297353CC}">
              <c16:uniqueId val="{00000000-5D59-3449-9381-699D757180A0}"/>
            </c:ext>
          </c:extLst>
        </c:ser>
        <c:ser>
          <c:idx val="1"/>
          <c:order val="1"/>
          <c:tx>
            <c:strRef>
              <c:f>Dashboard_Organizzazione!$M$462</c:f>
              <c:strCache>
                <c:ptCount val="1"/>
                <c:pt idx="0">
                  <c:v>SALES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Dashboard_Organizzazione!$M$463:$M$465</c:f>
              <c:numCache>
                <c:formatCode>General</c:formatCode>
                <c:ptCount val="3"/>
                <c:pt idx="0">
                  <c:v>7</c:v>
                </c:pt>
                <c:pt idx="1">
                  <c:v>7</c:v>
                </c:pt>
                <c:pt idx="2">
                  <c:v>7.1</c:v>
                </c:pt>
              </c:numCache>
            </c:numRef>
          </c:val>
          <c:extLst>
            <c:ext xmlns:c16="http://schemas.microsoft.com/office/drawing/2014/chart" uri="{C3380CC4-5D6E-409C-BE32-E72D297353CC}">
              <c16:uniqueId val="{00000001-5D59-3449-9381-699D757180A0}"/>
            </c:ext>
          </c:extLst>
        </c:ser>
        <c:ser>
          <c:idx val="2"/>
          <c:order val="2"/>
          <c:tx>
            <c:strRef>
              <c:f>Dashboard_Organizzazione!$N$462</c:f>
              <c:strCache>
                <c:ptCount val="1"/>
                <c:pt idx="0">
                  <c:v>R&amp;D</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Dashboard_Organizzazione!$N$463:$N$465</c:f>
              <c:numCache>
                <c:formatCode>General</c:formatCode>
                <c:ptCount val="3"/>
                <c:pt idx="0">
                  <c:v>7.5</c:v>
                </c:pt>
                <c:pt idx="1">
                  <c:v>7.6</c:v>
                </c:pt>
                <c:pt idx="2">
                  <c:v>7.6</c:v>
                </c:pt>
              </c:numCache>
            </c:numRef>
          </c:val>
          <c:extLst>
            <c:ext xmlns:c16="http://schemas.microsoft.com/office/drawing/2014/chart" uri="{C3380CC4-5D6E-409C-BE32-E72D297353CC}">
              <c16:uniqueId val="{00000002-5D59-3449-9381-699D757180A0}"/>
            </c:ext>
          </c:extLst>
        </c:ser>
        <c:ser>
          <c:idx val="3"/>
          <c:order val="3"/>
          <c:tx>
            <c:strRef>
              <c:f>Dashboard_Organizzazione!$O$462</c:f>
              <c:strCache>
                <c:ptCount val="1"/>
                <c:pt idx="0">
                  <c:v>IT</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Dashboard_Organizzazione!$O$463:$O$465</c:f>
              <c:numCache>
                <c:formatCode>General</c:formatCode>
                <c:ptCount val="3"/>
                <c:pt idx="0">
                  <c:v>6.5</c:v>
                </c:pt>
                <c:pt idx="1">
                  <c:v>6.6</c:v>
                </c:pt>
                <c:pt idx="2">
                  <c:v>6.7</c:v>
                </c:pt>
              </c:numCache>
            </c:numRef>
          </c:val>
          <c:extLst>
            <c:ext xmlns:c16="http://schemas.microsoft.com/office/drawing/2014/chart" uri="{C3380CC4-5D6E-409C-BE32-E72D297353CC}">
              <c16:uniqueId val="{00000003-5D59-3449-9381-699D757180A0}"/>
            </c:ext>
          </c:extLst>
        </c:ser>
        <c:ser>
          <c:idx val="4"/>
          <c:order val="4"/>
          <c:tx>
            <c:strRef>
              <c:f>Dashboard_Organizzazione!$P$462</c:f>
              <c:strCache>
                <c:ptCount val="1"/>
                <c:pt idx="0">
                  <c:v>HR</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Dashboard_Organizzazione!$P$463:$P$465</c:f>
              <c:numCache>
                <c:formatCode>General</c:formatCode>
                <c:ptCount val="3"/>
                <c:pt idx="0">
                  <c:v>6</c:v>
                </c:pt>
                <c:pt idx="1">
                  <c:v>6.1</c:v>
                </c:pt>
                <c:pt idx="2">
                  <c:v>6.2</c:v>
                </c:pt>
              </c:numCache>
            </c:numRef>
          </c:val>
          <c:extLst>
            <c:ext xmlns:c16="http://schemas.microsoft.com/office/drawing/2014/chart" uri="{C3380CC4-5D6E-409C-BE32-E72D297353CC}">
              <c16:uniqueId val="{00000004-5D59-3449-9381-699D757180A0}"/>
            </c:ext>
          </c:extLst>
        </c:ser>
        <c:ser>
          <c:idx val="5"/>
          <c:order val="5"/>
          <c:tx>
            <c:strRef>
              <c:f>Dashboard_Organizzazione!$Q$462</c:f>
              <c:strCache>
                <c:ptCount val="1"/>
                <c:pt idx="0">
                  <c:v>MARKETING</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Dashboard_Organizzazione!$Q$463:$Q$465</c:f>
              <c:numCache>
                <c:formatCode>General</c:formatCode>
                <c:ptCount val="3"/>
                <c:pt idx="0">
                  <c:v>7.2</c:v>
                </c:pt>
                <c:pt idx="1">
                  <c:v>7.3</c:v>
                </c:pt>
                <c:pt idx="2">
                  <c:v>7.4</c:v>
                </c:pt>
              </c:numCache>
            </c:numRef>
          </c:val>
          <c:extLst>
            <c:ext xmlns:c16="http://schemas.microsoft.com/office/drawing/2014/chart" uri="{C3380CC4-5D6E-409C-BE32-E72D297353CC}">
              <c16:uniqueId val="{00000005-5D59-3449-9381-699D757180A0}"/>
            </c:ext>
          </c:extLst>
        </c:ser>
        <c:ser>
          <c:idx val="6"/>
          <c:order val="6"/>
          <c:tx>
            <c:strRef>
              <c:f>Dashboard_Organizzazione!$AL$462</c:f>
              <c:strCache>
                <c:ptCount val="1"/>
                <c:pt idx="0">
                  <c:v>Totale complessivo</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Dashboard_Organizzazione!$AL$463:$AL$465</c:f>
              <c:numCache>
                <c:formatCode>0.0</c:formatCode>
                <c:ptCount val="3"/>
                <c:pt idx="0">
                  <c:v>6.8833333333333337</c:v>
                </c:pt>
                <c:pt idx="1">
                  <c:v>6.9666666666666659</c:v>
                </c:pt>
                <c:pt idx="2">
                  <c:v>7.0333333333333323</c:v>
                </c:pt>
              </c:numCache>
            </c:numRef>
          </c:val>
          <c:extLst>
            <c:ext xmlns:c16="http://schemas.microsoft.com/office/drawing/2014/chart" uri="{C3380CC4-5D6E-409C-BE32-E72D297353CC}">
              <c16:uniqueId val="{00000000-86DD-7842-9033-27D7F3D0682F}"/>
            </c:ext>
          </c:extLst>
        </c:ser>
        <c:dLbls>
          <c:dLblPos val="outEnd"/>
          <c:showLegendKey val="0"/>
          <c:showVal val="1"/>
          <c:showCatName val="0"/>
          <c:showSerName val="0"/>
          <c:showPercent val="0"/>
          <c:showBubbleSize val="0"/>
        </c:dLbls>
        <c:gapWidth val="219"/>
        <c:overlap val="-27"/>
        <c:axId val="609127775"/>
        <c:axId val="672797599"/>
      </c:barChart>
      <c:catAx>
        <c:axId val="609127775"/>
        <c:scaling>
          <c:orientation val="minMax"/>
        </c:scaling>
        <c:delete val="0"/>
        <c:axPos val="b"/>
        <c:numFmt formatCode="[$-410]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2797599"/>
        <c:crosses val="autoZero"/>
        <c:auto val="0"/>
        <c:lblAlgn val="ctr"/>
        <c:lblOffset val="100"/>
        <c:tickLblSkip val="1"/>
        <c:noMultiLvlLbl val="1"/>
      </c:catAx>
      <c:valAx>
        <c:axId val="672797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91277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MIGLIORAMENTO COMPETENZE DIGITALI </a:t>
            </a:r>
            <a:r>
              <a:rPr lang="it-IT" baseline="0"/>
              <a:t>- CLUSTERIZZAZIONE PER FASCIA D'ETA'</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Dashboard_Organizzazione!$B$496</c:f>
              <c:strCache>
                <c:ptCount val="1"/>
                <c:pt idx="0">
                  <c:v>Fino a 30 anni</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Dashboard_Organizzazione!$A$497:$A$499</c:f>
              <c:numCache>
                <c:formatCode>[$-410]mmm\-yy;@</c:formatCode>
                <c:ptCount val="3"/>
                <c:pt idx="0">
                  <c:v>43466</c:v>
                </c:pt>
                <c:pt idx="1">
                  <c:v>43617</c:v>
                </c:pt>
                <c:pt idx="2">
                  <c:v>43800</c:v>
                </c:pt>
              </c:numCache>
            </c:numRef>
          </c:cat>
          <c:val>
            <c:numRef>
              <c:f>Dashboard_Organizzazione!$B$497:$B$499</c:f>
              <c:numCache>
                <c:formatCode>General</c:formatCode>
                <c:ptCount val="3"/>
                <c:pt idx="0">
                  <c:v>6.8</c:v>
                </c:pt>
                <c:pt idx="1">
                  <c:v>6.8</c:v>
                </c:pt>
                <c:pt idx="2">
                  <c:v>7</c:v>
                </c:pt>
              </c:numCache>
            </c:numRef>
          </c:val>
          <c:extLst>
            <c:ext xmlns:c16="http://schemas.microsoft.com/office/drawing/2014/chart" uri="{C3380CC4-5D6E-409C-BE32-E72D297353CC}">
              <c16:uniqueId val="{00000000-0788-D649-AF63-E7188F70FD18}"/>
            </c:ext>
          </c:extLst>
        </c:ser>
        <c:ser>
          <c:idx val="1"/>
          <c:order val="1"/>
          <c:tx>
            <c:strRef>
              <c:f>Dashboard_Organizzazione!$C$496</c:f>
              <c:strCache>
                <c:ptCount val="1"/>
                <c:pt idx="0">
                  <c:v>31-35 anni</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Dashboard_Organizzazione!$A$497:$A$499</c:f>
              <c:numCache>
                <c:formatCode>[$-410]mmm\-yy;@</c:formatCode>
                <c:ptCount val="3"/>
                <c:pt idx="0">
                  <c:v>43466</c:v>
                </c:pt>
                <c:pt idx="1">
                  <c:v>43617</c:v>
                </c:pt>
                <c:pt idx="2">
                  <c:v>43800</c:v>
                </c:pt>
              </c:numCache>
            </c:numRef>
          </c:cat>
          <c:val>
            <c:numRef>
              <c:f>Dashboard_Organizzazione!$C$497:$C$499</c:f>
              <c:numCache>
                <c:formatCode>General</c:formatCode>
                <c:ptCount val="3"/>
                <c:pt idx="0">
                  <c:v>6.9</c:v>
                </c:pt>
                <c:pt idx="1">
                  <c:v>6.9</c:v>
                </c:pt>
                <c:pt idx="2">
                  <c:v>6.9</c:v>
                </c:pt>
              </c:numCache>
            </c:numRef>
          </c:val>
          <c:extLst>
            <c:ext xmlns:c16="http://schemas.microsoft.com/office/drawing/2014/chart" uri="{C3380CC4-5D6E-409C-BE32-E72D297353CC}">
              <c16:uniqueId val="{00000001-0788-D649-AF63-E7188F70FD18}"/>
            </c:ext>
          </c:extLst>
        </c:ser>
        <c:ser>
          <c:idx val="2"/>
          <c:order val="2"/>
          <c:tx>
            <c:strRef>
              <c:f>Dashboard_Organizzazione!$D$496</c:f>
              <c:strCache>
                <c:ptCount val="1"/>
                <c:pt idx="0">
                  <c:v>36-45 anni</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Dashboard_Organizzazione!$A$497:$A$499</c:f>
              <c:numCache>
                <c:formatCode>[$-410]mmm\-yy;@</c:formatCode>
                <c:ptCount val="3"/>
                <c:pt idx="0">
                  <c:v>43466</c:v>
                </c:pt>
                <c:pt idx="1">
                  <c:v>43617</c:v>
                </c:pt>
                <c:pt idx="2">
                  <c:v>43800</c:v>
                </c:pt>
              </c:numCache>
            </c:numRef>
          </c:cat>
          <c:val>
            <c:numRef>
              <c:f>Dashboard_Organizzazione!$D$497:$D$499</c:f>
              <c:numCache>
                <c:formatCode>General</c:formatCode>
                <c:ptCount val="3"/>
                <c:pt idx="0">
                  <c:v>7</c:v>
                </c:pt>
                <c:pt idx="1">
                  <c:v>7.1</c:v>
                </c:pt>
                <c:pt idx="2">
                  <c:v>7</c:v>
                </c:pt>
              </c:numCache>
            </c:numRef>
          </c:val>
          <c:extLst>
            <c:ext xmlns:c16="http://schemas.microsoft.com/office/drawing/2014/chart" uri="{C3380CC4-5D6E-409C-BE32-E72D297353CC}">
              <c16:uniqueId val="{00000002-0788-D649-AF63-E7188F70FD18}"/>
            </c:ext>
          </c:extLst>
        </c:ser>
        <c:ser>
          <c:idx val="3"/>
          <c:order val="3"/>
          <c:tx>
            <c:strRef>
              <c:f>Dashboard_Organizzazione!$E$496</c:f>
              <c:strCache>
                <c:ptCount val="1"/>
                <c:pt idx="0">
                  <c:v>46-55 anni</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Dashboard_Organizzazione!$A$497:$A$499</c:f>
              <c:numCache>
                <c:formatCode>[$-410]mmm\-yy;@</c:formatCode>
                <c:ptCount val="3"/>
                <c:pt idx="0">
                  <c:v>43466</c:v>
                </c:pt>
                <c:pt idx="1">
                  <c:v>43617</c:v>
                </c:pt>
                <c:pt idx="2">
                  <c:v>43800</c:v>
                </c:pt>
              </c:numCache>
            </c:numRef>
          </c:cat>
          <c:val>
            <c:numRef>
              <c:f>Dashboard_Organizzazione!$E$497:$E$499</c:f>
              <c:numCache>
                <c:formatCode>General</c:formatCode>
                <c:ptCount val="3"/>
                <c:pt idx="0">
                  <c:v>7.1</c:v>
                </c:pt>
                <c:pt idx="1">
                  <c:v>7</c:v>
                </c:pt>
                <c:pt idx="2">
                  <c:v>7.1</c:v>
                </c:pt>
              </c:numCache>
            </c:numRef>
          </c:val>
          <c:extLst>
            <c:ext xmlns:c16="http://schemas.microsoft.com/office/drawing/2014/chart" uri="{C3380CC4-5D6E-409C-BE32-E72D297353CC}">
              <c16:uniqueId val="{00000003-0788-D649-AF63-E7188F70FD18}"/>
            </c:ext>
          </c:extLst>
        </c:ser>
        <c:ser>
          <c:idx val="4"/>
          <c:order val="4"/>
          <c:tx>
            <c:strRef>
              <c:f>Dashboard_Organizzazione!$F$496</c:f>
              <c:strCache>
                <c:ptCount val="1"/>
                <c:pt idx="0">
                  <c:v>Oltre 55 anni</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Dashboard_Organizzazione!$A$497:$A$499</c:f>
              <c:numCache>
                <c:formatCode>[$-410]mmm\-yy;@</c:formatCode>
                <c:ptCount val="3"/>
                <c:pt idx="0">
                  <c:v>43466</c:v>
                </c:pt>
                <c:pt idx="1">
                  <c:v>43617</c:v>
                </c:pt>
                <c:pt idx="2">
                  <c:v>43800</c:v>
                </c:pt>
              </c:numCache>
            </c:numRef>
          </c:cat>
          <c:val>
            <c:numRef>
              <c:f>Dashboard_Organizzazione!$F$497:$F$499</c:f>
              <c:numCache>
                <c:formatCode>General</c:formatCode>
                <c:ptCount val="3"/>
                <c:pt idx="0">
                  <c:v>7.2</c:v>
                </c:pt>
                <c:pt idx="1">
                  <c:v>7</c:v>
                </c:pt>
                <c:pt idx="2">
                  <c:v>7.2</c:v>
                </c:pt>
              </c:numCache>
            </c:numRef>
          </c:val>
          <c:extLst>
            <c:ext xmlns:c16="http://schemas.microsoft.com/office/drawing/2014/chart" uri="{C3380CC4-5D6E-409C-BE32-E72D297353CC}">
              <c16:uniqueId val="{00000004-0788-D649-AF63-E7188F70FD18}"/>
            </c:ext>
          </c:extLst>
        </c:ser>
        <c:ser>
          <c:idx val="5"/>
          <c:order val="5"/>
          <c:tx>
            <c:strRef>
              <c:f>Dashboard_Organizzazione!$J$496</c:f>
              <c:strCache>
                <c:ptCount val="1"/>
                <c:pt idx="0">
                  <c:v>Totale complessivo</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Dashboard_Organizzazione!$A$497:$A$499</c:f>
              <c:numCache>
                <c:formatCode>[$-410]mmm\-yy;@</c:formatCode>
                <c:ptCount val="3"/>
                <c:pt idx="0">
                  <c:v>43466</c:v>
                </c:pt>
                <c:pt idx="1">
                  <c:v>43617</c:v>
                </c:pt>
                <c:pt idx="2">
                  <c:v>43800</c:v>
                </c:pt>
              </c:numCache>
            </c:numRef>
          </c:cat>
          <c:val>
            <c:numRef>
              <c:f>Dashboard_Organizzazione!$J$497:$J$499</c:f>
              <c:numCache>
                <c:formatCode>0.0</c:formatCode>
                <c:ptCount val="3"/>
                <c:pt idx="0">
                  <c:v>7</c:v>
                </c:pt>
                <c:pt idx="1">
                  <c:v>6.9599999999999991</c:v>
                </c:pt>
                <c:pt idx="2">
                  <c:v>7.0400000000000009</c:v>
                </c:pt>
              </c:numCache>
            </c:numRef>
          </c:val>
          <c:extLst>
            <c:ext xmlns:c16="http://schemas.microsoft.com/office/drawing/2014/chart" uri="{C3380CC4-5D6E-409C-BE32-E72D297353CC}">
              <c16:uniqueId val="{00000000-9958-984D-B48E-CEC422035806}"/>
            </c:ext>
          </c:extLst>
        </c:ser>
        <c:dLbls>
          <c:dLblPos val="outEnd"/>
          <c:showLegendKey val="0"/>
          <c:showVal val="1"/>
          <c:showCatName val="0"/>
          <c:showSerName val="0"/>
          <c:showPercent val="0"/>
          <c:showBubbleSize val="0"/>
        </c:dLbls>
        <c:gapWidth val="219"/>
        <c:overlap val="-27"/>
        <c:axId val="609127775"/>
        <c:axId val="672797599"/>
      </c:barChart>
      <c:catAx>
        <c:axId val="609127775"/>
        <c:scaling>
          <c:orientation val="minMax"/>
        </c:scaling>
        <c:delete val="0"/>
        <c:axPos val="b"/>
        <c:numFmt formatCode="[$-410]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2797599"/>
        <c:crosses val="autoZero"/>
        <c:auto val="0"/>
        <c:lblAlgn val="ctr"/>
        <c:lblOffset val="100"/>
        <c:tickLblSkip val="1"/>
        <c:noMultiLvlLbl val="1"/>
      </c:catAx>
      <c:valAx>
        <c:axId val="672797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91277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MIGLIORAMENTO COMPETENZE DIGITALI </a:t>
            </a:r>
            <a:r>
              <a:rPr lang="it-IT" baseline="0"/>
              <a:t>- CLUSTERIZZAZIONE PER DIREZIONE</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Dashboard_Organizzazione!$L$496</c:f>
              <c:strCache>
                <c:ptCount val="1"/>
                <c:pt idx="0">
                  <c:v>CORPORATE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Dashboard_Organizzazione!$L$497:$L$499</c:f>
              <c:numCache>
                <c:formatCode>General</c:formatCode>
                <c:ptCount val="3"/>
                <c:pt idx="0">
                  <c:v>7.1</c:v>
                </c:pt>
                <c:pt idx="1">
                  <c:v>7.2</c:v>
                </c:pt>
                <c:pt idx="2">
                  <c:v>7.2</c:v>
                </c:pt>
              </c:numCache>
            </c:numRef>
          </c:val>
          <c:extLst>
            <c:ext xmlns:c16="http://schemas.microsoft.com/office/drawing/2014/chart" uri="{C3380CC4-5D6E-409C-BE32-E72D297353CC}">
              <c16:uniqueId val="{00000000-2C9F-FD40-9A92-E0AC3D9503D1}"/>
            </c:ext>
          </c:extLst>
        </c:ser>
        <c:ser>
          <c:idx val="1"/>
          <c:order val="1"/>
          <c:tx>
            <c:strRef>
              <c:f>Dashboard_Organizzazione!$M$496</c:f>
              <c:strCache>
                <c:ptCount val="1"/>
                <c:pt idx="0">
                  <c:v>SALES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Dashboard_Organizzazione!$M$497:$M$499</c:f>
              <c:numCache>
                <c:formatCode>General</c:formatCode>
                <c:ptCount val="3"/>
                <c:pt idx="0">
                  <c:v>7</c:v>
                </c:pt>
                <c:pt idx="1">
                  <c:v>7</c:v>
                </c:pt>
                <c:pt idx="2">
                  <c:v>7.1</c:v>
                </c:pt>
              </c:numCache>
            </c:numRef>
          </c:val>
          <c:extLst>
            <c:ext xmlns:c16="http://schemas.microsoft.com/office/drawing/2014/chart" uri="{C3380CC4-5D6E-409C-BE32-E72D297353CC}">
              <c16:uniqueId val="{00000001-2C9F-FD40-9A92-E0AC3D9503D1}"/>
            </c:ext>
          </c:extLst>
        </c:ser>
        <c:ser>
          <c:idx val="2"/>
          <c:order val="2"/>
          <c:tx>
            <c:strRef>
              <c:f>Dashboard_Organizzazione!$N$496</c:f>
              <c:strCache>
                <c:ptCount val="1"/>
                <c:pt idx="0">
                  <c:v>R&amp;D</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Dashboard_Organizzazione!$N$497:$N$499</c:f>
              <c:numCache>
                <c:formatCode>General</c:formatCode>
                <c:ptCount val="3"/>
                <c:pt idx="0">
                  <c:v>7.5</c:v>
                </c:pt>
                <c:pt idx="1">
                  <c:v>7.6</c:v>
                </c:pt>
                <c:pt idx="2">
                  <c:v>7.6</c:v>
                </c:pt>
              </c:numCache>
            </c:numRef>
          </c:val>
          <c:extLst>
            <c:ext xmlns:c16="http://schemas.microsoft.com/office/drawing/2014/chart" uri="{C3380CC4-5D6E-409C-BE32-E72D297353CC}">
              <c16:uniqueId val="{00000002-2C9F-FD40-9A92-E0AC3D9503D1}"/>
            </c:ext>
          </c:extLst>
        </c:ser>
        <c:ser>
          <c:idx val="3"/>
          <c:order val="3"/>
          <c:tx>
            <c:strRef>
              <c:f>Dashboard_Organizzazione!$O$496</c:f>
              <c:strCache>
                <c:ptCount val="1"/>
                <c:pt idx="0">
                  <c:v>IT</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Dashboard_Organizzazione!$O$497:$O$499</c:f>
              <c:numCache>
                <c:formatCode>General</c:formatCode>
                <c:ptCount val="3"/>
                <c:pt idx="0">
                  <c:v>6.5</c:v>
                </c:pt>
                <c:pt idx="1">
                  <c:v>6.6</c:v>
                </c:pt>
                <c:pt idx="2">
                  <c:v>6.7</c:v>
                </c:pt>
              </c:numCache>
            </c:numRef>
          </c:val>
          <c:extLst>
            <c:ext xmlns:c16="http://schemas.microsoft.com/office/drawing/2014/chart" uri="{C3380CC4-5D6E-409C-BE32-E72D297353CC}">
              <c16:uniqueId val="{00000003-2C9F-FD40-9A92-E0AC3D9503D1}"/>
            </c:ext>
          </c:extLst>
        </c:ser>
        <c:ser>
          <c:idx val="4"/>
          <c:order val="4"/>
          <c:tx>
            <c:strRef>
              <c:f>Dashboard_Organizzazione!$P$496</c:f>
              <c:strCache>
                <c:ptCount val="1"/>
                <c:pt idx="0">
                  <c:v>HR</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Dashboard_Organizzazione!$P$497:$P$499</c:f>
              <c:numCache>
                <c:formatCode>General</c:formatCode>
                <c:ptCount val="3"/>
                <c:pt idx="0">
                  <c:v>6</c:v>
                </c:pt>
                <c:pt idx="1">
                  <c:v>6.1</c:v>
                </c:pt>
                <c:pt idx="2">
                  <c:v>6.2</c:v>
                </c:pt>
              </c:numCache>
            </c:numRef>
          </c:val>
          <c:extLst>
            <c:ext xmlns:c16="http://schemas.microsoft.com/office/drawing/2014/chart" uri="{C3380CC4-5D6E-409C-BE32-E72D297353CC}">
              <c16:uniqueId val="{00000004-2C9F-FD40-9A92-E0AC3D9503D1}"/>
            </c:ext>
          </c:extLst>
        </c:ser>
        <c:ser>
          <c:idx val="5"/>
          <c:order val="5"/>
          <c:tx>
            <c:strRef>
              <c:f>Dashboard_Organizzazione!$Q$496</c:f>
              <c:strCache>
                <c:ptCount val="1"/>
                <c:pt idx="0">
                  <c:v>MARKETING</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Dashboard_Organizzazione!$Q$497:$Q$499</c:f>
              <c:numCache>
                <c:formatCode>General</c:formatCode>
                <c:ptCount val="3"/>
                <c:pt idx="0">
                  <c:v>7.2</c:v>
                </c:pt>
                <c:pt idx="1">
                  <c:v>7.3</c:v>
                </c:pt>
                <c:pt idx="2">
                  <c:v>7.4</c:v>
                </c:pt>
              </c:numCache>
            </c:numRef>
          </c:val>
          <c:extLst>
            <c:ext xmlns:c16="http://schemas.microsoft.com/office/drawing/2014/chart" uri="{C3380CC4-5D6E-409C-BE32-E72D297353CC}">
              <c16:uniqueId val="{00000005-2C9F-FD40-9A92-E0AC3D9503D1}"/>
            </c:ext>
          </c:extLst>
        </c:ser>
        <c:ser>
          <c:idx val="6"/>
          <c:order val="6"/>
          <c:tx>
            <c:strRef>
              <c:f>Dashboard_Organizzazione!$AL$496</c:f>
              <c:strCache>
                <c:ptCount val="1"/>
                <c:pt idx="0">
                  <c:v>Totale complessivo</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Dashboard_Organizzazione!$AL$497:$AL$499</c:f>
              <c:numCache>
                <c:formatCode>0.0</c:formatCode>
                <c:ptCount val="3"/>
                <c:pt idx="0">
                  <c:v>6.8833333333333337</c:v>
                </c:pt>
                <c:pt idx="1">
                  <c:v>6.9666666666666659</c:v>
                </c:pt>
                <c:pt idx="2">
                  <c:v>7.0333333333333323</c:v>
                </c:pt>
              </c:numCache>
            </c:numRef>
          </c:val>
          <c:extLst>
            <c:ext xmlns:c16="http://schemas.microsoft.com/office/drawing/2014/chart" uri="{C3380CC4-5D6E-409C-BE32-E72D297353CC}">
              <c16:uniqueId val="{00000000-8858-9F48-970C-5AB2CD3FB6C5}"/>
            </c:ext>
          </c:extLst>
        </c:ser>
        <c:dLbls>
          <c:dLblPos val="outEnd"/>
          <c:showLegendKey val="0"/>
          <c:showVal val="1"/>
          <c:showCatName val="0"/>
          <c:showSerName val="0"/>
          <c:showPercent val="0"/>
          <c:showBubbleSize val="0"/>
        </c:dLbls>
        <c:gapWidth val="219"/>
        <c:overlap val="-27"/>
        <c:axId val="609127775"/>
        <c:axId val="672797599"/>
      </c:barChart>
      <c:catAx>
        <c:axId val="609127775"/>
        <c:scaling>
          <c:orientation val="minMax"/>
        </c:scaling>
        <c:delete val="0"/>
        <c:axPos val="b"/>
        <c:numFmt formatCode="[$-410]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2797599"/>
        <c:crosses val="autoZero"/>
        <c:auto val="0"/>
        <c:lblAlgn val="ctr"/>
        <c:lblOffset val="100"/>
        <c:tickLblSkip val="1"/>
        <c:noMultiLvlLbl val="1"/>
      </c:catAx>
      <c:valAx>
        <c:axId val="672797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91277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DIGITALIZZAZIONE DEI PROCESSI </a:t>
            </a:r>
            <a:r>
              <a:rPr lang="it-IT" baseline="0"/>
              <a:t>- CLUSTERIZZAZIONE PER FASCIA D'ETA'</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Dashboard_Organizzazione!$B$530</c:f>
              <c:strCache>
                <c:ptCount val="1"/>
                <c:pt idx="0">
                  <c:v>Fino a 30 anni</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Dashboard_Organizzazione!$A$531:$A$533</c:f>
              <c:numCache>
                <c:formatCode>[$-410]mmm\-yy;@</c:formatCode>
                <c:ptCount val="3"/>
                <c:pt idx="0">
                  <c:v>43466</c:v>
                </c:pt>
                <c:pt idx="1">
                  <c:v>43617</c:v>
                </c:pt>
                <c:pt idx="2">
                  <c:v>43800</c:v>
                </c:pt>
              </c:numCache>
            </c:numRef>
          </c:cat>
          <c:val>
            <c:numRef>
              <c:f>Dashboard_Organizzazione!$B$531:$B$533</c:f>
              <c:numCache>
                <c:formatCode>General</c:formatCode>
                <c:ptCount val="3"/>
                <c:pt idx="0">
                  <c:v>6.2</c:v>
                </c:pt>
                <c:pt idx="1">
                  <c:v>6.2</c:v>
                </c:pt>
                <c:pt idx="2">
                  <c:v>6.3</c:v>
                </c:pt>
              </c:numCache>
            </c:numRef>
          </c:val>
          <c:extLst>
            <c:ext xmlns:c16="http://schemas.microsoft.com/office/drawing/2014/chart" uri="{C3380CC4-5D6E-409C-BE32-E72D297353CC}">
              <c16:uniqueId val="{00000000-6DAD-2E44-8B32-1CFE1FDB14B1}"/>
            </c:ext>
          </c:extLst>
        </c:ser>
        <c:ser>
          <c:idx val="1"/>
          <c:order val="1"/>
          <c:tx>
            <c:strRef>
              <c:f>Dashboard_Organizzazione!$C$530</c:f>
              <c:strCache>
                <c:ptCount val="1"/>
                <c:pt idx="0">
                  <c:v>31-35 anni</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Dashboard_Organizzazione!$A$531:$A$533</c:f>
              <c:numCache>
                <c:formatCode>[$-410]mmm\-yy;@</c:formatCode>
                <c:ptCount val="3"/>
                <c:pt idx="0">
                  <c:v>43466</c:v>
                </c:pt>
                <c:pt idx="1">
                  <c:v>43617</c:v>
                </c:pt>
                <c:pt idx="2">
                  <c:v>43800</c:v>
                </c:pt>
              </c:numCache>
            </c:numRef>
          </c:cat>
          <c:val>
            <c:numRef>
              <c:f>Dashboard_Organizzazione!$C$531:$C$533</c:f>
              <c:numCache>
                <c:formatCode>General</c:formatCode>
                <c:ptCount val="3"/>
                <c:pt idx="0">
                  <c:v>6.1</c:v>
                </c:pt>
                <c:pt idx="1">
                  <c:v>6.2</c:v>
                </c:pt>
                <c:pt idx="2">
                  <c:v>6.3</c:v>
                </c:pt>
              </c:numCache>
            </c:numRef>
          </c:val>
          <c:extLst>
            <c:ext xmlns:c16="http://schemas.microsoft.com/office/drawing/2014/chart" uri="{C3380CC4-5D6E-409C-BE32-E72D297353CC}">
              <c16:uniqueId val="{00000001-6DAD-2E44-8B32-1CFE1FDB14B1}"/>
            </c:ext>
          </c:extLst>
        </c:ser>
        <c:ser>
          <c:idx val="2"/>
          <c:order val="2"/>
          <c:tx>
            <c:strRef>
              <c:f>Dashboard_Organizzazione!$D$530</c:f>
              <c:strCache>
                <c:ptCount val="1"/>
                <c:pt idx="0">
                  <c:v>36-45 anni</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Dashboard_Organizzazione!$A$531:$A$533</c:f>
              <c:numCache>
                <c:formatCode>[$-410]mmm\-yy;@</c:formatCode>
                <c:ptCount val="3"/>
                <c:pt idx="0">
                  <c:v>43466</c:v>
                </c:pt>
                <c:pt idx="1">
                  <c:v>43617</c:v>
                </c:pt>
                <c:pt idx="2">
                  <c:v>43800</c:v>
                </c:pt>
              </c:numCache>
            </c:numRef>
          </c:cat>
          <c:val>
            <c:numRef>
              <c:f>Dashboard_Organizzazione!$D$531:$D$533</c:f>
              <c:numCache>
                <c:formatCode>General</c:formatCode>
                <c:ptCount val="3"/>
                <c:pt idx="0">
                  <c:v>6</c:v>
                </c:pt>
                <c:pt idx="1">
                  <c:v>6.1</c:v>
                </c:pt>
                <c:pt idx="2">
                  <c:v>6.2</c:v>
                </c:pt>
              </c:numCache>
            </c:numRef>
          </c:val>
          <c:extLst>
            <c:ext xmlns:c16="http://schemas.microsoft.com/office/drawing/2014/chart" uri="{C3380CC4-5D6E-409C-BE32-E72D297353CC}">
              <c16:uniqueId val="{00000002-6DAD-2E44-8B32-1CFE1FDB14B1}"/>
            </c:ext>
          </c:extLst>
        </c:ser>
        <c:ser>
          <c:idx val="3"/>
          <c:order val="3"/>
          <c:tx>
            <c:strRef>
              <c:f>Dashboard_Organizzazione!$E$530</c:f>
              <c:strCache>
                <c:ptCount val="1"/>
                <c:pt idx="0">
                  <c:v>46-55 anni</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Dashboard_Organizzazione!$A$531:$A$533</c:f>
              <c:numCache>
                <c:formatCode>[$-410]mmm\-yy;@</c:formatCode>
                <c:ptCount val="3"/>
                <c:pt idx="0">
                  <c:v>43466</c:v>
                </c:pt>
                <c:pt idx="1">
                  <c:v>43617</c:v>
                </c:pt>
                <c:pt idx="2">
                  <c:v>43800</c:v>
                </c:pt>
              </c:numCache>
            </c:numRef>
          </c:cat>
          <c:val>
            <c:numRef>
              <c:f>Dashboard_Organizzazione!$E$531:$E$533</c:f>
              <c:numCache>
                <c:formatCode>General</c:formatCode>
                <c:ptCount val="3"/>
                <c:pt idx="0">
                  <c:v>6.3</c:v>
                </c:pt>
                <c:pt idx="1">
                  <c:v>6.4</c:v>
                </c:pt>
                <c:pt idx="2">
                  <c:v>6.5</c:v>
                </c:pt>
              </c:numCache>
            </c:numRef>
          </c:val>
          <c:extLst>
            <c:ext xmlns:c16="http://schemas.microsoft.com/office/drawing/2014/chart" uri="{C3380CC4-5D6E-409C-BE32-E72D297353CC}">
              <c16:uniqueId val="{00000003-6DAD-2E44-8B32-1CFE1FDB14B1}"/>
            </c:ext>
          </c:extLst>
        </c:ser>
        <c:ser>
          <c:idx val="4"/>
          <c:order val="4"/>
          <c:tx>
            <c:strRef>
              <c:f>Dashboard_Organizzazione!$F$530</c:f>
              <c:strCache>
                <c:ptCount val="1"/>
                <c:pt idx="0">
                  <c:v>Oltre 55 anni</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Dashboard_Organizzazione!$A$531:$A$533</c:f>
              <c:numCache>
                <c:formatCode>[$-410]mmm\-yy;@</c:formatCode>
                <c:ptCount val="3"/>
                <c:pt idx="0">
                  <c:v>43466</c:v>
                </c:pt>
                <c:pt idx="1">
                  <c:v>43617</c:v>
                </c:pt>
                <c:pt idx="2">
                  <c:v>43800</c:v>
                </c:pt>
              </c:numCache>
            </c:numRef>
          </c:cat>
          <c:val>
            <c:numRef>
              <c:f>Dashboard_Organizzazione!$F$531:$F$533</c:f>
              <c:numCache>
                <c:formatCode>General</c:formatCode>
                <c:ptCount val="3"/>
                <c:pt idx="0">
                  <c:v>6.8</c:v>
                </c:pt>
                <c:pt idx="1">
                  <c:v>6.9</c:v>
                </c:pt>
                <c:pt idx="2">
                  <c:v>7</c:v>
                </c:pt>
              </c:numCache>
            </c:numRef>
          </c:val>
          <c:extLst>
            <c:ext xmlns:c16="http://schemas.microsoft.com/office/drawing/2014/chart" uri="{C3380CC4-5D6E-409C-BE32-E72D297353CC}">
              <c16:uniqueId val="{00000000-08E9-9C4C-92EB-C0F18B10D850}"/>
            </c:ext>
          </c:extLst>
        </c:ser>
        <c:ser>
          <c:idx val="5"/>
          <c:order val="5"/>
          <c:tx>
            <c:strRef>
              <c:f>Dashboard_Organizzazione!$J$530</c:f>
              <c:strCache>
                <c:ptCount val="1"/>
                <c:pt idx="0">
                  <c:v>Totale complessivo</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Dashboard_Organizzazione!$A$531:$A$533</c:f>
              <c:numCache>
                <c:formatCode>[$-410]mmm\-yy;@</c:formatCode>
                <c:ptCount val="3"/>
                <c:pt idx="0">
                  <c:v>43466</c:v>
                </c:pt>
                <c:pt idx="1">
                  <c:v>43617</c:v>
                </c:pt>
                <c:pt idx="2">
                  <c:v>43800</c:v>
                </c:pt>
              </c:numCache>
            </c:numRef>
          </c:cat>
          <c:val>
            <c:numRef>
              <c:f>Dashboard_Organizzazione!$J$531:$J$533</c:f>
              <c:numCache>
                <c:formatCode>0.0</c:formatCode>
                <c:ptCount val="3"/>
                <c:pt idx="0">
                  <c:v>6.28</c:v>
                </c:pt>
                <c:pt idx="1">
                  <c:v>6.3599999999999994</c:v>
                </c:pt>
                <c:pt idx="2">
                  <c:v>6.4599999999999991</c:v>
                </c:pt>
              </c:numCache>
            </c:numRef>
          </c:val>
          <c:extLst>
            <c:ext xmlns:c16="http://schemas.microsoft.com/office/drawing/2014/chart" uri="{C3380CC4-5D6E-409C-BE32-E72D297353CC}">
              <c16:uniqueId val="{00000001-08E9-9C4C-92EB-C0F18B10D850}"/>
            </c:ext>
          </c:extLst>
        </c:ser>
        <c:dLbls>
          <c:dLblPos val="outEnd"/>
          <c:showLegendKey val="0"/>
          <c:showVal val="1"/>
          <c:showCatName val="0"/>
          <c:showSerName val="0"/>
          <c:showPercent val="0"/>
          <c:showBubbleSize val="0"/>
        </c:dLbls>
        <c:gapWidth val="219"/>
        <c:overlap val="-27"/>
        <c:axId val="609127775"/>
        <c:axId val="672797599"/>
      </c:barChart>
      <c:catAx>
        <c:axId val="609127775"/>
        <c:scaling>
          <c:orientation val="minMax"/>
        </c:scaling>
        <c:delete val="0"/>
        <c:axPos val="b"/>
        <c:numFmt formatCode="[$-410]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2797599"/>
        <c:crosses val="autoZero"/>
        <c:auto val="0"/>
        <c:lblAlgn val="ctr"/>
        <c:lblOffset val="100"/>
        <c:tickLblSkip val="1"/>
        <c:noMultiLvlLbl val="1"/>
      </c:catAx>
      <c:valAx>
        <c:axId val="672797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91277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DIGITALIZZAZIONE DEI PROCESSI </a:t>
            </a:r>
            <a:r>
              <a:rPr lang="it-IT" baseline="0"/>
              <a:t>- CLUSTERIZZAZIONE PER DIREZIONE</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Dashboard_Organizzazione!$L$530</c:f>
              <c:strCache>
                <c:ptCount val="1"/>
                <c:pt idx="0">
                  <c:v>CORPORATE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Dashboard_Organizzazione!$L$531:$L$533</c:f>
              <c:numCache>
                <c:formatCode>General</c:formatCode>
                <c:ptCount val="3"/>
                <c:pt idx="0">
                  <c:v>7.1</c:v>
                </c:pt>
                <c:pt idx="1">
                  <c:v>7.2</c:v>
                </c:pt>
                <c:pt idx="2">
                  <c:v>7.2</c:v>
                </c:pt>
              </c:numCache>
            </c:numRef>
          </c:val>
          <c:extLst>
            <c:ext xmlns:c16="http://schemas.microsoft.com/office/drawing/2014/chart" uri="{C3380CC4-5D6E-409C-BE32-E72D297353CC}">
              <c16:uniqueId val="{00000000-8E4E-214A-BD45-CE3E490B316D}"/>
            </c:ext>
          </c:extLst>
        </c:ser>
        <c:ser>
          <c:idx val="1"/>
          <c:order val="1"/>
          <c:tx>
            <c:strRef>
              <c:f>Dashboard_Organizzazione!$M$530</c:f>
              <c:strCache>
                <c:ptCount val="1"/>
                <c:pt idx="0">
                  <c:v>SALES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Dashboard_Organizzazione!$M$531:$M$533</c:f>
              <c:numCache>
                <c:formatCode>General</c:formatCode>
                <c:ptCount val="3"/>
                <c:pt idx="0">
                  <c:v>7</c:v>
                </c:pt>
                <c:pt idx="1">
                  <c:v>7</c:v>
                </c:pt>
                <c:pt idx="2">
                  <c:v>7.1</c:v>
                </c:pt>
              </c:numCache>
            </c:numRef>
          </c:val>
          <c:extLst>
            <c:ext xmlns:c16="http://schemas.microsoft.com/office/drawing/2014/chart" uri="{C3380CC4-5D6E-409C-BE32-E72D297353CC}">
              <c16:uniqueId val="{00000001-8E4E-214A-BD45-CE3E490B316D}"/>
            </c:ext>
          </c:extLst>
        </c:ser>
        <c:ser>
          <c:idx val="2"/>
          <c:order val="2"/>
          <c:tx>
            <c:strRef>
              <c:f>Dashboard_Organizzazione!$N$530</c:f>
              <c:strCache>
                <c:ptCount val="1"/>
                <c:pt idx="0">
                  <c:v>R&amp;D</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Dashboard_Organizzazione!$N$531:$N$533</c:f>
              <c:numCache>
                <c:formatCode>General</c:formatCode>
                <c:ptCount val="3"/>
                <c:pt idx="0">
                  <c:v>7.5</c:v>
                </c:pt>
                <c:pt idx="1">
                  <c:v>7.6</c:v>
                </c:pt>
                <c:pt idx="2">
                  <c:v>7.6</c:v>
                </c:pt>
              </c:numCache>
            </c:numRef>
          </c:val>
          <c:extLst>
            <c:ext xmlns:c16="http://schemas.microsoft.com/office/drawing/2014/chart" uri="{C3380CC4-5D6E-409C-BE32-E72D297353CC}">
              <c16:uniqueId val="{00000002-8E4E-214A-BD45-CE3E490B316D}"/>
            </c:ext>
          </c:extLst>
        </c:ser>
        <c:ser>
          <c:idx val="3"/>
          <c:order val="3"/>
          <c:tx>
            <c:strRef>
              <c:f>Dashboard_Organizzazione!$O$530</c:f>
              <c:strCache>
                <c:ptCount val="1"/>
                <c:pt idx="0">
                  <c:v>IT</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Dashboard_Organizzazione!$O$531:$O$533</c:f>
              <c:numCache>
                <c:formatCode>General</c:formatCode>
                <c:ptCount val="3"/>
                <c:pt idx="0">
                  <c:v>6.5</c:v>
                </c:pt>
                <c:pt idx="1">
                  <c:v>6.6</c:v>
                </c:pt>
                <c:pt idx="2">
                  <c:v>6.7</c:v>
                </c:pt>
              </c:numCache>
            </c:numRef>
          </c:val>
          <c:extLst>
            <c:ext xmlns:c16="http://schemas.microsoft.com/office/drawing/2014/chart" uri="{C3380CC4-5D6E-409C-BE32-E72D297353CC}">
              <c16:uniqueId val="{00000003-8E4E-214A-BD45-CE3E490B316D}"/>
            </c:ext>
          </c:extLst>
        </c:ser>
        <c:ser>
          <c:idx val="4"/>
          <c:order val="4"/>
          <c:tx>
            <c:strRef>
              <c:f>Dashboard_Organizzazione!$P$530</c:f>
              <c:strCache>
                <c:ptCount val="1"/>
                <c:pt idx="0">
                  <c:v>HR</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Dashboard_Organizzazione!$P$531:$P$533</c:f>
              <c:numCache>
                <c:formatCode>General</c:formatCode>
                <c:ptCount val="3"/>
                <c:pt idx="0">
                  <c:v>6</c:v>
                </c:pt>
                <c:pt idx="1">
                  <c:v>6.1</c:v>
                </c:pt>
                <c:pt idx="2">
                  <c:v>6.2</c:v>
                </c:pt>
              </c:numCache>
            </c:numRef>
          </c:val>
          <c:extLst>
            <c:ext xmlns:c16="http://schemas.microsoft.com/office/drawing/2014/chart" uri="{C3380CC4-5D6E-409C-BE32-E72D297353CC}">
              <c16:uniqueId val="{00000004-8E4E-214A-BD45-CE3E490B316D}"/>
            </c:ext>
          </c:extLst>
        </c:ser>
        <c:ser>
          <c:idx val="5"/>
          <c:order val="5"/>
          <c:tx>
            <c:strRef>
              <c:f>Dashboard_Organizzazione!$Q$530</c:f>
              <c:strCache>
                <c:ptCount val="1"/>
                <c:pt idx="0">
                  <c:v>MARKETING</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Dashboard_Organizzazione!$Q$531:$Q$533</c:f>
              <c:numCache>
                <c:formatCode>General</c:formatCode>
                <c:ptCount val="3"/>
                <c:pt idx="0">
                  <c:v>7.2</c:v>
                </c:pt>
                <c:pt idx="1">
                  <c:v>7.3</c:v>
                </c:pt>
                <c:pt idx="2">
                  <c:v>7.4</c:v>
                </c:pt>
              </c:numCache>
            </c:numRef>
          </c:val>
          <c:extLst>
            <c:ext xmlns:c16="http://schemas.microsoft.com/office/drawing/2014/chart" uri="{C3380CC4-5D6E-409C-BE32-E72D297353CC}">
              <c16:uniqueId val="{00000005-8E4E-214A-BD45-CE3E490B316D}"/>
            </c:ext>
          </c:extLst>
        </c:ser>
        <c:ser>
          <c:idx val="6"/>
          <c:order val="6"/>
          <c:tx>
            <c:strRef>
              <c:f>Dashboard_Organizzazione!$AL$530</c:f>
              <c:strCache>
                <c:ptCount val="1"/>
                <c:pt idx="0">
                  <c:v>Totale complessivo</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Dashboard_Organizzazione!$AL$531:$AL$533</c:f>
              <c:numCache>
                <c:formatCode>0.0</c:formatCode>
                <c:ptCount val="3"/>
                <c:pt idx="0">
                  <c:v>6.8833333333333337</c:v>
                </c:pt>
                <c:pt idx="1">
                  <c:v>6.9666666666666659</c:v>
                </c:pt>
                <c:pt idx="2">
                  <c:v>7.0333333333333323</c:v>
                </c:pt>
              </c:numCache>
            </c:numRef>
          </c:val>
          <c:extLst>
            <c:ext xmlns:c16="http://schemas.microsoft.com/office/drawing/2014/chart" uri="{C3380CC4-5D6E-409C-BE32-E72D297353CC}">
              <c16:uniqueId val="{00000000-B919-7549-99C6-92290A3A2B9A}"/>
            </c:ext>
          </c:extLst>
        </c:ser>
        <c:dLbls>
          <c:dLblPos val="outEnd"/>
          <c:showLegendKey val="0"/>
          <c:showVal val="1"/>
          <c:showCatName val="0"/>
          <c:showSerName val="0"/>
          <c:showPercent val="0"/>
          <c:showBubbleSize val="0"/>
        </c:dLbls>
        <c:gapWidth val="219"/>
        <c:overlap val="-27"/>
        <c:axId val="609127775"/>
        <c:axId val="672797599"/>
      </c:barChart>
      <c:catAx>
        <c:axId val="609127775"/>
        <c:scaling>
          <c:orientation val="minMax"/>
        </c:scaling>
        <c:delete val="0"/>
        <c:axPos val="b"/>
        <c:numFmt formatCode="[$-410]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2797599"/>
        <c:crosses val="autoZero"/>
        <c:auto val="0"/>
        <c:lblAlgn val="ctr"/>
        <c:lblOffset val="100"/>
        <c:tickLblSkip val="1"/>
        <c:noMultiLvlLbl val="1"/>
      </c:catAx>
      <c:valAx>
        <c:axId val="672797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91277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DESK SHARING RATIO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Dashboard_Organizzazione!$A$564</c:f>
              <c:strCache>
                <c:ptCount val="1"/>
                <c:pt idx="0">
                  <c:v># postazioni/# dipendenti</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Dashboard_Organizzazione!$B$563:$F$563</c:f>
              <c:numCache>
                <c:formatCode>[$-410]mmm\-yy;@</c:formatCode>
                <c:ptCount val="5"/>
                <c:pt idx="0">
                  <c:v>43466</c:v>
                </c:pt>
                <c:pt idx="1">
                  <c:v>43525</c:v>
                </c:pt>
                <c:pt idx="2">
                  <c:v>43617</c:v>
                </c:pt>
                <c:pt idx="3">
                  <c:v>43709</c:v>
                </c:pt>
                <c:pt idx="4">
                  <c:v>43800</c:v>
                </c:pt>
              </c:numCache>
            </c:numRef>
          </c:cat>
          <c:val>
            <c:numRef>
              <c:f>Dashboard_Organizzazione!$B$564:$F$564</c:f>
              <c:numCache>
                <c:formatCode>0.00</c:formatCode>
                <c:ptCount val="5"/>
                <c:pt idx="0">
                  <c:v>1.3333333333333333</c:v>
                </c:pt>
                <c:pt idx="1">
                  <c:v>1.2</c:v>
                </c:pt>
                <c:pt idx="2">
                  <c:v>1.1333333333333333</c:v>
                </c:pt>
                <c:pt idx="3">
                  <c:v>1.1333333333333333</c:v>
                </c:pt>
                <c:pt idx="4">
                  <c:v>1.1333333333333333</c:v>
                </c:pt>
              </c:numCache>
            </c:numRef>
          </c:val>
          <c:extLst>
            <c:ext xmlns:c16="http://schemas.microsoft.com/office/drawing/2014/chart" uri="{C3380CC4-5D6E-409C-BE32-E72D297353CC}">
              <c16:uniqueId val="{00000000-56A4-1A49-B53F-CE4DE5595075}"/>
            </c:ext>
          </c:extLst>
        </c:ser>
        <c:dLbls>
          <c:showLegendKey val="0"/>
          <c:showVal val="0"/>
          <c:showCatName val="0"/>
          <c:showSerName val="0"/>
          <c:showPercent val="0"/>
          <c:showBubbleSize val="0"/>
        </c:dLbls>
        <c:gapWidth val="219"/>
        <c:overlap val="-27"/>
        <c:axId val="708469087"/>
        <c:axId val="716363167"/>
      </c:barChart>
      <c:catAx>
        <c:axId val="708469087"/>
        <c:scaling>
          <c:orientation val="minMax"/>
        </c:scaling>
        <c:delete val="0"/>
        <c:axPos val="b"/>
        <c:numFmt formatCode="[$-410]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6363167"/>
        <c:crosses val="autoZero"/>
        <c:auto val="0"/>
        <c:lblAlgn val="ctr"/>
        <c:lblOffset val="100"/>
        <c:tickLblSkip val="1"/>
        <c:noMultiLvlLbl val="1"/>
      </c:catAx>
      <c:valAx>
        <c:axId val="716363167"/>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8469087"/>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Dashboard_Organizzazione!$A$592</c:f>
              <c:strCache>
                <c:ptCount val="1"/>
                <c:pt idx="0">
                  <c:v>Δ Costi Spazi Fisici</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Dashboard_Organizzazione!$B$591:$F$591</c:f>
              <c:numCache>
                <c:formatCode>[$-410]mmm\-yy;@</c:formatCode>
                <c:ptCount val="5"/>
                <c:pt idx="0">
                  <c:v>43466</c:v>
                </c:pt>
                <c:pt idx="1">
                  <c:v>43525</c:v>
                </c:pt>
                <c:pt idx="2">
                  <c:v>43617</c:v>
                </c:pt>
                <c:pt idx="3">
                  <c:v>43709</c:v>
                </c:pt>
                <c:pt idx="4">
                  <c:v>43800</c:v>
                </c:pt>
              </c:numCache>
            </c:numRef>
          </c:cat>
          <c:val>
            <c:numRef>
              <c:f>Dashboard_Organizzazione!$B$592:$F$592</c:f>
              <c:numCache>
                <c:formatCode>_-[$€-410]\ * #,##0.00_-;\-[$€-410]\ * #,##0.00_-;_-[$€-410]\ * "-"??_-;_-@_-</c:formatCode>
                <c:ptCount val="5"/>
                <c:pt idx="0">
                  <c:v>0</c:v>
                </c:pt>
                <c:pt idx="1">
                  <c:v>-75000</c:v>
                </c:pt>
                <c:pt idx="2">
                  <c:v>-225000</c:v>
                </c:pt>
                <c:pt idx="3">
                  <c:v>-225000</c:v>
                </c:pt>
                <c:pt idx="4">
                  <c:v>-225000</c:v>
                </c:pt>
              </c:numCache>
            </c:numRef>
          </c:val>
          <c:extLst>
            <c:ext xmlns:c16="http://schemas.microsoft.com/office/drawing/2014/chart" uri="{C3380CC4-5D6E-409C-BE32-E72D297353CC}">
              <c16:uniqueId val="{00000000-467B-6647-8E12-8684F8BC49EA}"/>
            </c:ext>
          </c:extLst>
        </c:ser>
        <c:dLbls>
          <c:showLegendKey val="0"/>
          <c:showVal val="0"/>
          <c:showCatName val="0"/>
          <c:showSerName val="0"/>
          <c:showPercent val="0"/>
          <c:showBubbleSize val="0"/>
        </c:dLbls>
        <c:gapWidth val="219"/>
        <c:overlap val="-27"/>
        <c:axId val="718522943"/>
        <c:axId val="728724367"/>
      </c:barChart>
      <c:catAx>
        <c:axId val="718522943"/>
        <c:scaling>
          <c:orientation val="minMax"/>
        </c:scaling>
        <c:delete val="0"/>
        <c:axPos val="b"/>
        <c:numFmt formatCode="[$-410]mmm\-yy;@" sourceLinked="1"/>
        <c:majorTickMark val="out"/>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8724367"/>
        <c:crosses val="autoZero"/>
        <c:auto val="0"/>
        <c:lblAlgn val="ctr"/>
        <c:lblOffset val="100"/>
        <c:tickLblSkip val="1"/>
        <c:noMultiLvlLbl val="1"/>
      </c:catAx>
      <c:valAx>
        <c:axId val="728724367"/>
        <c:scaling>
          <c:orientation val="minMax"/>
        </c:scaling>
        <c:delete val="0"/>
        <c:axPos val="l"/>
        <c:majorGridlines>
          <c:spPr>
            <a:ln w="9525" cap="flat" cmpd="sng" algn="ctr">
              <a:solidFill>
                <a:schemeClr val="tx1">
                  <a:lumMod val="15000"/>
                  <a:lumOff val="85000"/>
                </a:schemeClr>
              </a:solidFill>
              <a:round/>
            </a:ln>
            <a:effectLst/>
          </c:spPr>
        </c:majorGridlines>
        <c:numFmt formatCode="_-[$€-410]\ * #,##0.00_-;\-[$€-410]\ * #,##0.00_-;_-[$€-410]\ *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8522943"/>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Dashboard_Organizzazione!$A$620</c:f>
              <c:strCache>
                <c:ptCount val="1"/>
                <c:pt idx="0">
                  <c:v>CORPORATE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Dashboard_Organizzazione!$B$619:$M$619</c:f>
              <c:numCache>
                <c:formatCode>[$-410]mmm\-yy;@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Dashboard_Organizzazione!$B$620:$M$620</c:f>
              <c:numCache>
                <c:formatCode>_-[$€-410]\ * #,##0.00_-;\-[$€-410]\ * #,##0.00_-;_-[$€-410]\ * "-"??_-;_-@_-</c:formatCode>
                <c:ptCount val="12"/>
                <c:pt idx="0">
                  <c:v>84</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B851-F44B-BD70-F85A1BCF3BF8}"/>
            </c:ext>
          </c:extLst>
        </c:ser>
        <c:ser>
          <c:idx val="1"/>
          <c:order val="1"/>
          <c:tx>
            <c:strRef>
              <c:f>Dashboard_Organizzazione!$A$621</c:f>
              <c:strCache>
                <c:ptCount val="1"/>
                <c:pt idx="0">
                  <c:v>HR</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Dashboard_Organizzazione!$B$619:$M$619</c:f>
              <c:numCache>
                <c:formatCode>[$-410]mmm\-yy;@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Dashboard_Organizzazione!$B$621:$M$621</c:f>
              <c:numCache>
                <c:formatCode>_-[$€-410]\ * #,##0.00_-;\-[$€-410]\ * #,##0.00_-;_-[$€-410]\ * "-"??_-;_-@_-</c:formatCode>
                <c:ptCount val="12"/>
                <c:pt idx="0">
                  <c:v>14</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B851-F44B-BD70-F85A1BCF3BF8}"/>
            </c:ext>
          </c:extLst>
        </c:ser>
        <c:ser>
          <c:idx val="2"/>
          <c:order val="2"/>
          <c:tx>
            <c:strRef>
              <c:f>Dashboard_Organizzazione!$A$622</c:f>
              <c:strCache>
                <c:ptCount val="1"/>
                <c:pt idx="0">
                  <c:v>IT</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Dashboard_Organizzazione!$B$619:$M$619</c:f>
              <c:numCache>
                <c:formatCode>[$-410]mmm\-yy;@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Dashboard_Organizzazione!$B$622:$M$622</c:f>
              <c:numCache>
                <c:formatCode>_-[$€-410]\ * #,##0.00_-;\-[$€-410]\ * #,##0.00_-;_-[$€-410]\ * "-"??_-;_-@_-</c:formatCode>
                <c:ptCount val="12"/>
                <c:pt idx="0">
                  <c:v>14</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B851-F44B-BD70-F85A1BCF3BF8}"/>
            </c:ext>
          </c:extLst>
        </c:ser>
        <c:ser>
          <c:idx val="3"/>
          <c:order val="3"/>
          <c:tx>
            <c:strRef>
              <c:f>Dashboard_Organizzazione!$A$623</c:f>
              <c:strCache>
                <c:ptCount val="1"/>
                <c:pt idx="0">
                  <c:v>MARKETING</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Dashboard_Organizzazione!$B$619:$M$619</c:f>
              <c:numCache>
                <c:formatCode>[$-410]mmm\-yy;@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Dashboard_Organizzazione!$B$623:$M$623</c:f>
              <c:numCache>
                <c:formatCode>_-[$€-410]\ * #,##0.00_-;\-[$€-410]\ * #,##0.00_-;_-[$€-410]\ * "-"??_-;_-@_-</c:formatCode>
                <c:ptCount val="12"/>
                <c:pt idx="0">
                  <c:v>14</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B851-F44B-BD70-F85A1BCF3BF8}"/>
            </c:ext>
          </c:extLst>
        </c:ser>
        <c:ser>
          <c:idx val="4"/>
          <c:order val="4"/>
          <c:tx>
            <c:strRef>
              <c:f>Dashboard_Organizzazione!$A$624</c:f>
              <c:strCache>
                <c:ptCount val="1"/>
                <c:pt idx="0">
                  <c:v>R&amp;D</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Dashboard_Organizzazione!$B$619:$M$619</c:f>
              <c:numCache>
                <c:formatCode>[$-410]mmm\-yy;@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Dashboard_Organizzazione!$B$624:$M$624</c:f>
              <c:numCache>
                <c:formatCode>_-[$€-410]\ * #,##0.00_-;\-[$€-410]\ * #,##0.00_-;_-[$€-410]\ * "-"??_-;_-@_-</c:formatCode>
                <c:ptCount val="12"/>
                <c:pt idx="0">
                  <c:v>98</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B851-F44B-BD70-F85A1BCF3BF8}"/>
            </c:ext>
          </c:extLst>
        </c:ser>
        <c:ser>
          <c:idx val="5"/>
          <c:order val="5"/>
          <c:tx>
            <c:strRef>
              <c:f>Dashboard_Organizzazione!$A$625</c:f>
              <c:strCache>
                <c:ptCount val="1"/>
                <c:pt idx="0">
                  <c:v>SALES</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Dashboard_Organizzazione!$B$619:$M$619</c:f>
              <c:numCache>
                <c:formatCode>[$-410]mmm\-yy;@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Dashboard_Organizzazione!$B$625:$M$625</c:f>
              <c:numCache>
                <c:formatCode>_-[$€-410]\ * #,##0.00_-;\-[$€-410]\ * #,##0.00_-;_-[$€-410]\ * "-"??_-;_-@_-</c:formatCode>
                <c:ptCount val="12"/>
                <c:pt idx="0">
                  <c:v>154</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5-B851-F44B-BD70-F85A1BCF3BF8}"/>
            </c:ext>
          </c:extLst>
        </c:ser>
        <c:ser>
          <c:idx val="6"/>
          <c:order val="6"/>
          <c:tx>
            <c:strRef>
              <c:f>Dashboard_Organizzazione!$A$627</c:f>
              <c:strCache>
                <c:ptCount val="1"/>
                <c:pt idx="0">
                  <c:v>Totale complessivo</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Dashboard_Organizzazione!$B$619:$M$619</c:f>
              <c:numCache>
                <c:formatCode>[$-410]mmm\-yy;@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Dashboard_Organizzazione!$B$627:$M$627</c:f>
              <c:numCache>
                <c:formatCode>_-[$€-410]\ * #,##0.00_-;\-[$€-410]\ * #,##0.00_-;_-[$€-410]\ * "-"??_-;_-@_-</c:formatCode>
                <c:ptCount val="12"/>
                <c:pt idx="0">
                  <c:v>378</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1445-DE45-8A72-C7B156EFE6ED}"/>
            </c:ext>
          </c:extLst>
        </c:ser>
        <c:dLbls>
          <c:dLblPos val="outEnd"/>
          <c:showLegendKey val="0"/>
          <c:showVal val="1"/>
          <c:showCatName val="0"/>
          <c:showSerName val="0"/>
          <c:showPercent val="0"/>
          <c:showBubbleSize val="0"/>
        </c:dLbls>
        <c:gapWidth val="219"/>
        <c:overlap val="-27"/>
        <c:axId val="718522943"/>
        <c:axId val="728724367"/>
      </c:barChart>
      <c:dateAx>
        <c:axId val="718522943"/>
        <c:scaling>
          <c:orientation val="minMax"/>
        </c:scaling>
        <c:delete val="0"/>
        <c:axPos val="b"/>
        <c:numFmt formatCode="[$-410]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8724367"/>
        <c:crosses val="autoZero"/>
        <c:auto val="1"/>
        <c:lblOffset val="100"/>
        <c:baseTimeUnit val="months"/>
        <c:majorUnit val="1"/>
      </c:dateAx>
      <c:valAx>
        <c:axId val="728724367"/>
        <c:scaling>
          <c:orientation val="minMax"/>
        </c:scaling>
        <c:delete val="0"/>
        <c:axPos val="l"/>
        <c:majorGridlines>
          <c:spPr>
            <a:ln w="9525" cap="flat" cmpd="sng" algn="ctr">
              <a:solidFill>
                <a:schemeClr val="tx1">
                  <a:lumMod val="15000"/>
                  <a:lumOff val="85000"/>
                </a:schemeClr>
              </a:solidFill>
              <a:round/>
            </a:ln>
            <a:effectLst/>
          </c:spPr>
        </c:majorGridlines>
        <c:numFmt formatCode="_-[$€-410]\ * #,##0.00_-;\-[$€-410]\ * #,##0.00_-;_-[$€-410]\ *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852294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 GIORNATE SW DEL MESE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Dashboard_Organizzazione!$A$131</c:f>
              <c:strCache>
                <c:ptCount val="1"/>
                <c:pt idx="0">
                  <c:v>CORPORATE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Dashboard_Organizzazione!$B$130:$M$130</c:f>
              <c:numCache>
                <c:formatCode>[$-410]mmm\-yy;@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Dashboard_Organizzazione!$B$131:$M$131</c:f>
              <c:numCache>
                <c:formatCode>General</c:formatCode>
                <c:ptCount val="12"/>
                <c:pt idx="0">
                  <c:v>12</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916E-4693-8E6F-8D3EA2B47C72}"/>
            </c:ext>
          </c:extLst>
        </c:ser>
        <c:ser>
          <c:idx val="1"/>
          <c:order val="1"/>
          <c:tx>
            <c:strRef>
              <c:f>Dashboard_Organizzazione!$A$132</c:f>
              <c:strCache>
                <c:ptCount val="1"/>
                <c:pt idx="0">
                  <c:v>HR</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Dashboard_Organizzazione!$B$130:$M$130</c:f>
              <c:numCache>
                <c:formatCode>[$-410]mmm\-yy;@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Dashboard_Organizzazione!$B$132:$M$132</c:f>
              <c:numCache>
                <c:formatCode>General</c:formatCode>
                <c:ptCount val="12"/>
                <c:pt idx="0">
                  <c:v>2</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916E-4693-8E6F-8D3EA2B47C72}"/>
            </c:ext>
          </c:extLst>
        </c:ser>
        <c:ser>
          <c:idx val="2"/>
          <c:order val="2"/>
          <c:tx>
            <c:strRef>
              <c:f>Dashboard_Organizzazione!$A$133</c:f>
              <c:strCache>
                <c:ptCount val="1"/>
                <c:pt idx="0">
                  <c:v>IT</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Dashboard_Organizzazione!$B$130:$M$130</c:f>
              <c:numCache>
                <c:formatCode>[$-410]mmm\-yy;@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Dashboard_Organizzazione!$B$133:$M$133</c:f>
              <c:numCache>
                <c:formatCode>General</c:formatCode>
                <c:ptCount val="12"/>
                <c:pt idx="0">
                  <c:v>2</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916E-4693-8E6F-8D3EA2B47C72}"/>
            </c:ext>
          </c:extLst>
        </c:ser>
        <c:ser>
          <c:idx val="3"/>
          <c:order val="3"/>
          <c:tx>
            <c:strRef>
              <c:f>Dashboard_Organizzazione!$A$134</c:f>
              <c:strCache>
                <c:ptCount val="1"/>
                <c:pt idx="0">
                  <c:v>MARKETING</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Dashboard_Organizzazione!$B$130:$M$130</c:f>
              <c:numCache>
                <c:formatCode>[$-410]mmm\-yy;@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Dashboard_Organizzazione!$B$134:$M$134</c:f>
              <c:numCache>
                <c:formatCode>General</c:formatCode>
                <c:ptCount val="12"/>
                <c:pt idx="0">
                  <c:v>2</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916E-4693-8E6F-8D3EA2B47C72}"/>
            </c:ext>
          </c:extLst>
        </c:ser>
        <c:ser>
          <c:idx val="4"/>
          <c:order val="4"/>
          <c:tx>
            <c:strRef>
              <c:f>Dashboard_Organizzazione!$A$135</c:f>
              <c:strCache>
                <c:ptCount val="1"/>
                <c:pt idx="0">
                  <c:v>R&amp;D</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Dashboard_Organizzazione!$B$130:$M$130</c:f>
              <c:numCache>
                <c:formatCode>[$-410]mmm\-yy;@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Dashboard_Organizzazione!$B$135:$M$135</c:f>
              <c:numCache>
                <c:formatCode>General</c:formatCode>
                <c:ptCount val="12"/>
                <c:pt idx="0">
                  <c:v>14</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916E-4693-8E6F-8D3EA2B47C72}"/>
            </c:ext>
          </c:extLst>
        </c:ser>
        <c:ser>
          <c:idx val="5"/>
          <c:order val="5"/>
          <c:tx>
            <c:strRef>
              <c:f>Dashboard_Organizzazione!$A$136</c:f>
              <c:strCache>
                <c:ptCount val="1"/>
                <c:pt idx="0">
                  <c:v>SALES</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Dashboard_Organizzazione!$B$130:$M$130</c:f>
              <c:numCache>
                <c:formatCode>[$-410]mmm\-yy;@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Dashboard_Organizzazione!$B$136:$M$136</c:f>
              <c:numCache>
                <c:formatCode>General</c:formatCode>
                <c:ptCount val="12"/>
                <c:pt idx="0">
                  <c:v>22</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5-916E-4693-8E6F-8D3EA2B47C72}"/>
            </c:ext>
          </c:extLst>
        </c:ser>
        <c:ser>
          <c:idx val="6"/>
          <c:order val="6"/>
          <c:tx>
            <c:strRef>
              <c:f>Dashboard_Organizzazione!$A$138</c:f>
              <c:strCache>
                <c:ptCount val="1"/>
                <c:pt idx="0">
                  <c:v>Totale complessivo</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Dashboard_Organizzazione!$B$130:$M$130</c:f>
              <c:numCache>
                <c:formatCode>[$-410]mmm\-yy;@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Dashboard_Organizzazione!$B$138:$M$138</c:f>
              <c:numCache>
                <c:formatCode>General</c:formatCode>
                <c:ptCount val="12"/>
                <c:pt idx="0">
                  <c:v>54</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425E-7443-B631-F6DE70EFDC0C}"/>
            </c:ext>
          </c:extLst>
        </c:ser>
        <c:dLbls>
          <c:showLegendKey val="0"/>
          <c:showVal val="1"/>
          <c:showCatName val="0"/>
          <c:showSerName val="0"/>
          <c:showPercent val="0"/>
          <c:showBubbleSize val="0"/>
        </c:dLbls>
        <c:gapWidth val="150"/>
        <c:overlap val="-25"/>
        <c:axId val="647724000"/>
        <c:axId val="635294272"/>
      </c:barChart>
      <c:dateAx>
        <c:axId val="647724000"/>
        <c:scaling>
          <c:orientation val="minMax"/>
        </c:scaling>
        <c:delete val="0"/>
        <c:axPos val="b"/>
        <c:numFmt formatCode="[$-410]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294272"/>
        <c:crosses val="autoZero"/>
        <c:auto val="1"/>
        <c:lblOffset val="100"/>
        <c:baseTimeUnit val="months"/>
      </c:dateAx>
      <c:valAx>
        <c:axId val="63529427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477240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Dashboard_Organizzazione!$A$674</c:f>
              <c:strCache>
                <c:ptCount val="1"/>
                <c:pt idx="0">
                  <c:v>Risparmio economico totale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Dashboard_Organizzazione!$B$673:$N$673</c:f>
              <c:numCache>
                <c:formatCode>[$-410]mmm\-yy;@</c:formatCode>
                <c:ptCount val="13"/>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Dashboard_Organizzazione!$B$674:$N$674</c:f>
              <c:numCache>
                <c:formatCode>_-[$€-410]\ * #,##0.00_-;\-[$€-410]\ * #,##0.00_-;_-[$€-410]\ * "-"??_-;_-@_-</c:formatCode>
                <c:ptCount val="13"/>
                <c:pt idx="0">
                  <c:v>-1443.6</c:v>
                </c:pt>
                <c:pt idx="1">
                  <c:v>-1443.6</c:v>
                </c:pt>
                <c:pt idx="2">
                  <c:v>-76443.600000000006</c:v>
                </c:pt>
                <c:pt idx="3">
                  <c:v>-1443.6</c:v>
                </c:pt>
                <c:pt idx="4">
                  <c:v>-1443.6</c:v>
                </c:pt>
                <c:pt idx="5">
                  <c:v>-226443.6</c:v>
                </c:pt>
                <c:pt idx="6">
                  <c:v>-1443.6</c:v>
                </c:pt>
                <c:pt idx="7">
                  <c:v>-1443.6</c:v>
                </c:pt>
                <c:pt idx="8">
                  <c:v>-226443.6</c:v>
                </c:pt>
                <c:pt idx="9">
                  <c:v>-1443.6</c:v>
                </c:pt>
                <c:pt idx="10">
                  <c:v>-1443.6</c:v>
                </c:pt>
                <c:pt idx="11">
                  <c:v>-226443.6</c:v>
                </c:pt>
              </c:numCache>
            </c:numRef>
          </c:val>
          <c:extLst>
            <c:ext xmlns:c16="http://schemas.microsoft.com/office/drawing/2014/chart" uri="{C3380CC4-5D6E-409C-BE32-E72D297353CC}">
              <c16:uniqueId val="{00000000-1145-F748-8A5B-70E774680C12}"/>
            </c:ext>
          </c:extLst>
        </c:ser>
        <c:dLbls>
          <c:showLegendKey val="0"/>
          <c:showVal val="0"/>
          <c:showCatName val="0"/>
          <c:showSerName val="0"/>
          <c:showPercent val="0"/>
          <c:showBubbleSize val="0"/>
        </c:dLbls>
        <c:gapWidth val="219"/>
        <c:overlap val="-27"/>
        <c:axId val="372418623"/>
        <c:axId val="372487071"/>
      </c:barChart>
      <c:dateAx>
        <c:axId val="372418623"/>
        <c:scaling>
          <c:orientation val="minMax"/>
        </c:scaling>
        <c:delete val="0"/>
        <c:axPos val="b"/>
        <c:numFmt formatCode="[$-410]mmm\-yy;@" sourceLinked="1"/>
        <c:majorTickMark val="out"/>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72487071"/>
        <c:crosses val="autoZero"/>
        <c:auto val="1"/>
        <c:lblOffset val="100"/>
        <c:baseTimeUnit val="months"/>
        <c:majorUnit val="1"/>
        <c:majorTimeUnit val="months"/>
      </c:dateAx>
      <c:valAx>
        <c:axId val="372487071"/>
        <c:scaling>
          <c:orientation val="minMax"/>
        </c:scaling>
        <c:delete val="0"/>
        <c:axPos val="l"/>
        <c:majorGridlines>
          <c:spPr>
            <a:ln w="9525" cap="flat" cmpd="sng" algn="ctr">
              <a:solidFill>
                <a:schemeClr val="tx1">
                  <a:lumMod val="15000"/>
                  <a:lumOff val="85000"/>
                </a:schemeClr>
              </a:solidFill>
              <a:round/>
            </a:ln>
            <a:effectLst/>
          </c:spPr>
        </c:majorGridlines>
        <c:numFmt formatCode="_-[$€-410]\ * #,##0.00_-;\-[$€-410]\ * #,##0.00_-;_-[$€-410]\ *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72418623"/>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sz="1400" b="0" i="0" u="none" strike="noStrike" baseline="0">
                <a:effectLst/>
              </a:rPr>
              <a:t>ASSENZE - SALES</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Dashboard_Organizzazione!$AH$307</c:f>
              <c:strCache>
                <c:ptCount val="1"/>
                <c:pt idx="0">
                  <c:v>2018</c:v>
                </c:pt>
              </c:strCache>
            </c:strRef>
          </c:tx>
          <c:spPr>
            <a:ln w="28575" cap="rnd">
              <a:solidFill>
                <a:schemeClr val="accent1"/>
              </a:solidFill>
              <a:round/>
            </a:ln>
            <a:effectLst/>
          </c:spPr>
          <c:marker>
            <c:symbol val="none"/>
          </c:marker>
          <c:cat>
            <c:strRef>
              <c:f>Dashboard_Organizzazione!$AI$306:$AT$306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Dashboard_Organizzazione!$AI$307:$AT$307</c:f>
              <c:numCache>
                <c:formatCode>General</c:formatCode>
                <c:ptCount val="12"/>
                <c:pt idx="0">
                  <c:v>833</c:v>
                </c:pt>
                <c:pt idx="1">
                  <c:v>801</c:v>
                </c:pt>
                <c:pt idx="2">
                  <c:v>761</c:v>
                </c:pt>
                <c:pt idx="3">
                  <c:v>701</c:v>
                </c:pt>
                <c:pt idx="4">
                  <c:v>651</c:v>
                </c:pt>
                <c:pt idx="5">
                  <c:v>601</c:v>
                </c:pt>
                <c:pt idx="6">
                  <c:v>551</c:v>
                </c:pt>
                <c:pt idx="7">
                  <c:v>501</c:v>
                </c:pt>
                <c:pt idx="8">
                  <c:v>481</c:v>
                </c:pt>
                <c:pt idx="9">
                  <c:v>461</c:v>
                </c:pt>
                <c:pt idx="10">
                  <c:v>429</c:v>
                </c:pt>
                <c:pt idx="11">
                  <c:v>399</c:v>
                </c:pt>
              </c:numCache>
            </c:numRef>
          </c:val>
          <c:smooth val="0"/>
          <c:extLst>
            <c:ext xmlns:c16="http://schemas.microsoft.com/office/drawing/2014/chart" uri="{C3380CC4-5D6E-409C-BE32-E72D297353CC}">
              <c16:uniqueId val="{00000000-B1FE-8540-A06A-3048F10CC256}"/>
            </c:ext>
          </c:extLst>
        </c:ser>
        <c:ser>
          <c:idx val="1"/>
          <c:order val="1"/>
          <c:tx>
            <c:strRef>
              <c:f>Dashboard_Organizzazione!$AH$308</c:f>
              <c:strCache>
                <c:ptCount val="1"/>
                <c:pt idx="0">
                  <c:v>2019</c:v>
                </c:pt>
              </c:strCache>
            </c:strRef>
          </c:tx>
          <c:spPr>
            <a:ln w="28575" cap="rnd">
              <a:solidFill>
                <a:schemeClr val="accent2"/>
              </a:solidFill>
              <a:round/>
            </a:ln>
            <a:effectLst/>
          </c:spPr>
          <c:marker>
            <c:symbol val="none"/>
          </c:marker>
          <c:cat>
            <c:strRef>
              <c:f>Dashboard_Organizzazione!$AI$306:$AT$306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Dashboard_Organizzazione!$AI$308:$AT$308</c:f>
              <c:numCache>
                <c:formatCode>General</c:formatCode>
                <c:ptCount val="12"/>
                <c:pt idx="0">
                  <c:v>389</c:v>
                </c:pt>
                <c:pt idx="1">
                  <c:v>379</c:v>
                </c:pt>
                <c:pt idx="2">
                  <c:v>369</c:v>
                </c:pt>
                <c:pt idx="3">
                  <c:v>361</c:v>
                </c:pt>
                <c:pt idx="4">
                  <c:v>351</c:v>
                </c:pt>
                <c:pt idx="5">
                  <c:v>346</c:v>
                </c:pt>
                <c:pt idx="6">
                  <c:v>321</c:v>
                </c:pt>
                <c:pt idx="7">
                  <c:v>311</c:v>
                </c:pt>
                <c:pt idx="8">
                  <c:v>301</c:v>
                </c:pt>
                <c:pt idx="9">
                  <c:v>291</c:v>
                </c:pt>
                <c:pt idx="10">
                  <c:v>281</c:v>
                </c:pt>
                <c:pt idx="11">
                  <c:v>276</c:v>
                </c:pt>
              </c:numCache>
            </c:numRef>
          </c:val>
          <c:smooth val="0"/>
          <c:extLst>
            <c:ext xmlns:c16="http://schemas.microsoft.com/office/drawing/2014/chart" uri="{C3380CC4-5D6E-409C-BE32-E72D297353CC}">
              <c16:uniqueId val="{00000001-B1FE-8540-A06A-3048F10CC256}"/>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STRAORDINARIO</a:t>
            </a:r>
            <a:r>
              <a:rPr lang="it-IT" baseline="0"/>
              <a:t> - DIREZIONE 1</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Dashboard_Organizzazione!$DF$247</c:f>
              <c:strCache>
                <c:ptCount val="1"/>
                <c:pt idx="0">
                  <c:v>2018</c:v>
                </c:pt>
              </c:strCache>
            </c:strRef>
          </c:tx>
          <c:spPr>
            <a:ln w="28575" cap="rnd">
              <a:solidFill>
                <a:schemeClr val="accent1"/>
              </a:solidFill>
              <a:round/>
            </a:ln>
            <a:effectLst/>
          </c:spPr>
          <c:marker>
            <c:symbol val="none"/>
          </c:marker>
          <c:cat>
            <c:strRef>
              <c:f>Dashboard_Organizzazione!$DG$246:$DR$246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Dashboard_Organizzazione!$DG$247:$DR$247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A6E8-8F48-8434-803F16DDFC07}"/>
            </c:ext>
          </c:extLst>
        </c:ser>
        <c:ser>
          <c:idx val="1"/>
          <c:order val="1"/>
          <c:tx>
            <c:strRef>
              <c:f>Dashboard_Organizzazione!$DF$248</c:f>
              <c:strCache>
                <c:ptCount val="1"/>
                <c:pt idx="0">
                  <c:v>2019</c:v>
                </c:pt>
              </c:strCache>
            </c:strRef>
          </c:tx>
          <c:spPr>
            <a:ln w="28575" cap="rnd">
              <a:solidFill>
                <a:schemeClr val="accent2"/>
              </a:solidFill>
              <a:round/>
            </a:ln>
            <a:effectLst/>
          </c:spPr>
          <c:marker>
            <c:symbol val="none"/>
          </c:marker>
          <c:cat>
            <c:strRef>
              <c:f>Dashboard_Organizzazione!$DG$246:$DR$246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Dashboard_Organizzazione!$DG$248:$DR$248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A6E8-8F48-8434-803F16DDFC07}"/>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2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min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STRAORDINARIO</a:t>
            </a:r>
            <a:r>
              <a:rPr lang="it-IT" baseline="0"/>
              <a:t> - DIREZIONE 2</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Dashboard_Organizzazione!$DU$247</c:f>
              <c:strCache>
                <c:ptCount val="1"/>
                <c:pt idx="0">
                  <c:v>2018</c:v>
                </c:pt>
              </c:strCache>
            </c:strRef>
          </c:tx>
          <c:spPr>
            <a:ln w="28575" cap="rnd">
              <a:solidFill>
                <a:schemeClr val="accent1"/>
              </a:solidFill>
              <a:round/>
            </a:ln>
            <a:effectLst/>
          </c:spPr>
          <c:marker>
            <c:symbol val="none"/>
          </c:marker>
          <c:cat>
            <c:strRef>
              <c:f>Dashboard_Organizzazione!$DV$246:$EG$246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Dashboard_Organizzazione!$DV$247:$EG$247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AA6E-1D4E-AE5B-625988500B1E}"/>
            </c:ext>
          </c:extLst>
        </c:ser>
        <c:ser>
          <c:idx val="1"/>
          <c:order val="1"/>
          <c:tx>
            <c:strRef>
              <c:f>Dashboard_Organizzazione!$DU$248</c:f>
              <c:strCache>
                <c:ptCount val="1"/>
                <c:pt idx="0">
                  <c:v>2019</c:v>
                </c:pt>
              </c:strCache>
            </c:strRef>
          </c:tx>
          <c:spPr>
            <a:ln w="28575" cap="rnd">
              <a:solidFill>
                <a:schemeClr val="accent2"/>
              </a:solidFill>
              <a:round/>
            </a:ln>
            <a:effectLst/>
          </c:spPr>
          <c:marker>
            <c:symbol val="none"/>
          </c:marker>
          <c:cat>
            <c:strRef>
              <c:f>Dashboard_Organizzazione!$DV$246:$EG$246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Dashboard_Organizzazione!$DV$248:$EG$248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AA6E-1D4E-AE5B-625988500B1E}"/>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2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min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STRAORDINARIO</a:t>
            </a:r>
            <a:r>
              <a:rPr lang="it-IT" baseline="0"/>
              <a:t> - DIREZIONE 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Dashboard_Organizzazione!$EJ$247</c:f>
              <c:strCache>
                <c:ptCount val="1"/>
                <c:pt idx="0">
                  <c:v>2018</c:v>
                </c:pt>
              </c:strCache>
            </c:strRef>
          </c:tx>
          <c:spPr>
            <a:ln w="28575" cap="rnd">
              <a:solidFill>
                <a:schemeClr val="accent1"/>
              </a:solidFill>
              <a:round/>
            </a:ln>
            <a:effectLst/>
          </c:spPr>
          <c:marker>
            <c:symbol val="none"/>
          </c:marker>
          <c:cat>
            <c:strRef>
              <c:f>Dashboard_Organizzazione!$EK$246:$EV$246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Dashboard_Organizzazione!$EK$247:$EV$247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CC5A-A74D-AE59-DBDA7D040D14}"/>
            </c:ext>
          </c:extLst>
        </c:ser>
        <c:ser>
          <c:idx val="1"/>
          <c:order val="1"/>
          <c:tx>
            <c:strRef>
              <c:f>Dashboard_Organizzazione!$EJ$248</c:f>
              <c:strCache>
                <c:ptCount val="1"/>
                <c:pt idx="0">
                  <c:v>2019</c:v>
                </c:pt>
              </c:strCache>
            </c:strRef>
          </c:tx>
          <c:spPr>
            <a:ln w="28575" cap="rnd">
              <a:solidFill>
                <a:schemeClr val="accent2"/>
              </a:solidFill>
              <a:round/>
            </a:ln>
            <a:effectLst/>
          </c:spPr>
          <c:marker>
            <c:symbol val="none"/>
          </c:marker>
          <c:cat>
            <c:strRef>
              <c:f>Dashboard_Organizzazione!$EK$246:$EV$246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Dashboard_Organizzazione!$EK$248:$EV$248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CC5A-A74D-AE59-DBDA7D040D14}"/>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2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min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STRAORDINARIO</a:t>
            </a:r>
            <a:r>
              <a:rPr lang="it-IT" baseline="0"/>
              <a:t> - DIREZIONE 4</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Dashboard_Organizzazione!$EY$247</c:f>
              <c:strCache>
                <c:ptCount val="1"/>
                <c:pt idx="0">
                  <c:v>2018</c:v>
                </c:pt>
              </c:strCache>
            </c:strRef>
          </c:tx>
          <c:spPr>
            <a:ln w="28575" cap="rnd">
              <a:solidFill>
                <a:schemeClr val="accent1"/>
              </a:solidFill>
              <a:round/>
            </a:ln>
            <a:effectLst/>
          </c:spPr>
          <c:marker>
            <c:symbol val="none"/>
          </c:marker>
          <c:cat>
            <c:strRef>
              <c:f>Dashboard_Organizzazione!$EZ$246:$FK$246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Dashboard_Organizzazione!$EZ$247:$FK$247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E26D-C947-8C43-1D9C373D62C2}"/>
            </c:ext>
          </c:extLst>
        </c:ser>
        <c:ser>
          <c:idx val="1"/>
          <c:order val="1"/>
          <c:tx>
            <c:strRef>
              <c:f>Dashboard_Organizzazione!$EY$248</c:f>
              <c:strCache>
                <c:ptCount val="1"/>
                <c:pt idx="0">
                  <c:v>2019</c:v>
                </c:pt>
              </c:strCache>
            </c:strRef>
          </c:tx>
          <c:spPr>
            <a:ln w="28575" cap="rnd">
              <a:solidFill>
                <a:schemeClr val="accent2"/>
              </a:solidFill>
              <a:round/>
            </a:ln>
            <a:effectLst/>
          </c:spPr>
          <c:marker>
            <c:symbol val="none"/>
          </c:marker>
          <c:cat>
            <c:strRef>
              <c:f>Dashboard_Organizzazione!$EZ$246:$FK$246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Dashboard_Organizzazione!$EZ$248:$FK$248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E26D-C947-8C43-1D9C373D62C2}"/>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2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min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STRAORDINARIO</a:t>
            </a:r>
            <a:r>
              <a:rPr lang="it-IT" baseline="0"/>
              <a:t> - DIREZIONE 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Dashboard_Organizzazione!$FN$247</c:f>
              <c:strCache>
                <c:ptCount val="1"/>
                <c:pt idx="0">
                  <c:v>2018</c:v>
                </c:pt>
              </c:strCache>
            </c:strRef>
          </c:tx>
          <c:spPr>
            <a:ln w="28575" cap="rnd">
              <a:solidFill>
                <a:schemeClr val="accent1"/>
              </a:solidFill>
              <a:round/>
            </a:ln>
            <a:effectLst/>
          </c:spPr>
          <c:marker>
            <c:symbol val="none"/>
          </c:marker>
          <c:cat>
            <c:strRef>
              <c:f>Dashboard_Organizzazione!$FO$246:$FZ$246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Dashboard_Organizzazione!$FO$247:$FZ$247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BF4D-1A47-95C5-A305B78602D6}"/>
            </c:ext>
          </c:extLst>
        </c:ser>
        <c:ser>
          <c:idx val="1"/>
          <c:order val="1"/>
          <c:tx>
            <c:strRef>
              <c:f>Dashboard_Organizzazione!$FN$248</c:f>
              <c:strCache>
                <c:ptCount val="1"/>
                <c:pt idx="0">
                  <c:v>2019</c:v>
                </c:pt>
              </c:strCache>
            </c:strRef>
          </c:tx>
          <c:spPr>
            <a:ln w="28575" cap="rnd">
              <a:solidFill>
                <a:schemeClr val="accent2"/>
              </a:solidFill>
              <a:round/>
            </a:ln>
            <a:effectLst/>
          </c:spPr>
          <c:marker>
            <c:symbol val="none"/>
          </c:marker>
          <c:cat>
            <c:strRef>
              <c:f>Dashboard_Organizzazione!$FO$246:$FZ$246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Dashboard_Organizzazione!$FO$248:$FZ$248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BF4D-1A47-95C5-A305B78602D6}"/>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2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min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STRAORDINARIO</a:t>
            </a:r>
            <a:r>
              <a:rPr lang="it-IT" baseline="0"/>
              <a:t> - DIREZIONE 6</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Dashboard_Organizzazione!$GC$247</c:f>
              <c:strCache>
                <c:ptCount val="1"/>
                <c:pt idx="0">
                  <c:v>2018</c:v>
                </c:pt>
              </c:strCache>
            </c:strRef>
          </c:tx>
          <c:spPr>
            <a:ln w="28575" cap="rnd">
              <a:solidFill>
                <a:schemeClr val="accent1"/>
              </a:solidFill>
              <a:round/>
            </a:ln>
            <a:effectLst/>
          </c:spPr>
          <c:marker>
            <c:symbol val="none"/>
          </c:marker>
          <c:cat>
            <c:strRef>
              <c:f>Dashboard_Organizzazione!$GD$246:$GO$246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Dashboard_Organizzazione!$GD$247:$GO$247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3A84-9D45-82AF-9C27823F6DDB}"/>
            </c:ext>
          </c:extLst>
        </c:ser>
        <c:ser>
          <c:idx val="1"/>
          <c:order val="1"/>
          <c:tx>
            <c:strRef>
              <c:f>Dashboard_Organizzazione!$GC$248</c:f>
              <c:strCache>
                <c:ptCount val="1"/>
                <c:pt idx="0">
                  <c:v>2019</c:v>
                </c:pt>
              </c:strCache>
            </c:strRef>
          </c:tx>
          <c:spPr>
            <a:ln w="28575" cap="rnd">
              <a:solidFill>
                <a:schemeClr val="accent2"/>
              </a:solidFill>
              <a:round/>
            </a:ln>
            <a:effectLst/>
          </c:spPr>
          <c:marker>
            <c:symbol val="none"/>
          </c:marker>
          <c:cat>
            <c:strRef>
              <c:f>Dashboard_Organizzazione!$GD$246:$GO$246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Dashboard_Organizzazione!$GD$248:$GO$248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3A84-9D45-82AF-9C27823F6DDB}"/>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2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min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STRAORDINARIO</a:t>
            </a:r>
            <a:r>
              <a:rPr lang="it-IT" baseline="0"/>
              <a:t> - DIREZIONE 7</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Dashboard_Organizzazione!$GR$247</c:f>
              <c:strCache>
                <c:ptCount val="1"/>
                <c:pt idx="0">
                  <c:v>2018</c:v>
                </c:pt>
              </c:strCache>
            </c:strRef>
          </c:tx>
          <c:spPr>
            <a:ln w="28575" cap="rnd">
              <a:solidFill>
                <a:schemeClr val="accent1"/>
              </a:solidFill>
              <a:round/>
            </a:ln>
            <a:effectLst/>
          </c:spPr>
          <c:marker>
            <c:symbol val="none"/>
          </c:marker>
          <c:cat>
            <c:strRef>
              <c:f>Dashboard_Organizzazione!$GS$246:$HD$246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Dashboard_Organizzazione!$GS$247:$HD$247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ED85-D146-A5D9-602FED8BA525}"/>
            </c:ext>
          </c:extLst>
        </c:ser>
        <c:ser>
          <c:idx val="1"/>
          <c:order val="1"/>
          <c:tx>
            <c:strRef>
              <c:f>Dashboard_Organizzazione!$GR$248</c:f>
              <c:strCache>
                <c:ptCount val="1"/>
                <c:pt idx="0">
                  <c:v>2019</c:v>
                </c:pt>
              </c:strCache>
            </c:strRef>
          </c:tx>
          <c:spPr>
            <a:ln w="28575" cap="rnd">
              <a:solidFill>
                <a:schemeClr val="accent2"/>
              </a:solidFill>
              <a:round/>
            </a:ln>
            <a:effectLst/>
          </c:spPr>
          <c:marker>
            <c:symbol val="none"/>
          </c:marker>
          <c:cat>
            <c:strRef>
              <c:f>Dashboard_Organizzazione!$GS$246:$HD$246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Dashboard_Organizzazione!$GS$248:$HD$248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ED85-D146-A5D9-602FED8BA525}"/>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2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min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STRAORDINARIO</a:t>
            </a:r>
            <a:r>
              <a:rPr lang="it-IT" baseline="0"/>
              <a:t> - DIREZIONE 8</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Dashboard_Organizzazione!$HG$247</c:f>
              <c:strCache>
                <c:ptCount val="1"/>
                <c:pt idx="0">
                  <c:v>2018</c:v>
                </c:pt>
              </c:strCache>
            </c:strRef>
          </c:tx>
          <c:spPr>
            <a:ln w="28575" cap="rnd">
              <a:solidFill>
                <a:schemeClr val="accent1"/>
              </a:solidFill>
              <a:round/>
            </a:ln>
            <a:effectLst/>
          </c:spPr>
          <c:marker>
            <c:symbol val="none"/>
          </c:marker>
          <c:cat>
            <c:strRef>
              <c:f>Dashboard_Organizzazione!$HH$246:$HS$246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Dashboard_Organizzazione!$HH$247:$HS$247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A2D4-904F-B7B7-AC24FE04AFC4}"/>
            </c:ext>
          </c:extLst>
        </c:ser>
        <c:ser>
          <c:idx val="1"/>
          <c:order val="1"/>
          <c:tx>
            <c:strRef>
              <c:f>Dashboard_Organizzazione!$HG$248</c:f>
              <c:strCache>
                <c:ptCount val="1"/>
                <c:pt idx="0">
                  <c:v>2019</c:v>
                </c:pt>
              </c:strCache>
            </c:strRef>
          </c:tx>
          <c:spPr>
            <a:ln w="28575" cap="rnd">
              <a:solidFill>
                <a:schemeClr val="accent2"/>
              </a:solidFill>
              <a:round/>
            </a:ln>
            <a:effectLst/>
          </c:spPr>
          <c:marker>
            <c:symbol val="none"/>
          </c:marker>
          <c:cat>
            <c:strRef>
              <c:f>Dashboard_Organizzazione!$HH$246:$HS$246</c:f>
              <c:strCache>
                <c:ptCount val="12"/>
                <c:pt idx="0">
                  <c:v>gennaio</c:v>
                </c:pt>
                <c:pt idx="1">
                  <c:v>febbraio</c:v>
                </c:pt>
                <c:pt idx="2">
                  <c:v>marzo</c:v>
                </c:pt>
                <c:pt idx="3">
                  <c:v>aprile</c:v>
                </c:pt>
                <c:pt idx="4">
                  <c:v>maggio</c:v>
                </c:pt>
                <c:pt idx="5">
                  <c:v>giugno</c:v>
                </c:pt>
                <c:pt idx="6">
                  <c:v>luglio</c:v>
                </c:pt>
                <c:pt idx="7">
                  <c:v>agosto</c:v>
                </c:pt>
                <c:pt idx="8">
                  <c:v>settembre</c:v>
                </c:pt>
                <c:pt idx="9">
                  <c:v>ottobre</c:v>
                </c:pt>
                <c:pt idx="10">
                  <c:v>novembre</c:v>
                </c:pt>
                <c:pt idx="11">
                  <c:v>dicembre</c:v>
                </c:pt>
              </c:strCache>
            </c:strRef>
          </c:cat>
          <c:val>
            <c:numRef>
              <c:f>Dashboard_Organizzazione!$HH$248:$HS$248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A2D4-904F-B7B7-AC24FE04AFC4}"/>
            </c:ext>
          </c:extLst>
        </c:ser>
        <c:dLbls>
          <c:showLegendKey val="0"/>
          <c:showVal val="0"/>
          <c:showCatName val="0"/>
          <c:showSerName val="0"/>
          <c:showPercent val="0"/>
          <c:showBubbleSize val="0"/>
        </c:dLbls>
        <c:smooth val="0"/>
        <c:axId val="617944456"/>
        <c:axId val="617947736"/>
      </c:lineChart>
      <c:catAx>
        <c:axId val="617944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7736"/>
        <c:crosses val="autoZero"/>
        <c:auto val="1"/>
        <c:lblAlgn val="ctr"/>
        <c:lblOffset val="100"/>
        <c:noMultiLvlLbl val="1"/>
      </c:catAx>
      <c:valAx>
        <c:axId val="617947736"/>
        <c:scaling>
          <c:orientation val="minMax"/>
          <c:max val="12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944456"/>
        <c:crosses val="autoZero"/>
        <c:crossBetween val="between"/>
        <c:min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17" Type="http://schemas.openxmlformats.org/officeDocument/2006/relationships/chart" Target="../charts/chart117.xml"/><Relationship Id="rId21" Type="http://schemas.openxmlformats.org/officeDocument/2006/relationships/chart" Target="../charts/chart21.xml"/><Relationship Id="rId42" Type="http://schemas.openxmlformats.org/officeDocument/2006/relationships/chart" Target="../charts/chart42.xml"/><Relationship Id="rId63" Type="http://schemas.openxmlformats.org/officeDocument/2006/relationships/chart" Target="../charts/chart63.xml"/><Relationship Id="rId84" Type="http://schemas.openxmlformats.org/officeDocument/2006/relationships/chart" Target="../charts/chart84.xml"/><Relationship Id="rId138" Type="http://schemas.openxmlformats.org/officeDocument/2006/relationships/chart" Target="../charts/chart138.xml"/><Relationship Id="rId107" Type="http://schemas.openxmlformats.org/officeDocument/2006/relationships/chart" Target="../charts/chart107.xml"/><Relationship Id="rId11" Type="http://schemas.openxmlformats.org/officeDocument/2006/relationships/chart" Target="../charts/chart11.xml"/><Relationship Id="rId32" Type="http://schemas.openxmlformats.org/officeDocument/2006/relationships/chart" Target="../charts/chart32.xml"/><Relationship Id="rId53" Type="http://schemas.openxmlformats.org/officeDocument/2006/relationships/chart" Target="../charts/chart53.xml"/><Relationship Id="rId74" Type="http://schemas.openxmlformats.org/officeDocument/2006/relationships/chart" Target="../charts/chart74.xml"/><Relationship Id="rId128" Type="http://schemas.openxmlformats.org/officeDocument/2006/relationships/chart" Target="../charts/chart128.xml"/><Relationship Id="rId149" Type="http://schemas.openxmlformats.org/officeDocument/2006/relationships/chart" Target="../charts/chart149.xml"/><Relationship Id="rId5" Type="http://schemas.openxmlformats.org/officeDocument/2006/relationships/chart" Target="../charts/chart5.xml"/><Relationship Id="rId95" Type="http://schemas.openxmlformats.org/officeDocument/2006/relationships/chart" Target="../charts/chart95.xml"/><Relationship Id="rId22" Type="http://schemas.openxmlformats.org/officeDocument/2006/relationships/chart" Target="../charts/chart22.xml"/><Relationship Id="rId27" Type="http://schemas.openxmlformats.org/officeDocument/2006/relationships/chart" Target="../charts/chart27.xml"/><Relationship Id="rId43" Type="http://schemas.openxmlformats.org/officeDocument/2006/relationships/chart" Target="../charts/chart43.xml"/><Relationship Id="rId48" Type="http://schemas.openxmlformats.org/officeDocument/2006/relationships/chart" Target="../charts/chart48.xml"/><Relationship Id="rId64" Type="http://schemas.openxmlformats.org/officeDocument/2006/relationships/chart" Target="../charts/chart64.xml"/><Relationship Id="rId69" Type="http://schemas.openxmlformats.org/officeDocument/2006/relationships/chart" Target="../charts/chart69.xml"/><Relationship Id="rId113" Type="http://schemas.openxmlformats.org/officeDocument/2006/relationships/chart" Target="../charts/chart113.xml"/><Relationship Id="rId118" Type="http://schemas.openxmlformats.org/officeDocument/2006/relationships/chart" Target="../charts/chart118.xml"/><Relationship Id="rId134" Type="http://schemas.openxmlformats.org/officeDocument/2006/relationships/chart" Target="../charts/chart134.xml"/><Relationship Id="rId139" Type="http://schemas.openxmlformats.org/officeDocument/2006/relationships/chart" Target="../charts/chart139.xml"/><Relationship Id="rId80" Type="http://schemas.openxmlformats.org/officeDocument/2006/relationships/chart" Target="../charts/chart80.xml"/><Relationship Id="rId85" Type="http://schemas.openxmlformats.org/officeDocument/2006/relationships/chart" Target="../charts/chart85.xml"/><Relationship Id="rId150" Type="http://schemas.openxmlformats.org/officeDocument/2006/relationships/chart" Target="../charts/chart150.xml"/><Relationship Id="rId12" Type="http://schemas.openxmlformats.org/officeDocument/2006/relationships/chart" Target="../charts/chart12.xml"/><Relationship Id="rId17" Type="http://schemas.openxmlformats.org/officeDocument/2006/relationships/chart" Target="../charts/chart17.xml"/><Relationship Id="rId33" Type="http://schemas.openxmlformats.org/officeDocument/2006/relationships/chart" Target="../charts/chart33.xml"/><Relationship Id="rId38" Type="http://schemas.openxmlformats.org/officeDocument/2006/relationships/chart" Target="../charts/chart38.xml"/><Relationship Id="rId59" Type="http://schemas.openxmlformats.org/officeDocument/2006/relationships/chart" Target="../charts/chart59.xml"/><Relationship Id="rId103" Type="http://schemas.openxmlformats.org/officeDocument/2006/relationships/chart" Target="../charts/chart103.xml"/><Relationship Id="rId108" Type="http://schemas.openxmlformats.org/officeDocument/2006/relationships/chart" Target="../charts/chart108.xml"/><Relationship Id="rId124" Type="http://schemas.openxmlformats.org/officeDocument/2006/relationships/chart" Target="../charts/chart124.xml"/><Relationship Id="rId129" Type="http://schemas.openxmlformats.org/officeDocument/2006/relationships/chart" Target="../charts/chart129.xml"/><Relationship Id="rId54" Type="http://schemas.openxmlformats.org/officeDocument/2006/relationships/chart" Target="../charts/chart54.xml"/><Relationship Id="rId70" Type="http://schemas.openxmlformats.org/officeDocument/2006/relationships/chart" Target="../charts/chart70.xml"/><Relationship Id="rId75" Type="http://schemas.openxmlformats.org/officeDocument/2006/relationships/chart" Target="../charts/chart75.xml"/><Relationship Id="rId91" Type="http://schemas.openxmlformats.org/officeDocument/2006/relationships/chart" Target="../charts/chart91.xml"/><Relationship Id="rId96" Type="http://schemas.openxmlformats.org/officeDocument/2006/relationships/chart" Target="../charts/chart96.xml"/><Relationship Id="rId140" Type="http://schemas.openxmlformats.org/officeDocument/2006/relationships/chart" Target="../charts/chart140.xml"/><Relationship Id="rId145" Type="http://schemas.openxmlformats.org/officeDocument/2006/relationships/chart" Target="../charts/chart145.xml"/><Relationship Id="rId1" Type="http://schemas.openxmlformats.org/officeDocument/2006/relationships/chart" Target="../charts/chart1.xml"/><Relationship Id="rId6" Type="http://schemas.openxmlformats.org/officeDocument/2006/relationships/chart" Target="../charts/chart6.xml"/><Relationship Id="rId23" Type="http://schemas.openxmlformats.org/officeDocument/2006/relationships/chart" Target="../charts/chart23.xml"/><Relationship Id="rId28" Type="http://schemas.openxmlformats.org/officeDocument/2006/relationships/chart" Target="../charts/chart28.xml"/><Relationship Id="rId49" Type="http://schemas.openxmlformats.org/officeDocument/2006/relationships/chart" Target="../charts/chart49.xml"/><Relationship Id="rId114" Type="http://schemas.openxmlformats.org/officeDocument/2006/relationships/chart" Target="../charts/chart114.xml"/><Relationship Id="rId119" Type="http://schemas.openxmlformats.org/officeDocument/2006/relationships/chart" Target="../charts/chart119.xml"/><Relationship Id="rId44" Type="http://schemas.openxmlformats.org/officeDocument/2006/relationships/chart" Target="../charts/chart44.xml"/><Relationship Id="rId60" Type="http://schemas.openxmlformats.org/officeDocument/2006/relationships/chart" Target="../charts/chart60.xml"/><Relationship Id="rId65" Type="http://schemas.openxmlformats.org/officeDocument/2006/relationships/chart" Target="../charts/chart65.xml"/><Relationship Id="rId81" Type="http://schemas.openxmlformats.org/officeDocument/2006/relationships/chart" Target="../charts/chart81.xml"/><Relationship Id="rId86" Type="http://schemas.openxmlformats.org/officeDocument/2006/relationships/chart" Target="../charts/chart86.xml"/><Relationship Id="rId130" Type="http://schemas.openxmlformats.org/officeDocument/2006/relationships/chart" Target="../charts/chart130.xml"/><Relationship Id="rId135" Type="http://schemas.openxmlformats.org/officeDocument/2006/relationships/chart" Target="../charts/chart135.xml"/><Relationship Id="rId151" Type="http://schemas.openxmlformats.org/officeDocument/2006/relationships/chart" Target="../charts/chart151.xml"/><Relationship Id="rId13" Type="http://schemas.openxmlformats.org/officeDocument/2006/relationships/chart" Target="../charts/chart13.xml"/><Relationship Id="rId18" Type="http://schemas.openxmlformats.org/officeDocument/2006/relationships/chart" Target="../charts/chart18.xml"/><Relationship Id="rId39" Type="http://schemas.openxmlformats.org/officeDocument/2006/relationships/chart" Target="../charts/chart39.xml"/><Relationship Id="rId109" Type="http://schemas.openxmlformats.org/officeDocument/2006/relationships/chart" Target="../charts/chart109.xml"/><Relationship Id="rId34" Type="http://schemas.openxmlformats.org/officeDocument/2006/relationships/chart" Target="../charts/chart34.xml"/><Relationship Id="rId50" Type="http://schemas.openxmlformats.org/officeDocument/2006/relationships/chart" Target="../charts/chart50.xml"/><Relationship Id="rId55" Type="http://schemas.openxmlformats.org/officeDocument/2006/relationships/chart" Target="../charts/chart55.xml"/><Relationship Id="rId76" Type="http://schemas.openxmlformats.org/officeDocument/2006/relationships/chart" Target="../charts/chart76.xml"/><Relationship Id="rId97" Type="http://schemas.openxmlformats.org/officeDocument/2006/relationships/chart" Target="../charts/chart97.xml"/><Relationship Id="rId104" Type="http://schemas.openxmlformats.org/officeDocument/2006/relationships/chart" Target="../charts/chart104.xml"/><Relationship Id="rId120" Type="http://schemas.openxmlformats.org/officeDocument/2006/relationships/chart" Target="../charts/chart120.xml"/><Relationship Id="rId125" Type="http://schemas.openxmlformats.org/officeDocument/2006/relationships/chart" Target="../charts/chart125.xml"/><Relationship Id="rId141" Type="http://schemas.openxmlformats.org/officeDocument/2006/relationships/chart" Target="../charts/chart141.xml"/><Relationship Id="rId146" Type="http://schemas.openxmlformats.org/officeDocument/2006/relationships/chart" Target="../charts/chart146.xml"/><Relationship Id="rId7" Type="http://schemas.openxmlformats.org/officeDocument/2006/relationships/chart" Target="../charts/chart7.xml"/><Relationship Id="rId71" Type="http://schemas.openxmlformats.org/officeDocument/2006/relationships/chart" Target="../charts/chart71.xml"/><Relationship Id="rId92" Type="http://schemas.openxmlformats.org/officeDocument/2006/relationships/chart" Target="../charts/chart92.xml"/><Relationship Id="rId2" Type="http://schemas.openxmlformats.org/officeDocument/2006/relationships/chart" Target="../charts/chart2.xml"/><Relationship Id="rId29" Type="http://schemas.openxmlformats.org/officeDocument/2006/relationships/chart" Target="../charts/chart29.xml"/><Relationship Id="rId24" Type="http://schemas.openxmlformats.org/officeDocument/2006/relationships/chart" Target="../charts/chart24.xml"/><Relationship Id="rId40" Type="http://schemas.openxmlformats.org/officeDocument/2006/relationships/chart" Target="../charts/chart40.xml"/><Relationship Id="rId45" Type="http://schemas.openxmlformats.org/officeDocument/2006/relationships/chart" Target="../charts/chart45.xml"/><Relationship Id="rId66" Type="http://schemas.openxmlformats.org/officeDocument/2006/relationships/chart" Target="../charts/chart66.xml"/><Relationship Id="rId87" Type="http://schemas.openxmlformats.org/officeDocument/2006/relationships/chart" Target="../charts/chart87.xml"/><Relationship Id="rId110" Type="http://schemas.openxmlformats.org/officeDocument/2006/relationships/chart" Target="../charts/chart110.xml"/><Relationship Id="rId115" Type="http://schemas.openxmlformats.org/officeDocument/2006/relationships/chart" Target="../charts/chart115.xml"/><Relationship Id="rId131" Type="http://schemas.openxmlformats.org/officeDocument/2006/relationships/chart" Target="../charts/chart131.xml"/><Relationship Id="rId136" Type="http://schemas.openxmlformats.org/officeDocument/2006/relationships/chart" Target="../charts/chart136.xml"/><Relationship Id="rId61" Type="http://schemas.openxmlformats.org/officeDocument/2006/relationships/chart" Target="../charts/chart61.xml"/><Relationship Id="rId82" Type="http://schemas.openxmlformats.org/officeDocument/2006/relationships/chart" Target="../charts/chart82.xml"/><Relationship Id="rId152" Type="http://schemas.openxmlformats.org/officeDocument/2006/relationships/chart" Target="../charts/chart152.xml"/><Relationship Id="rId19" Type="http://schemas.openxmlformats.org/officeDocument/2006/relationships/chart" Target="../charts/chart19.xml"/><Relationship Id="rId14" Type="http://schemas.openxmlformats.org/officeDocument/2006/relationships/chart" Target="../charts/chart14.xml"/><Relationship Id="rId30" Type="http://schemas.openxmlformats.org/officeDocument/2006/relationships/chart" Target="../charts/chart30.xml"/><Relationship Id="rId35" Type="http://schemas.openxmlformats.org/officeDocument/2006/relationships/chart" Target="../charts/chart35.xml"/><Relationship Id="rId56" Type="http://schemas.openxmlformats.org/officeDocument/2006/relationships/chart" Target="../charts/chart56.xml"/><Relationship Id="rId77" Type="http://schemas.openxmlformats.org/officeDocument/2006/relationships/chart" Target="../charts/chart77.xml"/><Relationship Id="rId100" Type="http://schemas.openxmlformats.org/officeDocument/2006/relationships/chart" Target="../charts/chart100.xml"/><Relationship Id="rId105" Type="http://schemas.openxmlformats.org/officeDocument/2006/relationships/chart" Target="../charts/chart105.xml"/><Relationship Id="rId126" Type="http://schemas.openxmlformats.org/officeDocument/2006/relationships/chart" Target="../charts/chart126.xml"/><Relationship Id="rId147" Type="http://schemas.openxmlformats.org/officeDocument/2006/relationships/chart" Target="../charts/chart147.xml"/><Relationship Id="rId8" Type="http://schemas.openxmlformats.org/officeDocument/2006/relationships/chart" Target="../charts/chart8.xml"/><Relationship Id="rId51" Type="http://schemas.openxmlformats.org/officeDocument/2006/relationships/chart" Target="../charts/chart51.xml"/><Relationship Id="rId72" Type="http://schemas.openxmlformats.org/officeDocument/2006/relationships/chart" Target="../charts/chart72.xml"/><Relationship Id="rId93" Type="http://schemas.openxmlformats.org/officeDocument/2006/relationships/chart" Target="../charts/chart93.xml"/><Relationship Id="rId98" Type="http://schemas.openxmlformats.org/officeDocument/2006/relationships/chart" Target="../charts/chart98.xml"/><Relationship Id="rId121" Type="http://schemas.openxmlformats.org/officeDocument/2006/relationships/chart" Target="../charts/chart121.xml"/><Relationship Id="rId142" Type="http://schemas.openxmlformats.org/officeDocument/2006/relationships/chart" Target="../charts/chart142.xml"/><Relationship Id="rId3" Type="http://schemas.openxmlformats.org/officeDocument/2006/relationships/chart" Target="../charts/chart3.xml"/><Relationship Id="rId25" Type="http://schemas.openxmlformats.org/officeDocument/2006/relationships/chart" Target="../charts/chart25.xml"/><Relationship Id="rId46" Type="http://schemas.openxmlformats.org/officeDocument/2006/relationships/chart" Target="../charts/chart46.xml"/><Relationship Id="rId67" Type="http://schemas.openxmlformats.org/officeDocument/2006/relationships/chart" Target="../charts/chart67.xml"/><Relationship Id="rId116" Type="http://schemas.openxmlformats.org/officeDocument/2006/relationships/chart" Target="../charts/chart116.xml"/><Relationship Id="rId137" Type="http://schemas.openxmlformats.org/officeDocument/2006/relationships/chart" Target="../charts/chart137.xml"/><Relationship Id="rId20" Type="http://schemas.openxmlformats.org/officeDocument/2006/relationships/chart" Target="../charts/chart20.xml"/><Relationship Id="rId41" Type="http://schemas.openxmlformats.org/officeDocument/2006/relationships/chart" Target="../charts/chart41.xml"/><Relationship Id="rId62" Type="http://schemas.openxmlformats.org/officeDocument/2006/relationships/chart" Target="../charts/chart62.xml"/><Relationship Id="rId83" Type="http://schemas.openxmlformats.org/officeDocument/2006/relationships/chart" Target="../charts/chart83.xml"/><Relationship Id="rId88" Type="http://schemas.openxmlformats.org/officeDocument/2006/relationships/chart" Target="../charts/chart88.xml"/><Relationship Id="rId111" Type="http://schemas.openxmlformats.org/officeDocument/2006/relationships/chart" Target="../charts/chart111.xml"/><Relationship Id="rId132" Type="http://schemas.openxmlformats.org/officeDocument/2006/relationships/chart" Target="../charts/chart132.xml"/><Relationship Id="rId153" Type="http://schemas.openxmlformats.org/officeDocument/2006/relationships/chart" Target="../charts/chart153.xml"/><Relationship Id="rId15" Type="http://schemas.openxmlformats.org/officeDocument/2006/relationships/chart" Target="../charts/chart15.xml"/><Relationship Id="rId36" Type="http://schemas.openxmlformats.org/officeDocument/2006/relationships/chart" Target="../charts/chart36.xml"/><Relationship Id="rId57" Type="http://schemas.openxmlformats.org/officeDocument/2006/relationships/chart" Target="../charts/chart57.xml"/><Relationship Id="rId106" Type="http://schemas.openxmlformats.org/officeDocument/2006/relationships/chart" Target="../charts/chart106.xml"/><Relationship Id="rId127" Type="http://schemas.openxmlformats.org/officeDocument/2006/relationships/chart" Target="../charts/chart127.xml"/><Relationship Id="rId10" Type="http://schemas.openxmlformats.org/officeDocument/2006/relationships/chart" Target="../charts/chart10.xml"/><Relationship Id="rId31" Type="http://schemas.openxmlformats.org/officeDocument/2006/relationships/chart" Target="../charts/chart31.xml"/><Relationship Id="rId52" Type="http://schemas.openxmlformats.org/officeDocument/2006/relationships/chart" Target="../charts/chart52.xml"/><Relationship Id="rId73" Type="http://schemas.openxmlformats.org/officeDocument/2006/relationships/chart" Target="../charts/chart73.xml"/><Relationship Id="rId78" Type="http://schemas.openxmlformats.org/officeDocument/2006/relationships/chart" Target="../charts/chart78.xml"/><Relationship Id="rId94" Type="http://schemas.openxmlformats.org/officeDocument/2006/relationships/chart" Target="../charts/chart94.xml"/><Relationship Id="rId99" Type="http://schemas.openxmlformats.org/officeDocument/2006/relationships/chart" Target="../charts/chart99.xml"/><Relationship Id="rId101" Type="http://schemas.openxmlformats.org/officeDocument/2006/relationships/chart" Target="../charts/chart101.xml"/><Relationship Id="rId122" Type="http://schemas.openxmlformats.org/officeDocument/2006/relationships/chart" Target="../charts/chart122.xml"/><Relationship Id="rId143" Type="http://schemas.openxmlformats.org/officeDocument/2006/relationships/chart" Target="../charts/chart143.xml"/><Relationship Id="rId148" Type="http://schemas.openxmlformats.org/officeDocument/2006/relationships/chart" Target="../charts/chart148.xml"/><Relationship Id="rId4" Type="http://schemas.openxmlformats.org/officeDocument/2006/relationships/chart" Target="../charts/chart4.xml"/><Relationship Id="rId9" Type="http://schemas.openxmlformats.org/officeDocument/2006/relationships/chart" Target="../charts/chart9.xml"/><Relationship Id="rId26" Type="http://schemas.openxmlformats.org/officeDocument/2006/relationships/chart" Target="../charts/chart26.xml"/><Relationship Id="rId47" Type="http://schemas.openxmlformats.org/officeDocument/2006/relationships/chart" Target="../charts/chart47.xml"/><Relationship Id="rId68" Type="http://schemas.openxmlformats.org/officeDocument/2006/relationships/chart" Target="../charts/chart68.xml"/><Relationship Id="rId89" Type="http://schemas.openxmlformats.org/officeDocument/2006/relationships/chart" Target="../charts/chart89.xml"/><Relationship Id="rId112" Type="http://schemas.openxmlformats.org/officeDocument/2006/relationships/chart" Target="../charts/chart112.xml"/><Relationship Id="rId133" Type="http://schemas.openxmlformats.org/officeDocument/2006/relationships/chart" Target="../charts/chart133.xml"/><Relationship Id="rId154" Type="http://schemas.openxmlformats.org/officeDocument/2006/relationships/chart" Target="../charts/chart154.xml"/><Relationship Id="rId16" Type="http://schemas.openxmlformats.org/officeDocument/2006/relationships/chart" Target="../charts/chart16.xml"/><Relationship Id="rId37" Type="http://schemas.openxmlformats.org/officeDocument/2006/relationships/chart" Target="../charts/chart37.xml"/><Relationship Id="rId58" Type="http://schemas.openxmlformats.org/officeDocument/2006/relationships/chart" Target="../charts/chart58.xml"/><Relationship Id="rId79" Type="http://schemas.openxmlformats.org/officeDocument/2006/relationships/chart" Target="../charts/chart79.xml"/><Relationship Id="rId102" Type="http://schemas.openxmlformats.org/officeDocument/2006/relationships/chart" Target="../charts/chart102.xml"/><Relationship Id="rId123" Type="http://schemas.openxmlformats.org/officeDocument/2006/relationships/chart" Target="../charts/chart123.xml"/><Relationship Id="rId144" Type="http://schemas.openxmlformats.org/officeDocument/2006/relationships/chart" Target="../charts/chart144.xml"/><Relationship Id="rId90" Type="http://schemas.openxmlformats.org/officeDocument/2006/relationships/chart" Target="../charts/chart90.xml"/></Relationships>
</file>

<file path=xl/drawings/_rels/drawing2.xml.rels><?xml version="1.0" encoding="UTF-8" standalone="yes"?>
<Relationships xmlns="http://schemas.openxmlformats.org/package/2006/relationships"><Relationship Id="rId8" Type="http://schemas.openxmlformats.org/officeDocument/2006/relationships/chart" Target="../charts/chart162.xml"/><Relationship Id="rId13" Type="http://schemas.openxmlformats.org/officeDocument/2006/relationships/chart" Target="../charts/chart167.xml"/><Relationship Id="rId18" Type="http://schemas.openxmlformats.org/officeDocument/2006/relationships/chart" Target="../charts/chart172.xml"/><Relationship Id="rId26" Type="http://schemas.openxmlformats.org/officeDocument/2006/relationships/chart" Target="../charts/chart180.xml"/><Relationship Id="rId3" Type="http://schemas.openxmlformats.org/officeDocument/2006/relationships/chart" Target="../charts/chart157.xml"/><Relationship Id="rId21" Type="http://schemas.openxmlformats.org/officeDocument/2006/relationships/chart" Target="../charts/chart175.xml"/><Relationship Id="rId7" Type="http://schemas.openxmlformats.org/officeDocument/2006/relationships/chart" Target="../charts/chart161.xml"/><Relationship Id="rId12" Type="http://schemas.openxmlformats.org/officeDocument/2006/relationships/chart" Target="../charts/chart166.xml"/><Relationship Id="rId17" Type="http://schemas.openxmlformats.org/officeDocument/2006/relationships/chart" Target="../charts/chart171.xml"/><Relationship Id="rId25" Type="http://schemas.openxmlformats.org/officeDocument/2006/relationships/chart" Target="../charts/chart179.xml"/><Relationship Id="rId2" Type="http://schemas.openxmlformats.org/officeDocument/2006/relationships/chart" Target="../charts/chart156.xml"/><Relationship Id="rId16" Type="http://schemas.openxmlformats.org/officeDocument/2006/relationships/chart" Target="../charts/chart170.xml"/><Relationship Id="rId20" Type="http://schemas.openxmlformats.org/officeDocument/2006/relationships/chart" Target="../charts/chart174.xml"/><Relationship Id="rId1" Type="http://schemas.openxmlformats.org/officeDocument/2006/relationships/chart" Target="../charts/chart155.xml"/><Relationship Id="rId6" Type="http://schemas.openxmlformats.org/officeDocument/2006/relationships/chart" Target="../charts/chart160.xml"/><Relationship Id="rId11" Type="http://schemas.openxmlformats.org/officeDocument/2006/relationships/chart" Target="../charts/chart165.xml"/><Relationship Id="rId24" Type="http://schemas.openxmlformats.org/officeDocument/2006/relationships/chart" Target="../charts/chart178.xml"/><Relationship Id="rId5" Type="http://schemas.openxmlformats.org/officeDocument/2006/relationships/chart" Target="../charts/chart159.xml"/><Relationship Id="rId15" Type="http://schemas.openxmlformats.org/officeDocument/2006/relationships/chart" Target="../charts/chart169.xml"/><Relationship Id="rId23" Type="http://schemas.openxmlformats.org/officeDocument/2006/relationships/chart" Target="../charts/chart177.xml"/><Relationship Id="rId28" Type="http://schemas.openxmlformats.org/officeDocument/2006/relationships/chart" Target="../charts/chart182.xml"/><Relationship Id="rId10" Type="http://schemas.openxmlformats.org/officeDocument/2006/relationships/chart" Target="../charts/chart164.xml"/><Relationship Id="rId19" Type="http://schemas.openxmlformats.org/officeDocument/2006/relationships/chart" Target="../charts/chart173.xml"/><Relationship Id="rId4" Type="http://schemas.openxmlformats.org/officeDocument/2006/relationships/chart" Target="../charts/chart158.xml"/><Relationship Id="rId9" Type="http://schemas.openxmlformats.org/officeDocument/2006/relationships/chart" Target="../charts/chart163.xml"/><Relationship Id="rId14" Type="http://schemas.openxmlformats.org/officeDocument/2006/relationships/chart" Target="../charts/chart168.xml"/><Relationship Id="rId22" Type="http://schemas.openxmlformats.org/officeDocument/2006/relationships/chart" Target="../charts/chart176.xml"/><Relationship Id="rId27" Type="http://schemas.openxmlformats.org/officeDocument/2006/relationships/chart" Target="../charts/chart18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185.xml"/><Relationship Id="rId2" Type="http://schemas.openxmlformats.org/officeDocument/2006/relationships/chart" Target="../charts/chart184.xml"/><Relationship Id="rId1" Type="http://schemas.openxmlformats.org/officeDocument/2006/relationships/chart" Target="../charts/chart183.xml"/></Relationships>
</file>

<file path=xl/drawings/drawing1.xml><?xml version="1.0" encoding="utf-8"?>
<xdr:wsDr xmlns:xdr="http://schemas.openxmlformats.org/drawingml/2006/spreadsheetDrawing" xmlns:a="http://schemas.openxmlformats.org/drawingml/2006/main">
  <xdr:twoCellAnchor>
    <xdr:from>
      <xdr:col>29</xdr:col>
      <xdr:colOff>20689</xdr:colOff>
      <xdr:row>3</xdr:row>
      <xdr:rowOff>2868</xdr:rowOff>
    </xdr:from>
    <xdr:to>
      <xdr:col>32</xdr:col>
      <xdr:colOff>50801</xdr:colOff>
      <xdr:row>17</xdr:row>
      <xdr:rowOff>177800</xdr:rowOff>
    </xdr:to>
    <xdr:graphicFrame macro="">
      <xdr:nvGraphicFramePr>
        <xdr:cNvPr id="2" name="Grafico 1">
          <a:extLst>
            <a:ext uri="{FF2B5EF4-FFF2-40B4-BE49-F238E27FC236}">
              <a16:creationId xmlns:a16="http://schemas.microsoft.com/office/drawing/2014/main" id="{00000000-0008-0000-0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29</xdr:col>
      <xdr:colOff>25440</xdr:colOff>
      <xdr:row>25</xdr:row>
      <xdr:rowOff>35393</xdr:rowOff>
    </xdr:from>
    <xdr:to>
      <xdr:col>32</xdr:col>
      <xdr:colOff>50800</xdr:colOff>
      <xdr:row>40</xdr:row>
      <xdr:rowOff>26720</xdr:rowOff>
    </xdr:to>
    <xdr:graphicFrame macro="">
      <xdr:nvGraphicFramePr>
        <xdr:cNvPr id="3" name="Grafico 2">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29</xdr:col>
      <xdr:colOff>12587</xdr:colOff>
      <xdr:row>48</xdr:row>
      <xdr:rowOff>127000</xdr:rowOff>
    </xdr:from>
    <xdr:to>
      <xdr:col>32</xdr:col>
      <xdr:colOff>20159</xdr:colOff>
      <xdr:row>63</xdr:row>
      <xdr:rowOff>7702</xdr:rowOff>
    </xdr:to>
    <xdr:graphicFrame macro="">
      <xdr:nvGraphicFramePr>
        <xdr:cNvPr id="4" name="Grafico 3">
          <a:extLst>
            <a:ext uri="{FF2B5EF4-FFF2-40B4-BE49-F238E27FC236}">
              <a16:creationId xmlns:a16="http://schemas.microsoft.com/office/drawing/2014/main" id="{00000000-0008-0000-0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28</xdr:col>
      <xdr:colOff>2080956</xdr:colOff>
      <xdr:row>71</xdr:row>
      <xdr:rowOff>28268</xdr:rowOff>
    </xdr:from>
    <xdr:to>
      <xdr:col>32</xdr:col>
      <xdr:colOff>25400</xdr:colOff>
      <xdr:row>85</xdr:row>
      <xdr:rowOff>177800</xdr:rowOff>
    </xdr:to>
    <xdr:graphicFrame macro="">
      <xdr:nvGraphicFramePr>
        <xdr:cNvPr id="5" name="Grafico 4">
          <a:extLst>
            <a:ext uri="{FF2B5EF4-FFF2-40B4-BE49-F238E27FC236}">
              <a16:creationId xmlns:a16="http://schemas.microsoft.com/office/drawing/2014/main" id="{00000000-0008-0000-0D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28</xdr:col>
      <xdr:colOff>1489445</xdr:colOff>
      <xdr:row>97</xdr:row>
      <xdr:rowOff>50800</xdr:rowOff>
    </xdr:from>
    <xdr:to>
      <xdr:col>32</xdr:col>
      <xdr:colOff>145143</xdr:colOff>
      <xdr:row>109</xdr:row>
      <xdr:rowOff>192150</xdr:rowOff>
    </xdr:to>
    <xdr:graphicFrame macro="">
      <xdr:nvGraphicFramePr>
        <xdr:cNvPr id="6" name="Grafico 5">
          <a:extLst>
            <a:ext uri="{FF2B5EF4-FFF2-40B4-BE49-F238E27FC236}">
              <a16:creationId xmlns:a16="http://schemas.microsoft.com/office/drawing/2014/main" id="{00000000-0008-0000-0D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29</xdr:col>
      <xdr:colOff>5610</xdr:colOff>
      <xdr:row>112</xdr:row>
      <xdr:rowOff>25400</xdr:rowOff>
    </xdr:from>
    <xdr:to>
      <xdr:col>32</xdr:col>
      <xdr:colOff>127000</xdr:colOff>
      <xdr:row>124</xdr:row>
      <xdr:rowOff>0</xdr:rowOff>
    </xdr:to>
    <xdr:graphicFrame macro="">
      <xdr:nvGraphicFramePr>
        <xdr:cNvPr id="8" name="Grafico 7">
          <a:extLst>
            <a:ext uri="{FF2B5EF4-FFF2-40B4-BE49-F238E27FC236}">
              <a16:creationId xmlns:a16="http://schemas.microsoft.com/office/drawing/2014/main" id="{00000000-0008-0000-0D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33653</xdr:colOff>
      <xdr:row>338</xdr:row>
      <xdr:rowOff>140510</xdr:rowOff>
    </xdr:from>
    <xdr:to>
      <xdr:col>14</xdr:col>
      <xdr:colOff>203200</xdr:colOff>
      <xdr:row>356</xdr:row>
      <xdr:rowOff>50800</xdr:rowOff>
    </xdr:to>
    <xdr:graphicFrame macro="">
      <xdr:nvGraphicFramePr>
        <xdr:cNvPr id="31" name="Grafico 8">
          <a:extLst>
            <a:ext uri="{FF2B5EF4-FFF2-40B4-BE49-F238E27FC236}">
              <a16:creationId xmlns:a16="http://schemas.microsoft.com/office/drawing/2014/main" id="{00000000-0008-0000-0D00-00001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33905</xdr:colOff>
      <xdr:row>276</xdr:row>
      <xdr:rowOff>167131</xdr:rowOff>
    </xdr:from>
    <xdr:to>
      <xdr:col>14</xdr:col>
      <xdr:colOff>0</xdr:colOff>
      <xdr:row>296</xdr:row>
      <xdr:rowOff>156766</xdr:rowOff>
    </xdr:to>
    <xdr:graphicFrame macro="">
      <xdr:nvGraphicFramePr>
        <xdr:cNvPr id="32" name="Grafico 10">
          <a:extLst>
            <a:ext uri="{FF2B5EF4-FFF2-40B4-BE49-F238E27FC236}">
              <a16:creationId xmlns:a16="http://schemas.microsoft.com/office/drawing/2014/main" id="{00000000-0008-0000-0D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83660</xdr:colOff>
      <xdr:row>160</xdr:row>
      <xdr:rowOff>103615</xdr:rowOff>
    </xdr:from>
    <xdr:to>
      <xdr:col>13</xdr:col>
      <xdr:colOff>1839310</xdr:colOff>
      <xdr:row>179</xdr:row>
      <xdr:rowOff>17481</xdr:rowOff>
    </xdr:to>
    <xdr:graphicFrame macro="">
      <xdr:nvGraphicFramePr>
        <xdr:cNvPr id="48" name="Grafico 11">
          <a:extLst>
            <a:ext uri="{FF2B5EF4-FFF2-40B4-BE49-F238E27FC236}">
              <a16:creationId xmlns:a16="http://schemas.microsoft.com/office/drawing/2014/main" id="{00000000-0008-0000-0D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35278</xdr:colOff>
      <xdr:row>220</xdr:row>
      <xdr:rowOff>19705</xdr:rowOff>
    </xdr:from>
    <xdr:to>
      <xdr:col>14</xdr:col>
      <xdr:colOff>35277</xdr:colOff>
      <xdr:row>238</xdr:row>
      <xdr:rowOff>38649</xdr:rowOff>
    </xdr:to>
    <xdr:graphicFrame macro="">
      <xdr:nvGraphicFramePr>
        <xdr:cNvPr id="11" name="Grafico 12">
          <a:extLst>
            <a:ext uri="{FF2B5EF4-FFF2-40B4-BE49-F238E27FC236}">
              <a16:creationId xmlns:a16="http://schemas.microsoft.com/office/drawing/2014/main" id="{00000000-0008-0000-0D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32</xdr:col>
      <xdr:colOff>1563553</xdr:colOff>
      <xdr:row>3</xdr:row>
      <xdr:rowOff>10066</xdr:rowOff>
    </xdr:from>
    <xdr:to>
      <xdr:col>36</xdr:col>
      <xdr:colOff>14515</xdr:colOff>
      <xdr:row>18</xdr:row>
      <xdr:rowOff>50800</xdr:rowOff>
    </xdr:to>
    <xdr:graphicFrame macro="">
      <xdr:nvGraphicFramePr>
        <xdr:cNvPr id="15" name="Grafico 14">
          <a:extLst>
            <a:ext uri="{FF2B5EF4-FFF2-40B4-BE49-F238E27FC236}">
              <a16:creationId xmlns:a16="http://schemas.microsoft.com/office/drawing/2014/main" id="{00000000-0008-0000-0D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33</xdr:col>
      <xdr:colOff>41240</xdr:colOff>
      <xdr:row>24</xdr:row>
      <xdr:rowOff>152034</xdr:rowOff>
    </xdr:from>
    <xdr:to>
      <xdr:col>36</xdr:col>
      <xdr:colOff>36286</xdr:colOff>
      <xdr:row>39</xdr:row>
      <xdr:rowOff>145143</xdr:rowOff>
    </xdr:to>
    <xdr:graphicFrame macro="">
      <xdr:nvGraphicFramePr>
        <xdr:cNvPr id="17" name="Grafico 16">
          <a:extLst>
            <a:ext uri="{FF2B5EF4-FFF2-40B4-BE49-F238E27FC236}">
              <a16:creationId xmlns:a16="http://schemas.microsoft.com/office/drawing/2014/main" id="{00000000-0008-0000-0D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33</xdr:col>
      <xdr:colOff>188783</xdr:colOff>
      <xdr:row>48</xdr:row>
      <xdr:rowOff>152400</xdr:rowOff>
    </xdr:from>
    <xdr:to>
      <xdr:col>36</xdr:col>
      <xdr:colOff>212406</xdr:colOff>
      <xdr:row>63</xdr:row>
      <xdr:rowOff>30975</xdr:rowOff>
    </xdr:to>
    <xdr:graphicFrame macro="">
      <xdr:nvGraphicFramePr>
        <xdr:cNvPr id="19" name="Grafico 18">
          <a:extLst>
            <a:ext uri="{FF2B5EF4-FFF2-40B4-BE49-F238E27FC236}">
              <a16:creationId xmlns:a16="http://schemas.microsoft.com/office/drawing/2014/main" id="{00000000-0008-0000-0D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33</xdr:col>
      <xdr:colOff>261168</xdr:colOff>
      <xdr:row>71</xdr:row>
      <xdr:rowOff>64552</xdr:rowOff>
    </xdr:from>
    <xdr:to>
      <xdr:col>36</xdr:col>
      <xdr:colOff>254000</xdr:colOff>
      <xdr:row>86</xdr:row>
      <xdr:rowOff>61686</xdr:rowOff>
    </xdr:to>
    <xdr:graphicFrame macro="">
      <xdr:nvGraphicFramePr>
        <xdr:cNvPr id="22" name="Grafico 21">
          <a:extLst>
            <a:ext uri="{FF2B5EF4-FFF2-40B4-BE49-F238E27FC236}">
              <a16:creationId xmlns:a16="http://schemas.microsoft.com/office/drawing/2014/main" id="{00000000-0008-0000-0D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33</xdr:col>
      <xdr:colOff>327726</xdr:colOff>
      <xdr:row>97</xdr:row>
      <xdr:rowOff>25400</xdr:rowOff>
    </xdr:from>
    <xdr:to>
      <xdr:col>36</xdr:col>
      <xdr:colOff>326573</xdr:colOff>
      <xdr:row>109</xdr:row>
      <xdr:rowOff>173676</xdr:rowOff>
    </xdr:to>
    <xdr:graphicFrame macro="">
      <xdr:nvGraphicFramePr>
        <xdr:cNvPr id="23" name="Grafico 22">
          <a:extLst>
            <a:ext uri="{FF2B5EF4-FFF2-40B4-BE49-F238E27FC236}">
              <a16:creationId xmlns:a16="http://schemas.microsoft.com/office/drawing/2014/main" id="{00000000-0008-0000-0D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33</xdr:col>
      <xdr:colOff>333284</xdr:colOff>
      <xdr:row>112</xdr:row>
      <xdr:rowOff>0</xdr:rowOff>
    </xdr:from>
    <xdr:to>
      <xdr:col>36</xdr:col>
      <xdr:colOff>413162</xdr:colOff>
      <xdr:row>124</xdr:row>
      <xdr:rowOff>0</xdr:rowOff>
    </xdr:to>
    <xdr:graphicFrame macro="">
      <xdr:nvGraphicFramePr>
        <xdr:cNvPr id="25" name="Grafico 24">
          <a:extLst>
            <a:ext uri="{FF2B5EF4-FFF2-40B4-BE49-F238E27FC236}">
              <a16:creationId xmlns:a16="http://schemas.microsoft.com/office/drawing/2014/main" id="{00000000-0008-0000-0D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37</xdr:col>
      <xdr:colOff>225089</xdr:colOff>
      <xdr:row>71</xdr:row>
      <xdr:rowOff>118075</xdr:rowOff>
    </xdr:from>
    <xdr:to>
      <xdr:col>39</xdr:col>
      <xdr:colOff>1103086</xdr:colOff>
      <xdr:row>86</xdr:row>
      <xdr:rowOff>79827</xdr:rowOff>
    </xdr:to>
    <xdr:graphicFrame macro="">
      <xdr:nvGraphicFramePr>
        <xdr:cNvPr id="29" name="Grafico 28">
          <a:extLst>
            <a:ext uri="{FF2B5EF4-FFF2-40B4-BE49-F238E27FC236}">
              <a16:creationId xmlns:a16="http://schemas.microsoft.com/office/drawing/2014/main" id="{00000000-0008-0000-0D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48</xdr:col>
      <xdr:colOff>25400</xdr:colOff>
      <xdr:row>3</xdr:row>
      <xdr:rowOff>28574</xdr:rowOff>
    </xdr:from>
    <xdr:to>
      <xdr:col>51</xdr:col>
      <xdr:colOff>25400</xdr:colOff>
      <xdr:row>18</xdr:row>
      <xdr:rowOff>-1</xdr:rowOff>
    </xdr:to>
    <xdr:graphicFrame macro="">
      <xdr:nvGraphicFramePr>
        <xdr:cNvPr id="16" name="Grafico 29">
          <a:extLst>
            <a:ext uri="{FF2B5EF4-FFF2-40B4-BE49-F238E27FC236}">
              <a16:creationId xmlns:a16="http://schemas.microsoft.com/office/drawing/2014/main" id="{00000000-0008-0000-0D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48</xdr:col>
      <xdr:colOff>29635</xdr:colOff>
      <xdr:row>25</xdr:row>
      <xdr:rowOff>12700</xdr:rowOff>
    </xdr:from>
    <xdr:to>
      <xdr:col>50</xdr:col>
      <xdr:colOff>1574800</xdr:colOff>
      <xdr:row>40</xdr:row>
      <xdr:rowOff>0</xdr:rowOff>
    </xdr:to>
    <xdr:graphicFrame macro="">
      <xdr:nvGraphicFramePr>
        <xdr:cNvPr id="39" name="Grafico 30">
          <a:extLst>
            <a:ext uri="{FF2B5EF4-FFF2-40B4-BE49-F238E27FC236}">
              <a16:creationId xmlns:a16="http://schemas.microsoft.com/office/drawing/2014/main" id="{00000000-0008-0000-0D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48</xdr:col>
      <xdr:colOff>0</xdr:colOff>
      <xdr:row>71</xdr:row>
      <xdr:rowOff>6350</xdr:rowOff>
    </xdr:from>
    <xdr:to>
      <xdr:col>51</xdr:col>
      <xdr:colOff>25400</xdr:colOff>
      <xdr:row>86</xdr:row>
      <xdr:rowOff>0</xdr:rowOff>
    </xdr:to>
    <xdr:graphicFrame macro="">
      <xdr:nvGraphicFramePr>
        <xdr:cNvPr id="66" name="Grafico 31">
          <a:extLst>
            <a:ext uri="{FF2B5EF4-FFF2-40B4-BE49-F238E27FC236}">
              <a16:creationId xmlns:a16="http://schemas.microsoft.com/office/drawing/2014/main" id="{00000000-0008-0000-0D00-00004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43</xdr:col>
      <xdr:colOff>1587663</xdr:colOff>
      <xdr:row>2</xdr:row>
      <xdr:rowOff>172216</xdr:rowOff>
    </xdr:from>
    <xdr:to>
      <xdr:col>47</xdr:col>
      <xdr:colOff>20159</xdr:colOff>
      <xdr:row>18</xdr:row>
      <xdr:rowOff>0</xdr:rowOff>
    </xdr:to>
    <xdr:graphicFrame macro="">
      <xdr:nvGraphicFramePr>
        <xdr:cNvPr id="12" name="Grafico 32">
          <a:extLst>
            <a:ext uri="{FF2B5EF4-FFF2-40B4-BE49-F238E27FC236}">
              <a16:creationId xmlns:a16="http://schemas.microsoft.com/office/drawing/2014/main" id="{00000000-0008-0000-0D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43</xdr:col>
      <xdr:colOff>1581583</xdr:colOff>
      <xdr:row>25</xdr:row>
      <xdr:rowOff>6965</xdr:rowOff>
    </xdr:from>
    <xdr:to>
      <xdr:col>47</xdr:col>
      <xdr:colOff>20159</xdr:colOff>
      <xdr:row>40</xdr:row>
      <xdr:rowOff>0</xdr:rowOff>
    </xdr:to>
    <xdr:graphicFrame macro="">
      <xdr:nvGraphicFramePr>
        <xdr:cNvPr id="36" name="Grafico 33">
          <a:extLst>
            <a:ext uri="{FF2B5EF4-FFF2-40B4-BE49-F238E27FC236}">
              <a16:creationId xmlns:a16="http://schemas.microsoft.com/office/drawing/2014/main" id="{00000000-0008-0000-0D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44</xdr:col>
      <xdr:colOff>0</xdr:colOff>
      <xdr:row>71</xdr:row>
      <xdr:rowOff>14619</xdr:rowOff>
    </xdr:from>
    <xdr:to>
      <xdr:col>47</xdr:col>
      <xdr:colOff>0</xdr:colOff>
      <xdr:row>86</xdr:row>
      <xdr:rowOff>25400</xdr:rowOff>
    </xdr:to>
    <xdr:graphicFrame macro="">
      <xdr:nvGraphicFramePr>
        <xdr:cNvPr id="65" name="Grafico 34">
          <a:extLst>
            <a:ext uri="{FF2B5EF4-FFF2-40B4-BE49-F238E27FC236}">
              <a16:creationId xmlns:a16="http://schemas.microsoft.com/office/drawing/2014/main" id="{00000000-0008-0000-0D00-00004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51</xdr:col>
      <xdr:colOff>1591289</xdr:colOff>
      <xdr:row>2</xdr:row>
      <xdr:rowOff>190057</xdr:rowOff>
    </xdr:from>
    <xdr:to>
      <xdr:col>54</xdr:col>
      <xdr:colOff>1574800</xdr:colOff>
      <xdr:row>17</xdr:row>
      <xdr:rowOff>3176</xdr:rowOff>
    </xdr:to>
    <xdr:graphicFrame macro="">
      <xdr:nvGraphicFramePr>
        <xdr:cNvPr id="51" name="Grafico 35">
          <a:extLst>
            <a:ext uri="{FF2B5EF4-FFF2-40B4-BE49-F238E27FC236}">
              <a16:creationId xmlns:a16="http://schemas.microsoft.com/office/drawing/2014/main" id="{00000000-0008-0000-0D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51</xdr:col>
      <xdr:colOff>1593320</xdr:colOff>
      <xdr:row>25</xdr:row>
      <xdr:rowOff>4762</xdr:rowOff>
    </xdr:from>
    <xdr:to>
      <xdr:col>55</xdr:col>
      <xdr:colOff>50800</xdr:colOff>
      <xdr:row>39</xdr:row>
      <xdr:rowOff>152400</xdr:rowOff>
    </xdr:to>
    <xdr:graphicFrame macro="">
      <xdr:nvGraphicFramePr>
        <xdr:cNvPr id="52" name="Grafico 36">
          <a:extLst>
            <a:ext uri="{FF2B5EF4-FFF2-40B4-BE49-F238E27FC236}">
              <a16:creationId xmlns:a16="http://schemas.microsoft.com/office/drawing/2014/main" id="{00000000-0008-0000-0D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56</xdr:col>
      <xdr:colOff>3175</xdr:colOff>
      <xdr:row>71</xdr:row>
      <xdr:rowOff>19050</xdr:rowOff>
    </xdr:from>
    <xdr:to>
      <xdr:col>58</xdr:col>
      <xdr:colOff>1574801</xdr:colOff>
      <xdr:row>86</xdr:row>
      <xdr:rowOff>0</xdr:rowOff>
    </xdr:to>
    <xdr:graphicFrame macro="">
      <xdr:nvGraphicFramePr>
        <xdr:cNvPr id="71" name="Grafico 37">
          <a:extLst>
            <a:ext uri="{FF2B5EF4-FFF2-40B4-BE49-F238E27FC236}">
              <a16:creationId xmlns:a16="http://schemas.microsoft.com/office/drawing/2014/main" id="{00000000-0008-0000-0D00-00004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40</xdr:col>
      <xdr:colOff>8533</xdr:colOff>
      <xdr:row>3</xdr:row>
      <xdr:rowOff>9993</xdr:rowOff>
    </xdr:from>
    <xdr:to>
      <xdr:col>43</xdr:col>
      <xdr:colOff>20159</xdr:colOff>
      <xdr:row>18</xdr:row>
      <xdr:rowOff>40317</xdr:rowOff>
    </xdr:to>
    <xdr:graphicFrame macro="">
      <xdr:nvGraphicFramePr>
        <xdr:cNvPr id="40" name="Grafico 39">
          <a:extLst>
            <a:ext uri="{FF2B5EF4-FFF2-40B4-BE49-F238E27FC236}">
              <a16:creationId xmlns:a16="http://schemas.microsoft.com/office/drawing/2014/main" id="{00000000-0008-0000-0D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55</xdr:col>
      <xdr:colOff>1584325</xdr:colOff>
      <xdr:row>2</xdr:row>
      <xdr:rowOff>187327</xdr:rowOff>
    </xdr:from>
    <xdr:to>
      <xdr:col>59</xdr:col>
      <xdr:colOff>50800</xdr:colOff>
      <xdr:row>16</xdr:row>
      <xdr:rowOff>177801</xdr:rowOff>
    </xdr:to>
    <xdr:graphicFrame macro="">
      <xdr:nvGraphicFramePr>
        <xdr:cNvPr id="56" name="Grafico 35">
          <a:extLst>
            <a:ext uri="{FF2B5EF4-FFF2-40B4-BE49-F238E27FC236}">
              <a16:creationId xmlns:a16="http://schemas.microsoft.com/office/drawing/2014/main" id="{00000000-0008-0000-0D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40</xdr:col>
      <xdr:colOff>5121</xdr:colOff>
      <xdr:row>25</xdr:row>
      <xdr:rowOff>4418</xdr:rowOff>
    </xdr:from>
    <xdr:to>
      <xdr:col>43</xdr:col>
      <xdr:colOff>20159</xdr:colOff>
      <xdr:row>39</xdr:row>
      <xdr:rowOff>161270</xdr:rowOff>
    </xdr:to>
    <xdr:graphicFrame macro="">
      <xdr:nvGraphicFramePr>
        <xdr:cNvPr id="26" name="Grafico 42">
          <a:extLst>
            <a:ext uri="{FF2B5EF4-FFF2-40B4-BE49-F238E27FC236}">
              <a16:creationId xmlns:a16="http://schemas.microsoft.com/office/drawing/2014/main" id="{00000000-0008-0000-0D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56</xdr:col>
      <xdr:colOff>-1</xdr:colOff>
      <xdr:row>24</xdr:row>
      <xdr:rowOff>190500</xdr:rowOff>
    </xdr:from>
    <xdr:to>
      <xdr:col>59</xdr:col>
      <xdr:colOff>25400</xdr:colOff>
      <xdr:row>39</xdr:row>
      <xdr:rowOff>169863</xdr:rowOff>
    </xdr:to>
    <xdr:graphicFrame macro="">
      <xdr:nvGraphicFramePr>
        <xdr:cNvPr id="53" name="Grafico 43">
          <a:extLst>
            <a:ext uri="{FF2B5EF4-FFF2-40B4-BE49-F238E27FC236}">
              <a16:creationId xmlns:a16="http://schemas.microsoft.com/office/drawing/2014/main" id="{00000000-0008-0000-0D00-00003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40</xdr:col>
      <xdr:colOff>245339</xdr:colOff>
      <xdr:row>71</xdr:row>
      <xdr:rowOff>44888</xdr:rowOff>
    </xdr:from>
    <xdr:to>
      <xdr:col>43</xdr:col>
      <xdr:colOff>254000</xdr:colOff>
      <xdr:row>86</xdr:row>
      <xdr:rowOff>32656</xdr:rowOff>
    </xdr:to>
    <xdr:graphicFrame macro="">
      <xdr:nvGraphicFramePr>
        <xdr:cNvPr id="64" name="Grafico 45">
          <a:extLst>
            <a:ext uri="{FF2B5EF4-FFF2-40B4-BE49-F238E27FC236}">
              <a16:creationId xmlns:a16="http://schemas.microsoft.com/office/drawing/2014/main" id="{00000000-0008-0000-0D00-00004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51</xdr:col>
      <xdr:colOff>1589087</xdr:colOff>
      <xdr:row>71</xdr:row>
      <xdr:rowOff>2</xdr:rowOff>
    </xdr:from>
    <xdr:to>
      <xdr:col>55</xdr:col>
      <xdr:colOff>25400</xdr:colOff>
      <xdr:row>85</xdr:row>
      <xdr:rowOff>177799</xdr:rowOff>
    </xdr:to>
    <xdr:graphicFrame macro="">
      <xdr:nvGraphicFramePr>
        <xdr:cNvPr id="69" name="Grafico 46">
          <a:extLst>
            <a:ext uri="{FF2B5EF4-FFF2-40B4-BE49-F238E27FC236}">
              <a16:creationId xmlns:a16="http://schemas.microsoft.com/office/drawing/2014/main" id="{00000000-0008-0000-0D00-00004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75</xdr:col>
      <xdr:colOff>1590367</xdr:colOff>
      <xdr:row>3</xdr:row>
      <xdr:rowOff>4098</xdr:rowOff>
    </xdr:from>
    <xdr:to>
      <xdr:col>79</xdr:col>
      <xdr:colOff>25400</xdr:colOff>
      <xdr:row>16</xdr:row>
      <xdr:rowOff>177800</xdr:rowOff>
    </xdr:to>
    <xdr:graphicFrame macro="">
      <xdr:nvGraphicFramePr>
        <xdr:cNvPr id="85" name="Grafico 35">
          <a:extLst>
            <a:ext uri="{FF2B5EF4-FFF2-40B4-BE49-F238E27FC236}">
              <a16:creationId xmlns:a16="http://schemas.microsoft.com/office/drawing/2014/main" id="{00000000-0008-0000-0D00-00005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76</xdr:col>
      <xdr:colOff>34227</xdr:colOff>
      <xdr:row>25</xdr:row>
      <xdr:rowOff>35329</xdr:rowOff>
    </xdr:from>
    <xdr:to>
      <xdr:col>79</xdr:col>
      <xdr:colOff>50801</xdr:colOff>
      <xdr:row>39</xdr:row>
      <xdr:rowOff>177800</xdr:rowOff>
    </xdr:to>
    <xdr:graphicFrame macro="">
      <xdr:nvGraphicFramePr>
        <xdr:cNvPr id="99" name="Grafico 35">
          <a:extLst>
            <a:ext uri="{FF2B5EF4-FFF2-40B4-BE49-F238E27FC236}">
              <a16:creationId xmlns:a16="http://schemas.microsoft.com/office/drawing/2014/main" id="{00000000-0008-0000-0D00-00006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76</xdr:col>
      <xdr:colOff>34397</xdr:colOff>
      <xdr:row>71</xdr:row>
      <xdr:rowOff>60755</xdr:rowOff>
    </xdr:from>
    <xdr:to>
      <xdr:col>79</xdr:col>
      <xdr:colOff>1</xdr:colOff>
      <xdr:row>85</xdr:row>
      <xdr:rowOff>177800</xdr:rowOff>
    </xdr:to>
    <xdr:graphicFrame macro="">
      <xdr:nvGraphicFramePr>
        <xdr:cNvPr id="110" name="Grafico 35">
          <a:extLst>
            <a:ext uri="{FF2B5EF4-FFF2-40B4-BE49-F238E27FC236}">
              <a16:creationId xmlns:a16="http://schemas.microsoft.com/office/drawing/2014/main" id="{00000000-0008-0000-0D00-00006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15</xdr:col>
      <xdr:colOff>1968498</xdr:colOff>
      <xdr:row>276</xdr:row>
      <xdr:rowOff>44046</xdr:rowOff>
    </xdr:from>
    <xdr:to>
      <xdr:col>29</xdr:col>
      <xdr:colOff>1411110</xdr:colOff>
      <xdr:row>297</xdr:row>
      <xdr:rowOff>70556</xdr:rowOff>
    </xdr:to>
    <xdr:graphicFrame macro="">
      <xdr:nvGraphicFramePr>
        <xdr:cNvPr id="33" name="Grafico 32">
          <a:extLst>
            <a:ext uri="{FF2B5EF4-FFF2-40B4-BE49-F238E27FC236}">
              <a16:creationId xmlns:a16="http://schemas.microsoft.com/office/drawing/2014/main" id="{00000000-0008-0000-0D00-00002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32</xdr:col>
      <xdr:colOff>1473200</xdr:colOff>
      <xdr:row>276</xdr:row>
      <xdr:rowOff>13758</xdr:rowOff>
    </xdr:from>
    <xdr:to>
      <xdr:col>47</xdr:col>
      <xdr:colOff>1117600</xdr:colOff>
      <xdr:row>297</xdr:row>
      <xdr:rowOff>152400</xdr:rowOff>
    </xdr:to>
    <xdr:graphicFrame macro="">
      <xdr:nvGraphicFramePr>
        <xdr:cNvPr id="42" name="Grafico 41">
          <a:extLst>
            <a:ext uri="{FF2B5EF4-FFF2-40B4-BE49-F238E27FC236}">
              <a16:creationId xmlns:a16="http://schemas.microsoft.com/office/drawing/2014/main" id="{00000000-0008-0000-0D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48</xdr:col>
      <xdr:colOff>1484893</xdr:colOff>
      <xdr:row>276</xdr:row>
      <xdr:rowOff>87893</xdr:rowOff>
    </xdr:from>
    <xdr:to>
      <xdr:col>62</xdr:col>
      <xdr:colOff>317500</xdr:colOff>
      <xdr:row>297</xdr:row>
      <xdr:rowOff>141111</xdr:rowOff>
    </xdr:to>
    <xdr:graphicFrame macro="">
      <xdr:nvGraphicFramePr>
        <xdr:cNvPr id="43" name="Grafico 42">
          <a:extLst>
            <a:ext uri="{FF2B5EF4-FFF2-40B4-BE49-F238E27FC236}">
              <a16:creationId xmlns:a16="http://schemas.microsoft.com/office/drawing/2014/main" id="{00000000-0008-0000-0D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64</xdr:col>
      <xdr:colOff>8464</xdr:colOff>
      <xdr:row>276</xdr:row>
      <xdr:rowOff>27855</xdr:rowOff>
    </xdr:from>
    <xdr:to>
      <xdr:col>77</xdr:col>
      <xdr:colOff>388055</xdr:colOff>
      <xdr:row>298</xdr:row>
      <xdr:rowOff>38485</xdr:rowOff>
    </xdr:to>
    <xdr:graphicFrame macro="">
      <xdr:nvGraphicFramePr>
        <xdr:cNvPr id="44" name="Grafico 43">
          <a:extLst>
            <a:ext uri="{FF2B5EF4-FFF2-40B4-BE49-F238E27FC236}">
              <a16:creationId xmlns:a16="http://schemas.microsoft.com/office/drawing/2014/main" id="{00000000-0008-0000-0D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79</xdr:col>
      <xdr:colOff>35405</xdr:colOff>
      <xdr:row>276</xdr:row>
      <xdr:rowOff>38485</xdr:rowOff>
    </xdr:from>
    <xdr:to>
      <xdr:col>92</xdr:col>
      <xdr:colOff>426541</xdr:colOff>
      <xdr:row>298</xdr:row>
      <xdr:rowOff>153940</xdr:rowOff>
    </xdr:to>
    <xdr:graphicFrame macro="">
      <xdr:nvGraphicFramePr>
        <xdr:cNvPr id="45" name="Grafico 44">
          <a:extLst>
            <a:ext uri="{FF2B5EF4-FFF2-40B4-BE49-F238E27FC236}">
              <a16:creationId xmlns:a16="http://schemas.microsoft.com/office/drawing/2014/main" id="{00000000-0008-0000-0D00-00002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94</xdr:col>
      <xdr:colOff>132644</xdr:colOff>
      <xdr:row>275</xdr:row>
      <xdr:rowOff>149932</xdr:rowOff>
    </xdr:from>
    <xdr:to>
      <xdr:col>107</xdr:col>
      <xdr:colOff>119062</xdr:colOff>
      <xdr:row>298</xdr:row>
      <xdr:rowOff>119063</xdr:rowOff>
    </xdr:to>
    <xdr:graphicFrame macro="">
      <xdr:nvGraphicFramePr>
        <xdr:cNvPr id="46" name="Grafico 45">
          <a:extLst>
            <a:ext uri="{FF2B5EF4-FFF2-40B4-BE49-F238E27FC236}">
              <a16:creationId xmlns:a16="http://schemas.microsoft.com/office/drawing/2014/main" id="{00000000-0008-0000-0D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15</xdr:col>
      <xdr:colOff>1932514</xdr:colOff>
      <xdr:row>339</xdr:row>
      <xdr:rowOff>130432</xdr:rowOff>
    </xdr:from>
    <xdr:to>
      <xdr:col>29</xdr:col>
      <xdr:colOff>1433870</xdr:colOff>
      <xdr:row>356</xdr:row>
      <xdr:rowOff>84669</xdr:rowOff>
    </xdr:to>
    <xdr:graphicFrame macro="">
      <xdr:nvGraphicFramePr>
        <xdr:cNvPr id="47" name="Grafico 46">
          <a:extLst>
            <a:ext uri="{FF2B5EF4-FFF2-40B4-BE49-F238E27FC236}">
              <a16:creationId xmlns:a16="http://schemas.microsoft.com/office/drawing/2014/main" id="{00000000-0008-0000-0D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48</xdr:col>
      <xdr:colOff>1524000</xdr:colOff>
      <xdr:row>341</xdr:row>
      <xdr:rowOff>8002</xdr:rowOff>
    </xdr:from>
    <xdr:to>
      <xdr:col>62</xdr:col>
      <xdr:colOff>355599</xdr:colOff>
      <xdr:row>357</xdr:row>
      <xdr:rowOff>186267</xdr:rowOff>
    </xdr:to>
    <xdr:graphicFrame macro="">
      <xdr:nvGraphicFramePr>
        <xdr:cNvPr id="54" name="Grafico 53">
          <a:extLst>
            <a:ext uri="{FF2B5EF4-FFF2-40B4-BE49-F238E27FC236}">
              <a16:creationId xmlns:a16="http://schemas.microsoft.com/office/drawing/2014/main" id="{00000000-0008-0000-0D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63</xdr:col>
      <xdr:colOff>1390516</xdr:colOff>
      <xdr:row>340</xdr:row>
      <xdr:rowOff>184750</xdr:rowOff>
    </xdr:from>
    <xdr:to>
      <xdr:col>77</xdr:col>
      <xdr:colOff>658905</xdr:colOff>
      <xdr:row>359</xdr:row>
      <xdr:rowOff>122903</xdr:rowOff>
    </xdr:to>
    <xdr:graphicFrame macro="">
      <xdr:nvGraphicFramePr>
        <xdr:cNvPr id="55" name="Grafico 54">
          <a:extLst>
            <a:ext uri="{FF2B5EF4-FFF2-40B4-BE49-F238E27FC236}">
              <a16:creationId xmlns:a16="http://schemas.microsoft.com/office/drawing/2014/main" id="{00000000-0008-0000-0D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78</xdr:col>
      <xdr:colOff>1456766</xdr:colOff>
      <xdr:row>341</xdr:row>
      <xdr:rowOff>10889</xdr:rowOff>
    </xdr:from>
    <xdr:to>
      <xdr:col>92</xdr:col>
      <xdr:colOff>597647</xdr:colOff>
      <xdr:row>358</xdr:row>
      <xdr:rowOff>40968</xdr:rowOff>
    </xdr:to>
    <xdr:graphicFrame macro="">
      <xdr:nvGraphicFramePr>
        <xdr:cNvPr id="57" name="Grafico 56">
          <a:extLst>
            <a:ext uri="{FF2B5EF4-FFF2-40B4-BE49-F238E27FC236}">
              <a16:creationId xmlns:a16="http://schemas.microsoft.com/office/drawing/2014/main" id="{00000000-0008-0000-0D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93</xdr:col>
      <xdr:colOff>1539419</xdr:colOff>
      <xdr:row>340</xdr:row>
      <xdr:rowOff>187944</xdr:rowOff>
    </xdr:from>
    <xdr:to>
      <xdr:col>107</xdr:col>
      <xdr:colOff>434787</xdr:colOff>
      <xdr:row>358</xdr:row>
      <xdr:rowOff>81936</xdr:rowOff>
    </xdr:to>
    <xdr:graphicFrame macro="">
      <xdr:nvGraphicFramePr>
        <xdr:cNvPr id="58" name="Grafico 57">
          <a:extLst>
            <a:ext uri="{FF2B5EF4-FFF2-40B4-BE49-F238E27FC236}">
              <a16:creationId xmlns:a16="http://schemas.microsoft.com/office/drawing/2014/main" id="{00000000-0008-0000-0D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15</xdr:col>
      <xdr:colOff>2139951</xdr:colOff>
      <xdr:row>219</xdr:row>
      <xdr:rowOff>172357</xdr:rowOff>
    </xdr:from>
    <xdr:to>
      <xdr:col>29</xdr:col>
      <xdr:colOff>1564821</xdr:colOff>
      <xdr:row>238</xdr:row>
      <xdr:rowOff>136072</xdr:rowOff>
    </xdr:to>
    <xdr:graphicFrame macro="">
      <xdr:nvGraphicFramePr>
        <xdr:cNvPr id="50" name="Grafico 12">
          <a:extLst>
            <a:ext uri="{FF2B5EF4-FFF2-40B4-BE49-F238E27FC236}">
              <a16:creationId xmlns:a16="http://schemas.microsoft.com/office/drawing/2014/main" id="{00000000-0008-0000-0D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32</xdr:col>
      <xdr:colOff>1371600</xdr:colOff>
      <xdr:row>219</xdr:row>
      <xdr:rowOff>25400</xdr:rowOff>
    </xdr:from>
    <xdr:to>
      <xdr:col>47</xdr:col>
      <xdr:colOff>457200</xdr:colOff>
      <xdr:row>239</xdr:row>
      <xdr:rowOff>0</xdr:rowOff>
    </xdr:to>
    <xdr:graphicFrame macro="">
      <xdr:nvGraphicFramePr>
        <xdr:cNvPr id="59" name="Grafico 12">
          <a:extLst>
            <a:ext uri="{FF2B5EF4-FFF2-40B4-BE49-F238E27FC236}">
              <a16:creationId xmlns:a16="http://schemas.microsoft.com/office/drawing/2014/main" id="{00000000-0008-0000-0D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80</xdr:col>
      <xdr:colOff>29961</xdr:colOff>
      <xdr:row>2</xdr:row>
      <xdr:rowOff>185059</xdr:rowOff>
    </xdr:from>
    <xdr:to>
      <xdr:col>83</xdr:col>
      <xdr:colOff>50800</xdr:colOff>
      <xdr:row>17</xdr:row>
      <xdr:rowOff>25400</xdr:rowOff>
    </xdr:to>
    <xdr:graphicFrame macro="">
      <xdr:nvGraphicFramePr>
        <xdr:cNvPr id="67" name="Grafico 35">
          <a:extLst>
            <a:ext uri="{FF2B5EF4-FFF2-40B4-BE49-F238E27FC236}">
              <a16:creationId xmlns:a16="http://schemas.microsoft.com/office/drawing/2014/main" id="{00000000-0008-0000-0D00-00004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60</xdr:col>
      <xdr:colOff>11539</xdr:colOff>
      <xdr:row>25</xdr:row>
      <xdr:rowOff>12349</xdr:rowOff>
    </xdr:from>
    <xdr:to>
      <xdr:col>63</xdr:col>
      <xdr:colOff>25400</xdr:colOff>
      <xdr:row>39</xdr:row>
      <xdr:rowOff>93662</xdr:rowOff>
    </xdr:to>
    <xdr:graphicFrame macro="">
      <xdr:nvGraphicFramePr>
        <xdr:cNvPr id="68" name="Grafico 43">
          <a:extLst>
            <a:ext uri="{FF2B5EF4-FFF2-40B4-BE49-F238E27FC236}">
              <a16:creationId xmlns:a16="http://schemas.microsoft.com/office/drawing/2014/main" id="{00000000-0008-0000-0D00-00004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63</xdr:col>
      <xdr:colOff>1593503</xdr:colOff>
      <xdr:row>25</xdr:row>
      <xdr:rowOff>35814</xdr:rowOff>
    </xdr:from>
    <xdr:to>
      <xdr:col>67</xdr:col>
      <xdr:colOff>1</xdr:colOff>
      <xdr:row>39</xdr:row>
      <xdr:rowOff>119062</xdr:rowOff>
    </xdr:to>
    <xdr:graphicFrame macro="">
      <xdr:nvGraphicFramePr>
        <xdr:cNvPr id="70" name="Grafico 43">
          <a:extLst>
            <a:ext uri="{FF2B5EF4-FFF2-40B4-BE49-F238E27FC236}">
              <a16:creationId xmlns:a16="http://schemas.microsoft.com/office/drawing/2014/main" id="{00000000-0008-0000-0D00-00004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68</xdr:col>
      <xdr:colOff>2053</xdr:colOff>
      <xdr:row>25</xdr:row>
      <xdr:rowOff>25400</xdr:rowOff>
    </xdr:from>
    <xdr:to>
      <xdr:col>71</xdr:col>
      <xdr:colOff>0</xdr:colOff>
      <xdr:row>39</xdr:row>
      <xdr:rowOff>144462</xdr:rowOff>
    </xdr:to>
    <xdr:graphicFrame macro="">
      <xdr:nvGraphicFramePr>
        <xdr:cNvPr id="72" name="Grafico 43">
          <a:extLst>
            <a:ext uri="{FF2B5EF4-FFF2-40B4-BE49-F238E27FC236}">
              <a16:creationId xmlns:a16="http://schemas.microsoft.com/office/drawing/2014/main" id="{00000000-0008-0000-0D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72</xdr:col>
      <xdr:colOff>5614</xdr:colOff>
      <xdr:row>25</xdr:row>
      <xdr:rowOff>13125</xdr:rowOff>
    </xdr:from>
    <xdr:to>
      <xdr:col>75</xdr:col>
      <xdr:colOff>25400</xdr:colOff>
      <xdr:row>40</xdr:row>
      <xdr:rowOff>0</xdr:rowOff>
    </xdr:to>
    <xdr:graphicFrame macro="">
      <xdr:nvGraphicFramePr>
        <xdr:cNvPr id="73" name="Grafico 43">
          <a:extLst>
            <a:ext uri="{FF2B5EF4-FFF2-40B4-BE49-F238E27FC236}">
              <a16:creationId xmlns:a16="http://schemas.microsoft.com/office/drawing/2014/main" id="{00000000-0008-0000-0D00-00004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80</xdr:col>
      <xdr:colOff>22501</xdr:colOff>
      <xdr:row>24</xdr:row>
      <xdr:rowOff>192341</xdr:rowOff>
    </xdr:from>
    <xdr:to>
      <xdr:col>83</xdr:col>
      <xdr:colOff>0</xdr:colOff>
      <xdr:row>39</xdr:row>
      <xdr:rowOff>152400</xdr:rowOff>
    </xdr:to>
    <xdr:graphicFrame macro="">
      <xdr:nvGraphicFramePr>
        <xdr:cNvPr id="74" name="Grafico 35">
          <a:extLst>
            <a:ext uri="{FF2B5EF4-FFF2-40B4-BE49-F238E27FC236}">
              <a16:creationId xmlns:a16="http://schemas.microsoft.com/office/drawing/2014/main" id="{00000000-0008-0000-0D00-00004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60</xdr:col>
      <xdr:colOff>19630</xdr:colOff>
      <xdr:row>71</xdr:row>
      <xdr:rowOff>13590</xdr:rowOff>
    </xdr:from>
    <xdr:to>
      <xdr:col>63</xdr:col>
      <xdr:colOff>0</xdr:colOff>
      <xdr:row>86</xdr:row>
      <xdr:rowOff>-1</xdr:rowOff>
    </xdr:to>
    <xdr:graphicFrame macro="">
      <xdr:nvGraphicFramePr>
        <xdr:cNvPr id="75" name="Grafico 37">
          <a:extLst>
            <a:ext uri="{FF2B5EF4-FFF2-40B4-BE49-F238E27FC236}">
              <a16:creationId xmlns:a16="http://schemas.microsoft.com/office/drawing/2014/main" id="{00000000-0008-0000-0D00-00004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twoCellAnchor>
    <xdr:from>
      <xdr:col>63</xdr:col>
      <xdr:colOff>1590054</xdr:colOff>
      <xdr:row>71</xdr:row>
      <xdr:rowOff>38</xdr:rowOff>
    </xdr:from>
    <xdr:to>
      <xdr:col>67</xdr:col>
      <xdr:colOff>0</xdr:colOff>
      <xdr:row>86</xdr:row>
      <xdr:rowOff>-1</xdr:rowOff>
    </xdr:to>
    <xdr:graphicFrame macro="">
      <xdr:nvGraphicFramePr>
        <xdr:cNvPr id="76" name="Grafico 37">
          <a:extLst>
            <a:ext uri="{FF2B5EF4-FFF2-40B4-BE49-F238E27FC236}">
              <a16:creationId xmlns:a16="http://schemas.microsoft.com/office/drawing/2014/main" id="{00000000-0008-0000-0D00-00004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6"/>
        </a:graphicData>
      </a:graphic>
    </xdr:graphicFrame>
    <xdr:clientData/>
  </xdr:twoCellAnchor>
  <xdr:twoCellAnchor>
    <xdr:from>
      <xdr:col>68</xdr:col>
      <xdr:colOff>12505</xdr:colOff>
      <xdr:row>71</xdr:row>
      <xdr:rowOff>23502</xdr:rowOff>
    </xdr:from>
    <xdr:to>
      <xdr:col>71</xdr:col>
      <xdr:colOff>25400</xdr:colOff>
      <xdr:row>85</xdr:row>
      <xdr:rowOff>177800</xdr:rowOff>
    </xdr:to>
    <xdr:graphicFrame macro="">
      <xdr:nvGraphicFramePr>
        <xdr:cNvPr id="77" name="Grafico 37">
          <a:extLst>
            <a:ext uri="{FF2B5EF4-FFF2-40B4-BE49-F238E27FC236}">
              <a16:creationId xmlns:a16="http://schemas.microsoft.com/office/drawing/2014/main" id="{00000000-0008-0000-0D00-00004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7"/>
        </a:graphicData>
      </a:graphic>
    </xdr:graphicFrame>
    <xdr:clientData/>
  </xdr:twoCellAnchor>
  <xdr:twoCellAnchor>
    <xdr:from>
      <xdr:col>72</xdr:col>
      <xdr:colOff>11693</xdr:colOff>
      <xdr:row>70</xdr:row>
      <xdr:rowOff>192591</xdr:rowOff>
    </xdr:from>
    <xdr:to>
      <xdr:col>75</xdr:col>
      <xdr:colOff>0</xdr:colOff>
      <xdr:row>86</xdr:row>
      <xdr:rowOff>0</xdr:rowOff>
    </xdr:to>
    <xdr:graphicFrame macro="">
      <xdr:nvGraphicFramePr>
        <xdr:cNvPr id="78" name="Grafico 37">
          <a:extLst>
            <a:ext uri="{FF2B5EF4-FFF2-40B4-BE49-F238E27FC236}">
              <a16:creationId xmlns:a16="http://schemas.microsoft.com/office/drawing/2014/main" id="{00000000-0008-0000-0D00-00004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8"/>
        </a:graphicData>
      </a:graphic>
    </xdr:graphicFrame>
    <xdr:clientData/>
  </xdr:twoCellAnchor>
  <xdr:twoCellAnchor>
    <xdr:from>
      <xdr:col>79</xdr:col>
      <xdr:colOff>1582673</xdr:colOff>
      <xdr:row>71</xdr:row>
      <xdr:rowOff>7056</xdr:rowOff>
    </xdr:from>
    <xdr:to>
      <xdr:col>83</xdr:col>
      <xdr:colOff>1</xdr:colOff>
      <xdr:row>86</xdr:row>
      <xdr:rowOff>0</xdr:rowOff>
    </xdr:to>
    <xdr:graphicFrame macro="">
      <xdr:nvGraphicFramePr>
        <xdr:cNvPr id="79" name="Grafico 35">
          <a:extLst>
            <a:ext uri="{FF2B5EF4-FFF2-40B4-BE49-F238E27FC236}">
              <a16:creationId xmlns:a16="http://schemas.microsoft.com/office/drawing/2014/main" id="{00000000-0008-0000-0D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9"/>
        </a:graphicData>
      </a:graphic>
    </xdr:graphicFrame>
    <xdr:clientData/>
  </xdr:twoCellAnchor>
  <xdr:twoCellAnchor>
    <xdr:from>
      <xdr:col>0</xdr:col>
      <xdr:colOff>114572</xdr:colOff>
      <xdr:row>400</xdr:row>
      <xdr:rowOff>2441</xdr:rowOff>
    </xdr:from>
    <xdr:to>
      <xdr:col>14</xdr:col>
      <xdr:colOff>0</xdr:colOff>
      <xdr:row>418</xdr:row>
      <xdr:rowOff>2442</xdr:rowOff>
    </xdr:to>
    <xdr:graphicFrame macro="">
      <xdr:nvGraphicFramePr>
        <xdr:cNvPr id="87" name="Grafico 8">
          <a:extLst>
            <a:ext uri="{FF2B5EF4-FFF2-40B4-BE49-F238E27FC236}">
              <a16:creationId xmlns:a16="http://schemas.microsoft.com/office/drawing/2014/main" id="{00000000-0008-0000-0D00-00005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xdr:from>
      <xdr:col>15</xdr:col>
      <xdr:colOff>1730776</xdr:colOff>
      <xdr:row>400</xdr:row>
      <xdr:rowOff>22760</xdr:rowOff>
    </xdr:from>
    <xdr:to>
      <xdr:col>30</xdr:col>
      <xdr:colOff>0</xdr:colOff>
      <xdr:row>418</xdr:row>
      <xdr:rowOff>22760</xdr:rowOff>
    </xdr:to>
    <xdr:graphicFrame macro="">
      <xdr:nvGraphicFramePr>
        <xdr:cNvPr id="88" name="Grafico 87">
          <a:extLst>
            <a:ext uri="{FF2B5EF4-FFF2-40B4-BE49-F238E27FC236}">
              <a16:creationId xmlns:a16="http://schemas.microsoft.com/office/drawing/2014/main" id="{00000000-0008-0000-0D00-00005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1"/>
        </a:graphicData>
      </a:graphic>
    </xdr:graphicFrame>
    <xdr:clientData/>
  </xdr:twoCellAnchor>
  <xdr:twoCellAnchor>
    <xdr:from>
      <xdr:col>32</xdr:col>
      <xdr:colOff>1251420</xdr:colOff>
      <xdr:row>400</xdr:row>
      <xdr:rowOff>48753</xdr:rowOff>
    </xdr:from>
    <xdr:to>
      <xdr:col>46</xdr:col>
      <xdr:colOff>493889</xdr:colOff>
      <xdr:row>418</xdr:row>
      <xdr:rowOff>114301</xdr:rowOff>
    </xdr:to>
    <xdr:graphicFrame macro="">
      <xdr:nvGraphicFramePr>
        <xdr:cNvPr id="89" name="Grafico 88">
          <a:extLst>
            <a:ext uri="{FF2B5EF4-FFF2-40B4-BE49-F238E27FC236}">
              <a16:creationId xmlns:a16="http://schemas.microsoft.com/office/drawing/2014/main" id="{00000000-0008-0000-0D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2"/>
        </a:graphicData>
      </a:graphic>
    </xdr:graphicFrame>
    <xdr:clientData/>
  </xdr:twoCellAnchor>
  <xdr:twoCellAnchor>
    <xdr:from>
      <xdr:col>48</xdr:col>
      <xdr:colOff>1381520</xdr:colOff>
      <xdr:row>400</xdr:row>
      <xdr:rowOff>9218</xdr:rowOff>
    </xdr:from>
    <xdr:to>
      <xdr:col>62</xdr:col>
      <xdr:colOff>987777</xdr:colOff>
      <xdr:row>418</xdr:row>
      <xdr:rowOff>158750</xdr:rowOff>
    </xdr:to>
    <xdr:graphicFrame macro="">
      <xdr:nvGraphicFramePr>
        <xdr:cNvPr id="90" name="Grafico 89">
          <a:extLst>
            <a:ext uri="{FF2B5EF4-FFF2-40B4-BE49-F238E27FC236}">
              <a16:creationId xmlns:a16="http://schemas.microsoft.com/office/drawing/2014/main" id="{00000000-0008-0000-0D00-00005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3"/>
        </a:graphicData>
      </a:graphic>
    </xdr:graphicFrame>
    <xdr:clientData/>
  </xdr:twoCellAnchor>
  <xdr:twoCellAnchor>
    <xdr:from>
      <xdr:col>63</xdr:col>
      <xdr:colOff>1431214</xdr:colOff>
      <xdr:row>399</xdr:row>
      <xdr:rowOff>156980</xdr:rowOff>
    </xdr:from>
    <xdr:to>
      <xdr:col>77</xdr:col>
      <xdr:colOff>1128888</xdr:colOff>
      <xdr:row>418</xdr:row>
      <xdr:rowOff>136497</xdr:rowOff>
    </xdr:to>
    <xdr:graphicFrame macro="">
      <xdr:nvGraphicFramePr>
        <xdr:cNvPr id="91" name="Grafico 90">
          <a:extLst>
            <a:ext uri="{FF2B5EF4-FFF2-40B4-BE49-F238E27FC236}">
              <a16:creationId xmlns:a16="http://schemas.microsoft.com/office/drawing/2014/main" id="{00000000-0008-0000-0D00-00005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4"/>
        </a:graphicData>
      </a:graphic>
    </xdr:graphicFrame>
    <xdr:clientData/>
  </xdr:twoCellAnchor>
  <xdr:twoCellAnchor>
    <xdr:from>
      <xdr:col>78</xdr:col>
      <xdr:colOff>1527514</xdr:colOff>
      <xdr:row>399</xdr:row>
      <xdr:rowOff>118174</xdr:rowOff>
    </xdr:from>
    <xdr:to>
      <xdr:col>92</xdr:col>
      <xdr:colOff>1128889</xdr:colOff>
      <xdr:row>419</xdr:row>
      <xdr:rowOff>29307</xdr:rowOff>
    </xdr:to>
    <xdr:graphicFrame macro="">
      <xdr:nvGraphicFramePr>
        <xdr:cNvPr id="92" name="Grafico 91">
          <a:extLst>
            <a:ext uri="{FF2B5EF4-FFF2-40B4-BE49-F238E27FC236}">
              <a16:creationId xmlns:a16="http://schemas.microsoft.com/office/drawing/2014/main" id="{00000000-0008-0000-0D00-00005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5"/>
        </a:graphicData>
      </a:graphic>
    </xdr:graphicFrame>
    <xdr:clientData/>
  </xdr:twoCellAnchor>
  <xdr:twoCellAnchor>
    <xdr:from>
      <xdr:col>93</xdr:col>
      <xdr:colOff>1496883</xdr:colOff>
      <xdr:row>399</xdr:row>
      <xdr:rowOff>181675</xdr:rowOff>
    </xdr:from>
    <xdr:to>
      <xdr:col>107</xdr:col>
      <xdr:colOff>846665</xdr:colOff>
      <xdr:row>419</xdr:row>
      <xdr:rowOff>161192</xdr:rowOff>
    </xdr:to>
    <xdr:graphicFrame macro="">
      <xdr:nvGraphicFramePr>
        <xdr:cNvPr id="93" name="Grafico 92">
          <a:extLst>
            <a:ext uri="{FF2B5EF4-FFF2-40B4-BE49-F238E27FC236}">
              <a16:creationId xmlns:a16="http://schemas.microsoft.com/office/drawing/2014/main" id="{00000000-0008-0000-0D00-00005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6"/>
        </a:graphicData>
      </a:graphic>
    </xdr:graphicFrame>
    <xdr:clientData/>
  </xdr:twoCellAnchor>
  <xdr:twoCellAnchor>
    <xdr:from>
      <xdr:col>60</xdr:col>
      <xdr:colOff>11641</xdr:colOff>
      <xdr:row>3</xdr:row>
      <xdr:rowOff>28574</xdr:rowOff>
    </xdr:from>
    <xdr:to>
      <xdr:col>63</xdr:col>
      <xdr:colOff>1</xdr:colOff>
      <xdr:row>16</xdr:row>
      <xdr:rowOff>152400</xdr:rowOff>
    </xdr:to>
    <xdr:graphicFrame macro="">
      <xdr:nvGraphicFramePr>
        <xdr:cNvPr id="102" name="Grafico 35">
          <a:extLst>
            <a:ext uri="{FF2B5EF4-FFF2-40B4-BE49-F238E27FC236}">
              <a16:creationId xmlns:a16="http://schemas.microsoft.com/office/drawing/2014/main" id="{00000000-0008-0000-0D00-00006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7"/>
        </a:graphicData>
      </a:graphic>
    </xdr:graphicFrame>
    <xdr:clientData/>
  </xdr:twoCellAnchor>
  <xdr:twoCellAnchor>
    <xdr:from>
      <xdr:col>63</xdr:col>
      <xdr:colOff>1585683</xdr:colOff>
      <xdr:row>3</xdr:row>
      <xdr:rowOff>1891</xdr:rowOff>
    </xdr:from>
    <xdr:to>
      <xdr:col>67</xdr:col>
      <xdr:colOff>0</xdr:colOff>
      <xdr:row>17</xdr:row>
      <xdr:rowOff>25400</xdr:rowOff>
    </xdr:to>
    <xdr:graphicFrame macro="">
      <xdr:nvGraphicFramePr>
        <xdr:cNvPr id="103" name="Grafico 35">
          <a:extLst>
            <a:ext uri="{FF2B5EF4-FFF2-40B4-BE49-F238E27FC236}">
              <a16:creationId xmlns:a16="http://schemas.microsoft.com/office/drawing/2014/main" id="{00000000-0008-0000-0D00-00006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8"/>
        </a:graphicData>
      </a:graphic>
    </xdr:graphicFrame>
    <xdr:clientData/>
  </xdr:twoCellAnchor>
  <xdr:twoCellAnchor>
    <xdr:from>
      <xdr:col>68</xdr:col>
      <xdr:colOff>29932</xdr:colOff>
      <xdr:row>3</xdr:row>
      <xdr:rowOff>3631</xdr:rowOff>
    </xdr:from>
    <xdr:to>
      <xdr:col>71</xdr:col>
      <xdr:colOff>25400</xdr:colOff>
      <xdr:row>16</xdr:row>
      <xdr:rowOff>177800</xdr:rowOff>
    </xdr:to>
    <xdr:graphicFrame macro="">
      <xdr:nvGraphicFramePr>
        <xdr:cNvPr id="104" name="Grafico 35">
          <a:extLst>
            <a:ext uri="{FF2B5EF4-FFF2-40B4-BE49-F238E27FC236}">
              <a16:creationId xmlns:a16="http://schemas.microsoft.com/office/drawing/2014/main" id="{00000000-0008-0000-0D00-00006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9"/>
        </a:graphicData>
      </a:graphic>
    </xdr:graphicFrame>
    <xdr:clientData/>
  </xdr:twoCellAnchor>
  <xdr:twoCellAnchor>
    <xdr:from>
      <xdr:col>72</xdr:col>
      <xdr:colOff>4458</xdr:colOff>
      <xdr:row>3</xdr:row>
      <xdr:rowOff>4009</xdr:rowOff>
    </xdr:from>
    <xdr:to>
      <xdr:col>75</xdr:col>
      <xdr:colOff>25400</xdr:colOff>
      <xdr:row>16</xdr:row>
      <xdr:rowOff>177800</xdr:rowOff>
    </xdr:to>
    <xdr:graphicFrame macro="">
      <xdr:nvGraphicFramePr>
        <xdr:cNvPr id="105" name="Grafico 35">
          <a:extLst>
            <a:ext uri="{FF2B5EF4-FFF2-40B4-BE49-F238E27FC236}">
              <a16:creationId xmlns:a16="http://schemas.microsoft.com/office/drawing/2014/main" id="{00000000-0008-0000-0D00-00006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0"/>
        </a:graphicData>
      </a:graphic>
    </xdr:graphicFrame>
    <xdr:clientData/>
  </xdr:twoCellAnchor>
  <xdr:twoCellAnchor>
    <xdr:from>
      <xdr:col>84</xdr:col>
      <xdr:colOff>0</xdr:colOff>
      <xdr:row>70</xdr:row>
      <xdr:rowOff>169333</xdr:rowOff>
    </xdr:from>
    <xdr:to>
      <xdr:col>86</xdr:col>
      <xdr:colOff>1575807</xdr:colOff>
      <xdr:row>85</xdr:row>
      <xdr:rowOff>167242</xdr:rowOff>
    </xdr:to>
    <xdr:graphicFrame macro="">
      <xdr:nvGraphicFramePr>
        <xdr:cNvPr id="109" name="Grafico 37">
          <a:extLst>
            <a:ext uri="{FF2B5EF4-FFF2-40B4-BE49-F238E27FC236}">
              <a16:creationId xmlns:a16="http://schemas.microsoft.com/office/drawing/2014/main" id="{00000000-0008-0000-0D00-00006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1"/>
        </a:graphicData>
      </a:graphic>
    </xdr:graphicFrame>
    <xdr:clientData/>
  </xdr:twoCellAnchor>
  <xdr:twoCellAnchor>
    <xdr:from>
      <xdr:col>88</xdr:col>
      <xdr:colOff>0</xdr:colOff>
      <xdr:row>70</xdr:row>
      <xdr:rowOff>148167</xdr:rowOff>
    </xdr:from>
    <xdr:to>
      <xdr:col>90</xdr:col>
      <xdr:colOff>1575807</xdr:colOff>
      <xdr:row>85</xdr:row>
      <xdr:rowOff>146076</xdr:rowOff>
    </xdr:to>
    <xdr:graphicFrame macro="">
      <xdr:nvGraphicFramePr>
        <xdr:cNvPr id="111" name="Grafico 37">
          <a:extLst>
            <a:ext uri="{FF2B5EF4-FFF2-40B4-BE49-F238E27FC236}">
              <a16:creationId xmlns:a16="http://schemas.microsoft.com/office/drawing/2014/main" id="{00000000-0008-0000-0D00-00006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2"/>
        </a:graphicData>
      </a:graphic>
    </xdr:graphicFrame>
    <xdr:clientData/>
  </xdr:twoCellAnchor>
  <xdr:twoCellAnchor>
    <xdr:from>
      <xdr:col>92</xdr:col>
      <xdr:colOff>0</xdr:colOff>
      <xdr:row>70</xdr:row>
      <xdr:rowOff>105833</xdr:rowOff>
    </xdr:from>
    <xdr:to>
      <xdr:col>94</xdr:col>
      <xdr:colOff>1575807</xdr:colOff>
      <xdr:row>85</xdr:row>
      <xdr:rowOff>103742</xdr:rowOff>
    </xdr:to>
    <xdr:graphicFrame macro="">
      <xdr:nvGraphicFramePr>
        <xdr:cNvPr id="112" name="Grafico 37">
          <a:extLst>
            <a:ext uri="{FF2B5EF4-FFF2-40B4-BE49-F238E27FC236}">
              <a16:creationId xmlns:a16="http://schemas.microsoft.com/office/drawing/2014/main" id="{00000000-0008-0000-0D00-00007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3"/>
        </a:graphicData>
      </a:graphic>
    </xdr:graphicFrame>
    <xdr:clientData/>
  </xdr:twoCellAnchor>
  <xdr:twoCellAnchor>
    <xdr:from>
      <xdr:col>96</xdr:col>
      <xdr:colOff>0</xdr:colOff>
      <xdr:row>70</xdr:row>
      <xdr:rowOff>84666</xdr:rowOff>
    </xdr:from>
    <xdr:to>
      <xdr:col>98</xdr:col>
      <xdr:colOff>1575807</xdr:colOff>
      <xdr:row>85</xdr:row>
      <xdr:rowOff>82575</xdr:rowOff>
    </xdr:to>
    <xdr:graphicFrame macro="">
      <xdr:nvGraphicFramePr>
        <xdr:cNvPr id="113" name="Grafico 37">
          <a:extLst>
            <a:ext uri="{FF2B5EF4-FFF2-40B4-BE49-F238E27FC236}">
              <a16:creationId xmlns:a16="http://schemas.microsoft.com/office/drawing/2014/main" id="{00000000-0008-0000-0D00-00007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4"/>
        </a:graphicData>
      </a:graphic>
    </xdr:graphicFrame>
    <xdr:clientData/>
  </xdr:twoCellAnchor>
  <xdr:twoCellAnchor>
    <xdr:from>
      <xdr:col>100</xdr:col>
      <xdr:colOff>0</xdr:colOff>
      <xdr:row>70</xdr:row>
      <xdr:rowOff>42333</xdr:rowOff>
    </xdr:from>
    <xdr:to>
      <xdr:col>102</xdr:col>
      <xdr:colOff>1575807</xdr:colOff>
      <xdr:row>85</xdr:row>
      <xdr:rowOff>40242</xdr:rowOff>
    </xdr:to>
    <xdr:graphicFrame macro="">
      <xdr:nvGraphicFramePr>
        <xdr:cNvPr id="114" name="Grafico 37">
          <a:extLst>
            <a:ext uri="{FF2B5EF4-FFF2-40B4-BE49-F238E27FC236}">
              <a16:creationId xmlns:a16="http://schemas.microsoft.com/office/drawing/2014/main" id="{00000000-0008-0000-0D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5"/>
        </a:graphicData>
      </a:graphic>
    </xdr:graphicFrame>
    <xdr:clientData/>
  </xdr:twoCellAnchor>
  <xdr:twoCellAnchor>
    <xdr:from>
      <xdr:col>104</xdr:col>
      <xdr:colOff>0</xdr:colOff>
      <xdr:row>70</xdr:row>
      <xdr:rowOff>0</xdr:rowOff>
    </xdr:from>
    <xdr:to>
      <xdr:col>106</xdr:col>
      <xdr:colOff>1575807</xdr:colOff>
      <xdr:row>84</xdr:row>
      <xdr:rowOff>188409</xdr:rowOff>
    </xdr:to>
    <xdr:graphicFrame macro="">
      <xdr:nvGraphicFramePr>
        <xdr:cNvPr id="115" name="Grafico 37">
          <a:extLst>
            <a:ext uri="{FF2B5EF4-FFF2-40B4-BE49-F238E27FC236}">
              <a16:creationId xmlns:a16="http://schemas.microsoft.com/office/drawing/2014/main" id="{00000000-0008-0000-0D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6"/>
        </a:graphicData>
      </a:graphic>
    </xdr:graphicFrame>
    <xdr:clientData/>
  </xdr:twoCellAnchor>
  <xdr:twoCellAnchor>
    <xdr:from>
      <xdr:col>0</xdr:col>
      <xdr:colOff>152400</xdr:colOff>
      <xdr:row>437</xdr:row>
      <xdr:rowOff>88900</xdr:rowOff>
    </xdr:from>
    <xdr:to>
      <xdr:col>3</xdr:col>
      <xdr:colOff>25400</xdr:colOff>
      <xdr:row>450</xdr:row>
      <xdr:rowOff>190500</xdr:rowOff>
    </xdr:to>
    <xdr:graphicFrame macro="">
      <xdr:nvGraphicFramePr>
        <xdr:cNvPr id="9" name="Grafico 8">
          <a:extLst>
            <a:ext uri="{FF2B5EF4-FFF2-40B4-BE49-F238E27FC236}">
              <a16:creationId xmlns:a16="http://schemas.microsoft.com/office/drawing/2014/main" id="{00000000-0008-0000-0D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7"/>
        </a:graphicData>
      </a:graphic>
    </xdr:graphicFrame>
    <xdr:clientData/>
  </xdr:twoCellAnchor>
  <xdr:twoCellAnchor>
    <xdr:from>
      <xdr:col>4</xdr:col>
      <xdr:colOff>2032000</xdr:colOff>
      <xdr:row>437</xdr:row>
      <xdr:rowOff>76200</xdr:rowOff>
    </xdr:from>
    <xdr:to>
      <xdr:col>13</xdr:col>
      <xdr:colOff>0</xdr:colOff>
      <xdr:row>450</xdr:row>
      <xdr:rowOff>177800</xdr:rowOff>
    </xdr:to>
    <xdr:graphicFrame macro="">
      <xdr:nvGraphicFramePr>
        <xdr:cNvPr id="86" name="Grafico 85">
          <a:extLst>
            <a:ext uri="{FF2B5EF4-FFF2-40B4-BE49-F238E27FC236}">
              <a16:creationId xmlns:a16="http://schemas.microsoft.com/office/drawing/2014/main" id="{00000000-0008-0000-0D00-00005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8"/>
        </a:graphicData>
      </a:graphic>
    </xdr:graphicFrame>
    <xdr:clientData/>
  </xdr:twoCellAnchor>
  <xdr:twoCellAnchor>
    <xdr:from>
      <xdr:col>15</xdr:col>
      <xdr:colOff>25400</xdr:colOff>
      <xdr:row>437</xdr:row>
      <xdr:rowOff>76200</xdr:rowOff>
    </xdr:from>
    <xdr:to>
      <xdr:col>23</xdr:col>
      <xdr:colOff>101600</xdr:colOff>
      <xdr:row>450</xdr:row>
      <xdr:rowOff>177800</xdr:rowOff>
    </xdr:to>
    <xdr:graphicFrame macro="">
      <xdr:nvGraphicFramePr>
        <xdr:cNvPr id="97" name="Grafico 96">
          <a:extLst>
            <a:ext uri="{FF2B5EF4-FFF2-40B4-BE49-F238E27FC236}">
              <a16:creationId xmlns:a16="http://schemas.microsoft.com/office/drawing/2014/main" id="{00000000-0008-0000-0D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9"/>
        </a:graphicData>
      </a:graphic>
    </xdr:graphicFrame>
    <xdr:clientData/>
  </xdr:twoCellAnchor>
  <xdr:twoCellAnchor>
    <xdr:from>
      <xdr:col>25</xdr:col>
      <xdr:colOff>19844</xdr:colOff>
      <xdr:row>436</xdr:row>
      <xdr:rowOff>50800</xdr:rowOff>
    </xdr:from>
    <xdr:to>
      <xdr:col>38</xdr:col>
      <xdr:colOff>1112044</xdr:colOff>
      <xdr:row>449</xdr:row>
      <xdr:rowOff>152400</xdr:rowOff>
    </xdr:to>
    <xdr:graphicFrame macro="">
      <xdr:nvGraphicFramePr>
        <xdr:cNvPr id="98" name="Grafico 97">
          <a:extLst>
            <a:ext uri="{FF2B5EF4-FFF2-40B4-BE49-F238E27FC236}">
              <a16:creationId xmlns:a16="http://schemas.microsoft.com/office/drawing/2014/main" id="{00000000-0008-0000-0D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0"/>
        </a:graphicData>
      </a:graphic>
    </xdr:graphicFrame>
    <xdr:clientData/>
  </xdr:twoCellAnchor>
  <xdr:twoCellAnchor>
    <xdr:from>
      <xdr:col>0</xdr:col>
      <xdr:colOff>133684</xdr:colOff>
      <xdr:row>472</xdr:row>
      <xdr:rowOff>184486</xdr:rowOff>
    </xdr:from>
    <xdr:to>
      <xdr:col>6</xdr:col>
      <xdr:colOff>0</xdr:colOff>
      <xdr:row>486</xdr:row>
      <xdr:rowOff>85559</xdr:rowOff>
    </xdr:to>
    <xdr:graphicFrame macro="">
      <xdr:nvGraphicFramePr>
        <xdr:cNvPr id="100" name="Grafico 99">
          <a:extLst>
            <a:ext uri="{FF2B5EF4-FFF2-40B4-BE49-F238E27FC236}">
              <a16:creationId xmlns:a16="http://schemas.microsoft.com/office/drawing/2014/main" id="{00000000-0008-0000-0D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1"/>
        </a:graphicData>
      </a:graphic>
    </xdr:graphicFrame>
    <xdr:clientData/>
  </xdr:twoCellAnchor>
  <xdr:twoCellAnchor>
    <xdr:from>
      <xdr:col>10</xdr:col>
      <xdr:colOff>2127808</xdr:colOff>
      <xdr:row>470</xdr:row>
      <xdr:rowOff>162203</xdr:rowOff>
    </xdr:from>
    <xdr:to>
      <xdr:col>22</xdr:col>
      <xdr:colOff>-1</xdr:colOff>
      <xdr:row>484</xdr:row>
      <xdr:rowOff>63277</xdr:rowOff>
    </xdr:to>
    <xdr:graphicFrame macro="">
      <xdr:nvGraphicFramePr>
        <xdr:cNvPr id="101" name="Grafico 100">
          <a:extLst>
            <a:ext uri="{FF2B5EF4-FFF2-40B4-BE49-F238E27FC236}">
              <a16:creationId xmlns:a16="http://schemas.microsoft.com/office/drawing/2014/main" id="{00000000-0008-0000-0D00-00006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2"/>
        </a:graphicData>
      </a:graphic>
    </xdr:graphicFrame>
    <xdr:clientData/>
  </xdr:twoCellAnchor>
  <xdr:twoCellAnchor>
    <xdr:from>
      <xdr:col>0</xdr:col>
      <xdr:colOff>186266</xdr:colOff>
      <xdr:row>506</xdr:row>
      <xdr:rowOff>169333</xdr:rowOff>
    </xdr:from>
    <xdr:to>
      <xdr:col>6</xdr:col>
      <xdr:colOff>52582</xdr:colOff>
      <xdr:row>520</xdr:row>
      <xdr:rowOff>70406</xdr:rowOff>
    </xdr:to>
    <xdr:graphicFrame macro="">
      <xdr:nvGraphicFramePr>
        <xdr:cNvPr id="106" name="Grafico 105">
          <a:extLst>
            <a:ext uri="{FF2B5EF4-FFF2-40B4-BE49-F238E27FC236}">
              <a16:creationId xmlns:a16="http://schemas.microsoft.com/office/drawing/2014/main" id="{00000000-0008-0000-0D00-00006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3"/>
        </a:graphicData>
      </a:graphic>
    </xdr:graphicFrame>
    <xdr:clientData/>
  </xdr:twoCellAnchor>
  <xdr:twoCellAnchor>
    <xdr:from>
      <xdr:col>10</xdr:col>
      <xdr:colOff>2133600</xdr:colOff>
      <xdr:row>506</xdr:row>
      <xdr:rowOff>152400</xdr:rowOff>
    </xdr:from>
    <xdr:to>
      <xdr:col>22</xdr:col>
      <xdr:colOff>346363</xdr:colOff>
      <xdr:row>520</xdr:row>
      <xdr:rowOff>53473</xdr:rowOff>
    </xdr:to>
    <xdr:graphicFrame macro="">
      <xdr:nvGraphicFramePr>
        <xdr:cNvPr id="117" name="Grafico 116">
          <a:extLst>
            <a:ext uri="{FF2B5EF4-FFF2-40B4-BE49-F238E27FC236}">
              <a16:creationId xmlns:a16="http://schemas.microsoft.com/office/drawing/2014/main" id="{00000000-0008-0000-0D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4"/>
        </a:graphicData>
      </a:graphic>
    </xdr:graphicFrame>
    <xdr:clientData/>
  </xdr:twoCellAnchor>
  <xdr:twoCellAnchor>
    <xdr:from>
      <xdr:col>0</xdr:col>
      <xdr:colOff>135467</xdr:colOff>
      <xdr:row>540</xdr:row>
      <xdr:rowOff>33866</xdr:rowOff>
    </xdr:from>
    <xdr:to>
      <xdr:col>6</xdr:col>
      <xdr:colOff>1783</xdr:colOff>
      <xdr:row>553</xdr:row>
      <xdr:rowOff>121206</xdr:rowOff>
    </xdr:to>
    <xdr:graphicFrame macro="">
      <xdr:nvGraphicFramePr>
        <xdr:cNvPr id="118" name="Grafico 117">
          <a:extLst>
            <a:ext uri="{FF2B5EF4-FFF2-40B4-BE49-F238E27FC236}">
              <a16:creationId xmlns:a16="http://schemas.microsoft.com/office/drawing/2014/main" id="{00000000-0008-0000-0D00-00007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5"/>
        </a:graphicData>
      </a:graphic>
    </xdr:graphicFrame>
    <xdr:clientData/>
  </xdr:twoCellAnchor>
  <xdr:twoCellAnchor>
    <xdr:from>
      <xdr:col>10</xdr:col>
      <xdr:colOff>2150532</xdr:colOff>
      <xdr:row>540</xdr:row>
      <xdr:rowOff>1</xdr:rowOff>
    </xdr:from>
    <xdr:to>
      <xdr:col>22</xdr:col>
      <xdr:colOff>615757</xdr:colOff>
      <xdr:row>553</xdr:row>
      <xdr:rowOff>87341</xdr:rowOff>
    </xdr:to>
    <xdr:graphicFrame macro="">
      <xdr:nvGraphicFramePr>
        <xdr:cNvPr id="119" name="Grafico 118">
          <a:extLst>
            <a:ext uri="{FF2B5EF4-FFF2-40B4-BE49-F238E27FC236}">
              <a16:creationId xmlns:a16="http://schemas.microsoft.com/office/drawing/2014/main" id="{00000000-0008-0000-0D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6"/>
        </a:graphicData>
      </a:graphic>
    </xdr:graphicFrame>
    <xdr:clientData/>
  </xdr:twoCellAnchor>
  <xdr:twoCellAnchor>
    <xdr:from>
      <xdr:col>0</xdr:col>
      <xdr:colOff>152400</xdr:colOff>
      <xdr:row>569</xdr:row>
      <xdr:rowOff>12700</xdr:rowOff>
    </xdr:from>
    <xdr:to>
      <xdr:col>5</xdr:col>
      <xdr:colOff>1981200</xdr:colOff>
      <xdr:row>582</xdr:row>
      <xdr:rowOff>114300</xdr:rowOff>
    </xdr:to>
    <xdr:graphicFrame macro="">
      <xdr:nvGraphicFramePr>
        <xdr:cNvPr id="10" name="Grafico 9">
          <a:extLst>
            <a:ext uri="{FF2B5EF4-FFF2-40B4-BE49-F238E27FC236}">
              <a16:creationId xmlns:a16="http://schemas.microsoft.com/office/drawing/2014/main" id="{00000000-0008-0000-0D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7"/>
        </a:graphicData>
      </a:graphic>
    </xdr:graphicFrame>
    <xdr:clientData/>
  </xdr:twoCellAnchor>
  <xdr:twoCellAnchor>
    <xdr:from>
      <xdr:col>0</xdr:col>
      <xdr:colOff>215900</xdr:colOff>
      <xdr:row>597</xdr:row>
      <xdr:rowOff>63500</xdr:rowOff>
    </xdr:from>
    <xdr:to>
      <xdr:col>6</xdr:col>
      <xdr:colOff>127000</xdr:colOff>
      <xdr:row>610</xdr:row>
      <xdr:rowOff>165100</xdr:rowOff>
    </xdr:to>
    <xdr:graphicFrame macro="">
      <xdr:nvGraphicFramePr>
        <xdr:cNvPr id="14" name="Grafico 13">
          <a:extLst>
            <a:ext uri="{FF2B5EF4-FFF2-40B4-BE49-F238E27FC236}">
              <a16:creationId xmlns:a16="http://schemas.microsoft.com/office/drawing/2014/main" id="{00000000-0008-0000-0D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8"/>
        </a:graphicData>
      </a:graphic>
    </xdr:graphicFrame>
    <xdr:clientData/>
  </xdr:twoCellAnchor>
  <xdr:twoCellAnchor>
    <xdr:from>
      <xdr:col>0</xdr:col>
      <xdr:colOff>28864</xdr:colOff>
      <xdr:row>649</xdr:row>
      <xdr:rowOff>115455</xdr:rowOff>
    </xdr:from>
    <xdr:to>
      <xdr:col>13</xdr:col>
      <xdr:colOff>2049318</xdr:colOff>
      <xdr:row>663</xdr:row>
      <xdr:rowOff>15010</xdr:rowOff>
    </xdr:to>
    <xdr:graphicFrame macro="">
      <xdr:nvGraphicFramePr>
        <xdr:cNvPr id="94" name="Grafico 93">
          <a:extLst>
            <a:ext uri="{FF2B5EF4-FFF2-40B4-BE49-F238E27FC236}">
              <a16:creationId xmlns:a16="http://schemas.microsoft.com/office/drawing/2014/main" id="{BD484C27-9303-2146-A5ED-CDCC27156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9"/>
        </a:graphicData>
      </a:graphic>
    </xdr:graphicFrame>
    <xdr:clientData/>
  </xdr:twoCellAnchor>
  <xdr:twoCellAnchor>
    <xdr:from>
      <xdr:col>0</xdr:col>
      <xdr:colOff>127000</xdr:colOff>
      <xdr:row>681</xdr:row>
      <xdr:rowOff>152400</xdr:rowOff>
    </xdr:from>
    <xdr:to>
      <xdr:col>14</xdr:col>
      <xdr:colOff>0</xdr:colOff>
      <xdr:row>695</xdr:row>
      <xdr:rowOff>50800</xdr:rowOff>
    </xdr:to>
    <xdr:graphicFrame macro="">
      <xdr:nvGraphicFramePr>
        <xdr:cNvPr id="7" name="Grafico 6">
          <a:extLst>
            <a:ext uri="{FF2B5EF4-FFF2-40B4-BE49-F238E27FC236}">
              <a16:creationId xmlns:a16="http://schemas.microsoft.com/office/drawing/2014/main" id="{0985D216-E5EF-0742-AF75-2AF79A34ED7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0"/>
        </a:graphicData>
      </a:graphic>
    </xdr:graphicFrame>
    <xdr:clientData/>
  </xdr:twoCellAnchor>
  <xdr:twoCellAnchor>
    <xdr:from>
      <xdr:col>33</xdr:col>
      <xdr:colOff>0</xdr:colOff>
      <xdr:row>339</xdr:row>
      <xdr:rowOff>76200</xdr:rowOff>
    </xdr:from>
    <xdr:to>
      <xdr:col>46</xdr:col>
      <xdr:colOff>25400</xdr:colOff>
      <xdr:row>356</xdr:row>
      <xdr:rowOff>30437</xdr:rowOff>
    </xdr:to>
    <xdr:graphicFrame macro="">
      <xdr:nvGraphicFramePr>
        <xdr:cNvPr id="95" name="Grafico 94">
          <a:extLst>
            <a:ext uri="{FF2B5EF4-FFF2-40B4-BE49-F238E27FC236}">
              <a16:creationId xmlns:a16="http://schemas.microsoft.com/office/drawing/2014/main" id="{8EB29D32-3D10-7244-990C-3FAA9943DD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1"/>
        </a:graphicData>
      </a:graphic>
    </xdr:graphicFrame>
    <xdr:clientData/>
  </xdr:twoCellAnchor>
  <xdr:twoCellAnchor>
    <xdr:from>
      <xdr:col>108</xdr:col>
      <xdr:colOff>1651000</xdr:colOff>
      <xdr:row>276</xdr:row>
      <xdr:rowOff>25400</xdr:rowOff>
    </xdr:from>
    <xdr:to>
      <xdr:col>122</xdr:col>
      <xdr:colOff>50800</xdr:colOff>
      <xdr:row>298</xdr:row>
      <xdr:rowOff>185031</xdr:rowOff>
    </xdr:to>
    <xdr:graphicFrame macro="">
      <xdr:nvGraphicFramePr>
        <xdr:cNvPr id="96" name="Grafico 95">
          <a:extLst>
            <a:ext uri="{FF2B5EF4-FFF2-40B4-BE49-F238E27FC236}">
              <a16:creationId xmlns:a16="http://schemas.microsoft.com/office/drawing/2014/main" id="{10F8B836-B789-2F48-ABBC-A061ADF472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2"/>
        </a:graphicData>
      </a:graphic>
    </xdr:graphicFrame>
    <xdr:clientData/>
  </xdr:twoCellAnchor>
  <xdr:twoCellAnchor>
    <xdr:from>
      <xdr:col>124</xdr:col>
      <xdr:colOff>25400</xdr:colOff>
      <xdr:row>275</xdr:row>
      <xdr:rowOff>177800</xdr:rowOff>
    </xdr:from>
    <xdr:to>
      <xdr:col>137</xdr:col>
      <xdr:colOff>101600</xdr:colOff>
      <xdr:row>298</xdr:row>
      <xdr:rowOff>134231</xdr:rowOff>
    </xdr:to>
    <xdr:graphicFrame macro="">
      <xdr:nvGraphicFramePr>
        <xdr:cNvPr id="107" name="Grafico 106">
          <a:extLst>
            <a:ext uri="{FF2B5EF4-FFF2-40B4-BE49-F238E27FC236}">
              <a16:creationId xmlns:a16="http://schemas.microsoft.com/office/drawing/2014/main" id="{A635086F-315D-9646-BE1D-08565CE001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3"/>
        </a:graphicData>
      </a:graphic>
    </xdr:graphicFrame>
    <xdr:clientData/>
  </xdr:twoCellAnchor>
  <xdr:twoCellAnchor>
    <xdr:from>
      <xdr:col>139</xdr:col>
      <xdr:colOff>0</xdr:colOff>
      <xdr:row>276</xdr:row>
      <xdr:rowOff>76200</xdr:rowOff>
    </xdr:from>
    <xdr:to>
      <xdr:col>152</xdr:col>
      <xdr:colOff>76200</xdr:colOff>
      <xdr:row>299</xdr:row>
      <xdr:rowOff>32631</xdr:rowOff>
    </xdr:to>
    <xdr:graphicFrame macro="">
      <xdr:nvGraphicFramePr>
        <xdr:cNvPr id="108" name="Grafico 107">
          <a:extLst>
            <a:ext uri="{FF2B5EF4-FFF2-40B4-BE49-F238E27FC236}">
              <a16:creationId xmlns:a16="http://schemas.microsoft.com/office/drawing/2014/main" id="{62B33663-CB05-1E42-9DA4-DE8A290849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4"/>
        </a:graphicData>
      </a:graphic>
    </xdr:graphicFrame>
    <xdr:clientData/>
  </xdr:twoCellAnchor>
  <xdr:twoCellAnchor>
    <xdr:from>
      <xdr:col>153</xdr:col>
      <xdr:colOff>812800</xdr:colOff>
      <xdr:row>276</xdr:row>
      <xdr:rowOff>76200</xdr:rowOff>
    </xdr:from>
    <xdr:to>
      <xdr:col>167</xdr:col>
      <xdr:colOff>50800</xdr:colOff>
      <xdr:row>299</xdr:row>
      <xdr:rowOff>32631</xdr:rowOff>
    </xdr:to>
    <xdr:graphicFrame macro="">
      <xdr:nvGraphicFramePr>
        <xdr:cNvPr id="116" name="Grafico 115">
          <a:extLst>
            <a:ext uri="{FF2B5EF4-FFF2-40B4-BE49-F238E27FC236}">
              <a16:creationId xmlns:a16="http://schemas.microsoft.com/office/drawing/2014/main" id="{3D410700-7E2D-2043-BBC3-41A28BA45A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5"/>
        </a:graphicData>
      </a:graphic>
    </xdr:graphicFrame>
    <xdr:clientData/>
  </xdr:twoCellAnchor>
  <xdr:twoCellAnchor>
    <xdr:from>
      <xdr:col>169</xdr:col>
      <xdr:colOff>25400</xdr:colOff>
      <xdr:row>276</xdr:row>
      <xdr:rowOff>0</xdr:rowOff>
    </xdr:from>
    <xdr:to>
      <xdr:col>182</xdr:col>
      <xdr:colOff>101600</xdr:colOff>
      <xdr:row>298</xdr:row>
      <xdr:rowOff>159631</xdr:rowOff>
    </xdr:to>
    <xdr:graphicFrame macro="">
      <xdr:nvGraphicFramePr>
        <xdr:cNvPr id="120" name="Grafico 119">
          <a:extLst>
            <a:ext uri="{FF2B5EF4-FFF2-40B4-BE49-F238E27FC236}">
              <a16:creationId xmlns:a16="http://schemas.microsoft.com/office/drawing/2014/main" id="{C8ADD959-9250-9F4E-B53F-94D6DE5BC5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6"/>
        </a:graphicData>
      </a:graphic>
    </xdr:graphicFrame>
    <xdr:clientData/>
  </xdr:twoCellAnchor>
  <xdr:twoCellAnchor>
    <xdr:from>
      <xdr:col>184</xdr:col>
      <xdr:colOff>25400</xdr:colOff>
      <xdr:row>276</xdr:row>
      <xdr:rowOff>0</xdr:rowOff>
    </xdr:from>
    <xdr:to>
      <xdr:col>197</xdr:col>
      <xdr:colOff>101600</xdr:colOff>
      <xdr:row>298</xdr:row>
      <xdr:rowOff>159631</xdr:rowOff>
    </xdr:to>
    <xdr:graphicFrame macro="">
      <xdr:nvGraphicFramePr>
        <xdr:cNvPr id="121" name="Grafico 120">
          <a:extLst>
            <a:ext uri="{FF2B5EF4-FFF2-40B4-BE49-F238E27FC236}">
              <a16:creationId xmlns:a16="http://schemas.microsoft.com/office/drawing/2014/main" id="{53B32C00-8C7F-DE4A-A5C0-11A6CF983D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7"/>
        </a:graphicData>
      </a:graphic>
    </xdr:graphicFrame>
    <xdr:clientData/>
  </xdr:twoCellAnchor>
  <xdr:twoCellAnchor>
    <xdr:from>
      <xdr:col>199</xdr:col>
      <xdr:colOff>25400</xdr:colOff>
      <xdr:row>276</xdr:row>
      <xdr:rowOff>25400</xdr:rowOff>
    </xdr:from>
    <xdr:to>
      <xdr:col>212</xdr:col>
      <xdr:colOff>101600</xdr:colOff>
      <xdr:row>298</xdr:row>
      <xdr:rowOff>185031</xdr:rowOff>
    </xdr:to>
    <xdr:graphicFrame macro="">
      <xdr:nvGraphicFramePr>
        <xdr:cNvPr id="122" name="Grafico 121">
          <a:extLst>
            <a:ext uri="{FF2B5EF4-FFF2-40B4-BE49-F238E27FC236}">
              <a16:creationId xmlns:a16="http://schemas.microsoft.com/office/drawing/2014/main" id="{34CCF268-A012-8A47-B0BD-CAF0947AA0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8"/>
        </a:graphicData>
      </a:graphic>
    </xdr:graphicFrame>
    <xdr:clientData/>
  </xdr:twoCellAnchor>
  <xdr:twoCellAnchor>
    <xdr:from>
      <xdr:col>214</xdr:col>
      <xdr:colOff>0</xdr:colOff>
      <xdr:row>276</xdr:row>
      <xdr:rowOff>50800</xdr:rowOff>
    </xdr:from>
    <xdr:to>
      <xdr:col>227</xdr:col>
      <xdr:colOff>76200</xdr:colOff>
      <xdr:row>299</xdr:row>
      <xdr:rowOff>7231</xdr:rowOff>
    </xdr:to>
    <xdr:graphicFrame macro="">
      <xdr:nvGraphicFramePr>
        <xdr:cNvPr id="123" name="Grafico 122">
          <a:extLst>
            <a:ext uri="{FF2B5EF4-FFF2-40B4-BE49-F238E27FC236}">
              <a16:creationId xmlns:a16="http://schemas.microsoft.com/office/drawing/2014/main" id="{8D9C37D6-0E21-1243-92E4-2A62C0642F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9"/>
        </a:graphicData>
      </a:graphic>
    </xdr:graphicFrame>
    <xdr:clientData/>
  </xdr:twoCellAnchor>
  <xdr:twoCellAnchor>
    <xdr:from>
      <xdr:col>229</xdr:col>
      <xdr:colOff>50800</xdr:colOff>
      <xdr:row>276</xdr:row>
      <xdr:rowOff>25400</xdr:rowOff>
    </xdr:from>
    <xdr:to>
      <xdr:col>242</xdr:col>
      <xdr:colOff>127000</xdr:colOff>
      <xdr:row>298</xdr:row>
      <xdr:rowOff>185031</xdr:rowOff>
    </xdr:to>
    <xdr:graphicFrame macro="">
      <xdr:nvGraphicFramePr>
        <xdr:cNvPr id="124" name="Grafico 123">
          <a:extLst>
            <a:ext uri="{FF2B5EF4-FFF2-40B4-BE49-F238E27FC236}">
              <a16:creationId xmlns:a16="http://schemas.microsoft.com/office/drawing/2014/main" id="{2A6B3228-33D9-6A40-96EA-F8ECACC81C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0"/>
        </a:graphicData>
      </a:graphic>
    </xdr:graphicFrame>
    <xdr:clientData/>
  </xdr:twoCellAnchor>
  <xdr:twoCellAnchor>
    <xdr:from>
      <xdr:col>244</xdr:col>
      <xdr:colOff>50800</xdr:colOff>
      <xdr:row>276</xdr:row>
      <xdr:rowOff>25400</xdr:rowOff>
    </xdr:from>
    <xdr:to>
      <xdr:col>257</xdr:col>
      <xdr:colOff>127000</xdr:colOff>
      <xdr:row>298</xdr:row>
      <xdr:rowOff>185031</xdr:rowOff>
    </xdr:to>
    <xdr:graphicFrame macro="">
      <xdr:nvGraphicFramePr>
        <xdr:cNvPr id="125" name="Grafico 124">
          <a:extLst>
            <a:ext uri="{FF2B5EF4-FFF2-40B4-BE49-F238E27FC236}">
              <a16:creationId xmlns:a16="http://schemas.microsoft.com/office/drawing/2014/main" id="{785A390F-D1B8-F843-B9A9-12E993152A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1"/>
        </a:graphicData>
      </a:graphic>
    </xdr:graphicFrame>
    <xdr:clientData/>
  </xdr:twoCellAnchor>
  <xdr:twoCellAnchor>
    <xdr:from>
      <xdr:col>259</xdr:col>
      <xdr:colOff>0</xdr:colOff>
      <xdr:row>276</xdr:row>
      <xdr:rowOff>25400</xdr:rowOff>
    </xdr:from>
    <xdr:to>
      <xdr:col>272</xdr:col>
      <xdr:colOff>76200</xdr:colOff>
      <xdr:row>298</xdr:row>
      <xdr:rowOff>185031</xdr:rowOff>
    </xdr:to>
    <xdr:graphicFrame macro="">
      <xdr:nvGraphicFramePr>
        <xdr:cNvPr id="126" name="Grafico 125">
          <a:extLst>
            <a:ext uri="{FF2B5EF4-FFF2-40B4-BE49-F238E27FC236}">
              <a16:creationId xmlns:a16="http://schemas.microsoft.com/office/drawing/2014/main" id="{56726BDB-DB1E-FF47-93BA-8CBE649089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2"/>
        </a:graphicData>
      </a:graphic>
    </xdr:graphicFrame>
    <xdr:clientData/>
  </xdr:twoCellAnchor>
  <xdr:twoCellAnchor>
    <xdr:from>
      <xdr:col>274</xdr:col>
      <xdr:colOff>25400</xdr:colOff>
      <xdr:row>275</xdr:row>
      <xdr:rowOff>177800</xdr:rowOff>
    </xdr:from>
    <xdr:to>
      <xdr:col>287</xdr:col>
      <xdr:colOff>101600</xdr:colOff>
      <xdr:row>298</xdr:row>
      <xdr:rowOff>134231</xdr:rowOff>
    </xdr:to>
    <xdr:graphicFrame macro="">
      <xdr:nvGraphicFramePr>
        <xdr:cNvPr id="127" name="Grafico 126">
          <a:extLst>
            <a:ext uri="{FF2B5EF4-FFF2-40B4-BE49-F238E27FC236}">
              <a16:creationId xmlns:a16="http://schemas.microsoft.com/office/drawing/2014/main" id="{E7198CA9-8621-C242-8564-E8B0085A1B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3"/>
        </a:graphicData>
      </a:graphic>
    </xdr:graphicFrame>
    <xdr:clientData/>
  </xdr:twoCellAnchor>
  <xdr:twoCellAnchor>
    <xdr:from>
      <xdr:col>289</xdr:col>
      <xdr:colOff>0</xdr:colOff>
      <xdr:row>276</xdr:row>
      <xdr:rowOff>0</xdr:rowOff>
    </xdr:from>
    <xdr:to>
      <xdr:col>302</xdr:col>
      <xdr:colOff>76200</xdr:colOff>
      <xdr:row>298</xdr:row>
      <xdr:rowOff>159631</xdr:rowOff>
    </xdr:to>
    <xdr:graphicFrame macro="">
      <xdr:nvGraphicFramePr>
        <xdr:cNvPr id="128" name="Grafico 127">
          <a:extLst>
            <a:ext uri="{FF2B5EF4-FFF2-40B4-BE49-F238E27FC236}">
              <a16:creationId xmlns:a16="http://schemas.microsoft.com/office/drawing/2014/main" id="{75086B14-FD6D-284B-B8E7-EDAFE3A476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4"/>
        </a:graphicData>
      </a:graphic>
    </xdr:graphicFrame>
    <xdr:clientData/>
  </xdr:twoCellAnchor>
  <xdr:twoCellAnchor>
    <xdr:from>
      <xdr:col>304</xdr:col>
      <xdr:colOff>0</xdr:colOff>
      <xdr:row>275</xdr:row>
      <xdr:rowOff>152400</xdr:rowOff>
    </xdr:from>
    <xdr:to>
      <xdr:col>317</xdr:col>
      <xdr:colOff>76200</xdr:colOff>
      <xdr:row>298</xdr:row>
      <xdr:rowOff>108831</xdr:rowOff>
    </xdr:to>
    <xdr:graphicFrame macro="">
      <xdr:nvGraphicFramePr>
        <xdr:cNvPr id="129" name="Grafico 128">
          <a:extLst>
            <a:ext uri="{FF2B5EF4-FFF2-40B4-BE49-F238E27FC236}">
              <a16:creationId xmlns:a16="http://schemas.microsoft.com/office/drawing/2014/main" id="{A4CEA9AE-F63E-F04C-9DFA-B7874F16F5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5"/>
        </a:graphicData>
      </a:graphic>
    </xdr:graphicFrame>
    <xdr:clientData/>
  </xdr:twoCellAnchor>
  <xdr:twoCellAnchor>
    <xdr:from>
      <xdr:col>319</xdr:col>
      <xdr:colOff>0</xdr:colOff>
      <xdr:row>275</xdr:row>
      <xdr:rowOff>152400</xdr:rowOff>
    </xdr:from>
    <xdr:to>
      <xdr:col>332</xdr:col>
      <xdr:colOff>76200</xdr:colOff>
      <xdr:row>298</xdr:row>
      <xdr:rowOff>108831</xdr:rowOff>
    </xdr:to>
    <xdr:graphicFrame macro="">
      <xdr:nvGraphicFramePr>
        <xdr:cNvPr id="130" name="Grafico 129">
          <a:extLst>
            <a:ext uri="{FF2B5EF4-FFF2-40B4-BE49-F238E27FC236}">
              <a16:creationId xmlns:a16="http://schemas.microsoft.com/office/drawing/2014/main" id="{141683E4-C089-6D45-9890-D6286FCACC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6"/>
        </a:graphicData>
      </a:graphic>
    </xdr:graphicFrame>
    <xdr:clientData/>
  </xdr:twoCellAnchor>
  <xdr:twoCellAnchor>
    <xdr:from>
      <xdr:col>334</xdr:col>
      <xdr:colOff>0</xdr:colOff>
      <xdr:row>275</xdr:row>
      <xdr:rowOff>152400</xdr:rowOff>
    </xdr:from>
    <xdr:to>
      <xdr:col>347</xdr:col>
      <xdr:colOff>76200</xdr:colOff>
      <xdr:row>298</xdr:row>
      <xdr:rowOff>108831</xdr:rowOff>
    </xdr:to>
    <xdr:graphicFrame macro="">
      <xdr:nvGraphicFramePr>
        <xdr:cNvPr id="131" name="Grafico 130">
          <a:extLst>
            <a:ext uri="{FF2B5EF4-FFF2-40B4-BE49-F238E27FC236}">
              <a16:creationId xmlns:a16="http://schemas.microsoft.com/office/drawing/2014/main" id="{3397C8FA-B371-9B49-9540-500D918A5E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7"/>
        </a:graphicData>
      </a:graphic>
    </xdr:graphicFrame>
    <xdr:clientData/>
  </xdr:twoCellAnchor>
  <xdr:twoCellAnchor>
    <xdr:from>
      <xdr:col>349</xdr:col>
      <xdr:colOff>25400</xdr:colOff>
      <xdr:row>276</xdr:row>
      <xdr:rowOff>0</xdr:rowOff>
    </xdr:from>
    <xdr:to>
      <xdr:col>362</xdr:col>
      <xdr:colOff>101600</xdr:colOff>
      <xdr:row>298</xdr:row>
      <xdr:rowOff>159631</xdr:rowOff>
    </xdr:to>
    <xdr:graphicFrame macro="">
      <xdr:nvGraphicFramePr>
        <xdr:cNvPr id="132" name="Grafico 131">
          <a:extLst>
            <a:ext uri="{FF2B5EF4-FFF2-40B4-BE49-F238E27FC236}">
              <a16:creationId xmlns:a16="http://schemas.microsoft.com/office/drawing/2014/main" id="{5EDEC9F5-59B1-E04F-8ADD-F038D7C7F4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8"/>
        </a:graphicData>
      </a:graphic>
    </xdr:graphicFrame>
    <xdr:clientData/>
  </xdr:twoCellAnchor>
  <xdr:twoCellAnchor>
    <xdr:from>
      <xdr:col>364</xdr:col>
      <xdr:colOff>0</xdr:colOff>
      <xdr:row>276</xdr:row>
      <xdr:rowOff>25400</xdr:rowOff>
    </xdr:from>
    <xdr:to>
      <xdr:col>377</xdr:col>
      <xdr:colOff>76200</xdr:colOff>
      <xdr:row>298</xdr:row>
      <xdr:rowOff>185031</xdr:rowOff>
    </xdr:to>
    <xdr:graphicFrame macro="">
      <xdr:nvGraphicFramePr>
        <xdr:cNvPr id="133" name="Grafico 132">
          <a:extLst>
            <a:ext uri="{FF2B5EF4-FFF2-40B4-BE49-F238E27FC236}">
              <a16:creationId xmlns:a16="http://schemas.microsoft.com/office/drawing/2014/main" id="{3551B422-34BA-814D-93FC-FDD1DD3E99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9"/>
        </a:graphicData>
      </a:graphic>
    </xdr:graphicFrame>
    <xdr:clientData/>
  </xdr:twoCellAnchor>
  <xdr:twoCellAnchor>
    <xdr:from>
      <xdr:col>379</xdr:col>
      <xdr:colOff>25400</xdr:colOff>
      <xdr:row>276</xdr:row>
      <xdr:rowOff>50800</xdr:rowOff>
    </xdr:from>
    <xdr:to>
      <xdr:col>392</xdr:col>
      <xdr:colOff>101600</xdr:colOff>
      <xdr:row>299</xdr:row>
      <xdr:rowOff>7231</xdr:rowOff>
    </xdr:to>
    <xdr:graphicFrame macro="">
      <xdr:nvGraphicFramePr>
        <xdr:cNvPr id="134" name="Grafico 133">
          <a:extLst>
            <a:ext uri="{FF2B5EF4-FFF2-40B4-BE49-F238E27FC236}">
              <a16:creationId xmlns:a16="http://schemas.microsoft.com/office/drawing/2014/main" id="{95878E69-4669-5F40-82B1-63A2CBDE1E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0"/>
        </a:graphicData>
      </a:graphic>
    </xdr:graphicFrame>
    <xdr:clientData/>
  </xdr:twoCellAnchor>
  <xdr:twoCellAnchor>
    <xdr:from>
      <xdr:col>393</xdr:col>
      <xdr:colOff>812800</xdr:colOff>
      <xdr:row>276</xdr:row>
      <xdr:rowOff>0</xdr:rowOff>
    </xdr:from>
    <xdr:to>
      <xdr:col>407</xdr:col>
      <xdr:colOff>50800</xdr:colOff>
      <xdr:row>298</xdr:row>
      <xdr:rowOff>159631</xdr:rowOff>
    </xdr:to>
    <xdr:graphicFrame macro="">
      <xdr:nvGraphicFramePr>
        <xdr:cNvPr id="135" name="Grafico 134">
          <a:extLst>
            <a:ext uri="{FF2B5EF4-FFF2-40B4-BE49-F238E27FC236}">
              <a16:creationId xmlns:a16="http://schemas.microsoft.com/office/drawing/2014/main" id="{F6057F97-87FB-A546-BFDC-ADE72DBAD1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1"/>
        </a:graphicData>
      </a:graphic>
    </xdr:graphicFrame>
    <xdr:clientData/>
  </xdr:twoCellAnchor>
  <xdr:twoCellAnchor>
    <xdr:from>
      <xdr:col>108</xdr:col>
      <xdr:colOff>1658776</xdr:colOff>
      <xdr:row>340</xdr:row>
      <xdr:rowOff>103673</xdr:rowOff>
    </xdr:from>
    <xdr:to>
      <xdr:col>122</xdr:col>
      <xdr:colOff>77755</xdr:colOff>
      <xdr:row>357</xdr:row>
      <xdr:rowOff>179094</xdr:rowOff>
    </xdr:to>
    <xdr:graphicFrame macro="">
      <xdr:nvGraphicFramePr>
        <xdr:cNvPr id="136" name="Grafico 135">
          <a:extLst>
            <a:ext uri="{FF2B5EF4-FFF2-40B4-BE49-F238E27FC236}">
              <a16:creationId xmlns:a16="http://schemas.microsoft.com/office/drawing/2014/main" id="{23A63831-980E-F54A-8CCA-6426A2AD83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2"/>
        </a:graphicData>
      </a:graphic>
    </xdr:graphicFrame>
    <xdr:clientData/>
  </xdr:twoCellAnchor>
  <xdr:twoCellAnchor>
    <xdr:from>
      <xdr:col>408</xdr:col>
      <xdr:colOff>666230</xdr:colOff>
      <xdr:row>276</xdr:row>
      <xdr:rowOff>20819</xdr:rowOff>
    </xdr:from>
    <xdr:to>
      <xdr:col>421</xdr:col>
      <xdr:colOff>737016</xdr:colOff>
      <xdr:row>298</xdr:row>
      <xdr:rowOff>180450</xdr:rowOff>
    </xdr:to>
    <xdr:graphicFrame macro="">
      <xdr:nvGraphicFramePr>
        <xdr:cNvPr id="137" name="Grafico 136">
          <a:extLst>
            <a:ext uri="{FF2B5EF4-FFF2-40B4-BE49-F238E27FC236}">
              <a16:creationId xmlns:a16="http://schemas.microsoft.com/office/drawing/2014/main" id="{4661889E-C60D-5943-9DCE-4AE87E59FD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3"/>
        </a:graphicData>
      </a:graphic>
    </xdr:graphicFrame>
    <xdr:clientData/>
  </xdr:twoCellAnchor>
  <xdr:twoCellAnchor>
    <xdr:from>
      <xdr:col>123</xdr:col>
      <xdr:colOff>811968</xdr:colOff>
      <xdr:row>340</xdr:row>
      <xdr:rowOff>83279</xdr:rowOff>
    </xdr:from>
    <xdr:to>
      <xdr:col>137</xdr:col>
      <xdr:colOff>124919</xdr:colOff>
      <xdr:row>357</xdr:row>
      <xdr:rowOff>158700</xdr:rowOff>
    </xdr:to>
    <xdr:graphicFrame macro="">
      <xdr:nvGraphicFramePr>
        <xdr:cNvPr id="138" name="Grafico 137">
          <a:extLst>
            <a:ext uri="{FF2B5EF4-FFF2-40B4-BE49-F238E27FC236}">
              <a16:creationId xmlns:a16="http://schemas.microsoft.com/office/drawing/2014/main" id="{462FF607-B76A-0341-8280-DCB76C393E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4"/>
        </a:graphicData>
      </a:graphic>
    </xdr:graphicFrame>
    <xdr:clientData/>
  </xdr:twoCellAnchor>
  <xdr:twoCellAnchor>
    <xdr:from>
      <xdr:col>139</xdr:col>
      <xdr:colOff>20821</xdr:colOff>
      <xdr:row>340</xdr:row>
      <xdr:rowOff>20819</xdr:rowOff>
    </xdr:from>
    <xdr:to>
      <xdr:col>152</xdr:col>
      <xdr:colOff>83279</xdr:colOff>
      <xdr:row>357</xdr:row>
      <xdr:rowOff>96240</xdr:rowOff>
    </xdr:to>
    <xdr:graphicFrame macro="">
      <xdr:nvGraphicFramePr>
        <xdr:cNvPr id="139" name="Grafico 138">
          <a:extLst>
            <a:ext uri="{FF2B5EF4-FFF2-40B4-BE49-F238E27FC236}">
              <a16:creationId xmlns:a16="http://schemas.microsoft.com/office/drawing/2014/main" id="{B5FC2322-351A-6745-9281-D4B925E62C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5"/>
        </a:graphicData>
      </a:graphic>
    </xdr:graphicFrame>
    <xdr:clientData/>
  </xdr:twoCellAnchor>
  <xdr:twoCellAnchor>
    <xdr:from>
      <xdr:col>154</xdr:col>
      <xdr:colOff>0</xdr:colOff>
      <xdr:row>339</xdr:row>
      <xdr:rowOff>166558</xdr:rowOff>
    </xdr:from>
    <xdr:to>
      <xdr:col>167</xdr:col>
      <xdr:colOff>62459</xdr:colOff>
      <xdr:row>357</xdr:row>
      <xdr:rowOff>54602</xdr:rowOff>
    </xdr:to>
    <xdr:graphicFrame macro="">
      <xdr:nvGraphicFramePr>
        <xdr:cNvPr id="140" name="Grafico 139">
          <a:extLst>
            <a:ext uri="{FF2B5EF4-FFF2-40B4-BE49-F238E27FC236}">
              <a16:creationId xmlns:a16="http://schemas.microsoft.com/office/drawing/2014/main" id="{79D2FD1E-FCCD-D844-969B-716551C621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6"/>
        </a:graphicData>
      </a:graphic>
    </xdr:graphicFrame>
    <xdr:clientData/>
  </xdr:twoCellAnchor>
  <xdr:twoCellAnchor>
    <xdr:from>
      <xdr:col>169</xdr:col>
      <xdr:colOff>20819</xdr:colOff>
      <xdr:row>339</xdr:row>
      <xdr:rowOff>166558</xdr:rowOff>
    </xdr:from>
    <xdr:to>
      <xdr:col>182</xdr:col>
      <xdr:colOff>83278</xdr:colOff>
      <xdr:row>357</xdr:row>
      <xdr:rowOff>54602</xdr:rowOff>
    </xdr:to>
    <xdr:graphicFrame macro="">
      <xdr:nvGraphicFramePr>
        <xdr:cNvPr id="141" name="Grafico 140">
          <a:extLst>
            <a:ext uri="{FF2B5EF4-FFF2-40B4-BE49-F238E27FC236}">
              <a16:creationId xmlns:a16="http://schemas.microsoft.com/office/drawing/2014/main" id="{3A1C3B7B-668C-7E4E-9E47-8E5D6A8671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7"/>
        </a:graphicData>
      </a:graphic>
    </xdr:graphicFrame>
    <xdr:clientData/>
  </xdr:twoCellAnchor>
  <xdr:twoCellAnchor>
    <xdr:from>
      <xdr:col>184</xdr:col>
      <xdr:colOff>0</xdr:colOff>
      <xdr:row>339</xdr:row>
      <xdr:rowOff>145737</xdr:rowOff>
    </xdr:from>
    <xdr:to>
      <xdr:col>197</xdr:col>
      <xdr:colOff>62458</xdr:colOff>
      <xdr:row>357</xdr:row>
      <xdr:rowOff>33781</xdr:rowOff>
    </xdr:to>
    <xdr:graphicFrame macro="">
      <xdr:nvGraphicFramePr>
        <xdr:cNvPr id="142" name="Grafico 141">
          <a:extLst>
            <a:ext uri="{FF2B5EF4-FFF2-40B4-BE49-F238E27FC236}">
              <a16:creationId xmlns:a16="http://schemas.microsoft.com/office/drawing/2014/main" id="{27270577-8655-2A4B-A8B1-C72C439565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8"/>
        </a:graphicData>
      </a:graphic>
    </xdr:graphicFrame>
    <xdr:clientData/>
  </xdr:twoCellAnchor>
  <xdr:twoCellAnchor>
    <xdr:from>
      <xdr:col>199</xdr:col>
      <xdr:colOff>41641</xdr:colOff>
      <xdr:row>339</xdr:row>
      <xdr:rowOff>145738</xdr:rowOff>
    </xdr:from>
    <xdr:to>
      <xdr:col>212</xdr:col>
      <xdr:colOff>104099</xdr:colOff>
      <xdr:row>357</xdr:row>
      <xdr:rowOff>33782</xdr:rowOff>
    </xdr:to>
    <xdr:graphicFrame macro="">
      <xdr:nvGraphicFramePr>
        <xdr:cNvPr id="143" name="Grafico 142">
          <a:extLst>
            <a:ext uri="{FF2B5EF4-FFF2-40B4-BE49-F238E27FC236}">
              <a16:creationId xmlns:a16="http://schemas.microsoft.com/office/drawing/2014/main" id="{84D0E399-568C-EA49-9E82-3D20805799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9"/>
        </a:graphicData>
      </a:graphic>
    </xdr:graphicFrame>
    <xdr:clientData/>
  </xdr:twoCellAnchor>
  <xdr:twoCellAnchor>
    <xdr:from>
      <xdr:col>214</xdr:col>
      <xdr:colOff>20819</xdr:colOff>
      <xdr:row>339</xdr:row>
      <xdr:rowOff>145738</xdr:rowOff>
    </xdr:from>
    <xdr:to>
      <xdr:col>227</xdr:col>
      <xdr:colOff>83278</xdr:colOff>
      <xdr:row>357</xdr:row>
      <xdr:rowOff>33782</xdr:rowOff>
    </xdr:to>
    <xdr:graphicFrame macro="">
      <xdr:nvGraphicFramePr>
        <xdr:cNvPr id="144" name="Grafico 143">
          <a:extLst>
            <a:ext uri="{FF2B5EF4-FFF2-40B4-BE49-F238E27FC236}">
              <a16:creationId xmlns:a16="http://schemas.microsoft.com/office/drawing/2014/main" id="{9425298B-8226-B94A-AB75-C5A3766ECE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0"/>
        </a:graphicData>
      </a:graphic>
    </xdr:graphicFrame>
    <xdr:clientData/>
  </xdr:twoCellAnchor>
  <xdr:twoCellAnchor>
    <xdr:from>
      <xdr:col>229</xdr:col>
      <xdr:colOff>0</xdr:colOff>
      <xdr:row>339</xdr:row>
      <xdr:rowOff>166558</xdr:rowOff>
    </xdr:from>
    <xdr:to>
      <xdr:col>242</xdr:col>
      <xdr:colOff>62459</xdr:colOff>
      <xdr:row>357</xdr:row>
      <xdr:rowOff>54602</xdr:rowOff>
    </xdr:to>
    <xdr:graphicFrame macro="">
      <xdr:nvGraphicFramePr>
        <xdr:cNvPr id="145" name="Grafico 144">
          <a:extLst>
            <a:ext uri="{FF2B5EF4-FFF2-40B4-BE49-F238E27FC236}">
              <a16:creationId xmlns:a16="http://schemas.microsoft.com/office/drawing/2014/main" id="{DD81BA93-90D6-A64E-820C-80BF8C1C9F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1"/>
        </a:graphicData>
      </a:graphic>
    </xdr:graphicFrame>
    <xdr:clientData/>
  </xdr:twoCellAnchor>
  <xdr:twoCellAnchor>
    <xdr:from>
      <xdr:col>244</xdr:col>
      <xdr:colOff>0</xdr:colOff>
      <xdr:row>339</xdr:row>
      <xdr:rowOff>166558</xdr:rowOff>
    </xdr:from>
    <xdr:to>
      <xdr:col>257</xdr:col>
      <xdr:colOff>62458</xdr:colOff>
      <xdr:row>357</xdr:row>
      <xdr:rowOff>54602</xdr:rowOff>
    </xdr:to>
    <xdr:graphicFrame macro="">
      <xdr:nvGraphicFramePr>
        <xdr:cNvPr id="146" name="Grafico 145">
          <a:extLst>
            <a:ext uri="{FF2B5EF4-FFF2-40B4-BE49-F238E27FC236}">
              <a16:creationId xmlns:a16="http://schemas.microsoft.com/office/drawing/2014/main" id="{3C74BC92-16D5-C841-98C3-147886225C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2"/>
        </a:graphicData>
      </a:graphic>
    </xdr:graphicFrame>
    <xdr:clientData/>
  </xdr:twoCellAnchor>
  <xdr:twoCellAnchor>
    <xdr:from>
      <xdr:col>259</xdr:col>
      <xdr:colOff>20819</xdr:colOff>
      <xdr:row>340</xdr:row>
      <xdr:rowOff>0</xdr:rowOff>
    </xdr:from>
    <xdr:to>
      <xdr:col>272</xdr:col>
      <xdr:colOff>83278</xdr:colOff>
      <xdr:row>357</xdr:row>
      <xdr:rowOff>75421</xdr:rowOff>
    </xdr:to>
    <xdr:graphicFrame macro="">
      <xdr:nvGraphicFramePr>
        <xdr:cNvPr id="147" name="Grafico 146">
          <a:extLst>
            <a:ext uri="{FF2B5EF4-FFF2-40B4-BE49-F238E27FC236}">
              <a16:creationId xmlns:a16="http://schemas.microsoft.com/office/drawing/2014/main" id="{39FA1963-A63B-8D46-A06C-49CFC98E32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3"/>
        </a:graphicData>
      </a:graphic>
    </xdr:graphicFrame>
    <xdr:clientData/>
  </xdr:twoCellAnchor>
  <xdr:twoCellAnchor>
    <xdr:from>
      <xdr:col>274</xdr:col>
      <xdr:colOff>-1</xdr:colOff>
      <xdr:row>339</xdr:row>
      <xdr:rowOff>145738</xdr:rowOff>
    </xdr:from>
    <xdr:to>
      <xdr:col>287</xdr:col>
      <xdr:colOff>62458</xdr:colOff>
      <xdr:row>357</xdr:row>
      <xdr:rowOff>33782</xdr:rowOff>
    </xdr:to>
    <xdr:graphicFrame macro="">
      <xdr:nvGraphicFramePr>
        <xdr:cNvPr id="148" name="Grafico 147">
          <a:extLst>
            <a:ext uri="{FF2B5EF4-FFF2-40B4-BE49-F238E27FC236}">
              <a16:creationId xmlns:a16="http://schemas.microsoft.com/office/drawing/2014/main" id="{201DC179-7616-D647-8C17-2D5C2A9849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4"/>
        </a:graphicData>
      </a:graphic>
    </xdr:graphicFrame>
    <xdr:clientData/>
  </xdr:twoCellAnchor>
  <xdr:twoCellAnchor>
    <xdr:from>
      <xdr:col>289</xdr:col>
      <xdr:colOff>62460</xdr:colOff>
      <xdr:row>339</xdr:row>
      <xdr:rowOff>145738</xdr:rowOff>
    </xdr:from>
    <xdr:to>
      <xdr:col>302</xdr:col>
      <xdr:colOff>124918</xdr:colOff>
      <xdr:row>357</xdr:row>
      <xdr:rowOff>33782</xdr:rowOff>
    </xdr:to>
    <xdr:graphicFrame macro="">
      <xdr:nvGraphicFramePr>
        <xdr:cNvPr id="149" name="Grafico 148">
          <a:extLst>
            <a:ext uri="{FF2B5EF4-FFF2-40B4-BE49-F238E27FC236}">
              <a16:creationId xmlns:a16="http://schemas.microsoft.com/office/drawing/2014/main" id="{282F623D-8241-D343-859B-2607BDFD4E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5"/>
        </a:graphicData>
      </a:graphic>
    </xdr:graphicFrame>
    <xdr:clientData/>
  </xdr:twoCellAnchor>
  <xdr:twoCellAnchor>
    <xdr:from>
      <xdr:col>304</xdr:col>
      <xdr:colOff>20820</xdr:colOff>
      <xdr:row>339</xdr:row>
      <xdr:rowOff>124918</xdr:rowOff>
    </xdr:from>
    <xdr:to>
      <xdr:col>317</xdr:col>
      <xdr:colOff>83278</xdr:colOff>
      <xdr:row>357</xdr:row>
      <xdr:rowOff>12962</xdr:rowOff>
    </xdr:to>
    <xdr:graphicFrame macro="">
      <xdr:nvGraphicFramePr>
        <xdr:cNvPr id="150" name="Grafico 149">
          <a:extLst>
            <a:ext uri="{FF2B5EF4-FFF2-40B4-BE49-F238E27FC236}">
              <a16:creationId xmlns:a16="http://schemas.microsoft.com/office/drawing/2014/main" id="{282AACE1-0111-494D-B9F7-F50B980776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6"/>
        </a:graphicData>
      </a:graphic>
    </xdr:graphicFrame>
    <xdr:clientData/>
  </xdr:twoCellAnchor>
  <xdr:twoCellAnchor>
    <xdr:from>
      <xdr:col>319</xdr:col>
      <xdr:colOff>41639</xdr:colOff>
      <xdr:row>339</xdr:row>
      <xdr:rowOff>62459</xdr:rowOff>
    </xdr:from>
    <xdr:to>
      <xdr:col>332</xdr:col>
      <xdr:colOff>104098</xdr:colOff>
      <xdr:row>356</xdr:row>
      <xdr:rowOff>137880</xdr:rowOff>
    </xdr:to>
    <xdr:graphicFrame macro="">
      <xdr:nvGraphicFramePr>
        <xdr:cNvPr id="151" name="Grafico 150">
          <a:extLst>
            <a:ext uri="{FF2B5EF4-FFF2-40B4-BE49-F238E27FC236}">
              <a16:creationId xmlns:a16="http://schemas.microsoft.com/office/drawing/2014/main" id="{5A623A64-A673-0044-9B31-179D008EC0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7"/>
        </a:graphicData>
      </a:graphic>
    </xdr:graphicFrame>
    <xdr:clientData/>
  </xdr:twoCellAnchor>
  <xdr:twoCellAnchor>
    <xdr:from>
      <xdr:col>334</xdr:col>
      <xdr:colOff>20819</xdr:colOff>
      <xdr:row>339</xdr:row>
      <xdr:rowOff>62460</xdr:rowOff>
    </xdr:from>
    <xdr:to>
      <xdr:col>347</xdr:col>
      <xdr:colOff>83278</xdr:colOff>
      <xdr:row>356</xdr:row>
      <xdr:rowOff>137881</xdr:rowOff>
    </xdr:to>
    <xdr:graphicFrame macro="">
      <xdr:nvGraphicFramePr>
        <xdr:cNvPr id="152" name="Grafico 151">
          <a:extLst>
            <a:ext uri="{FF2B5EF4-FFF2-40B4-BE49-F238E27FC236}">
              <a16:creationId xmlns:a16="http://schemas.microsoft.com/office/drawing/2014/main" id="{F90CF59E-E1DB-DB4F-A92C-DD1071C452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8"/>
        </a:graphicData>
      </a:graphic>
    </xdr:graphicFrame>
    <xdr:clientData/>
  </xdr:twoCellAnchor>
  <xdr:twoCellAnchor>
    <xdr:from>
      <xdr:col>349</xdr:col>
      <xdr:colOff>20820</xdr:colOff>
      <xdr:row>339</xdr:row>
      <xdr:rowOff>0</xdr:rowOff>
    </xdr:from>
    <xdr:to>
      <xdr:col>362</xdr:col>
      <xdr:colOff>83278</xdr:colOff>
      <xdr:row>356</xdr:row>
      <xdr:rowOff>75421</xdr:rowOff>
    </xdr:to>
    <xdr:graphicFrame macro="">
      <xdr:nvGraphicFramePr>
        <xdr:cNvPr id="153" name="Grafico 152">
          <a:extLst>
            <a:ext uri="{FF2B5EF4-FFF2-40B4-BE49-F238E27FC236}">
              <a16:creationId xmlns:a16="http://schemas.microsoft.com/office/drawing/2014/main" id="{80201FB5-910E-D44B-9457-C0826BE4E5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9"/>
        </a:graphicData>
      </a:graphic>
    </xdr:graphicFrame>
    <xdr:clientData/>
  </xdr:twoCellAnchor>
  <xdr:twoCellAnchor>
    <xdr:from>
      <xdr:col>364</xdr:col>
      <xdr:colOff>41640</xdr:colOff>
      <xdr:row>339</xdr:row>
      <xdr:rowOff>0</xdr:rowOff>
    </xdr:from>
    <xdr:to>
      <xdr:col>377</xdr:col>
      <xdr:colOff>104098</xdr:colOff>
      <xdr:row>356</xdr:row>
      <xdr:rowOff>75421</xdr:rowOff>
    </xdr:to>
    <xdr:graphicFrame macro="">
      <xdr:nvGraphicFramePr>
        <xdr:cNvPr id="154" name="Grafico 153">
          <a:extLst>
            <a:ext uri="{FF2B5EF4-FFF2-40B4-BE49-F238E27FC236}">
              <a16:creationId xmlns:a16="http://schemas.microsoft.com/office/drawing/2014/main" id="{C3CC2411-440F-A14E-A4EF-D75EDBC44C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0"/>
        </a:graphicData>
      </a:graphic>
    </xdr:graphicFrame>
    <xdr:clientData/>
  </xdr:twoCellAnchor>
  <xdr:twoCellAnchor>
    <xdr:from>
      <xdr:col>379</xdr:col>
      <xdr:colOff>20820</xdr:colOff>
      <xdr:row>338</xdr:row>
      <xdr:rowOff>145739</xdr:rowOff>
    </xdr:from>
    <xdr:to>
      <xdr:col>392</xdr:col>
      <xdr:colOff>83279</xdr:colOff>
      <xdr:row>356</xdr:row>
      <xdr:rowOff>33783</xdr:rowOff>
    </xdr:to>
    <xdr:graphicFrame macro="">
      <xdr:nvGraphicFramePr>
        <xdr:cNvPr id="155" name="Grafico 154">
          <a:extLst>
            <a:ext uri="{FF2B5EF4-FFF2-40B4-BE49-F238E27FC236}">
              <a16:creationId xmlns:a16="http://schemas.microsoft.com/office/drawing/2014/main" id="{AEDA235B-97CE-394F-BE28-2723828F31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1"/>
        </a:graphicData>
      </a:graphic>
    </xdr:graphicFrame>
    <xdr:clientData/>
  </xdr:twoCellAnchor>
  <xdr:twoCellAnchor>
    <xdr:from>
      <xdr:col>394</xdr:col>
      <xdr:colOff>41639</xdr:colOff>
      <xdr:row>338</xdr:row>
      <xdr:rowOff>145738</xdr:rowOff>
    </xdr:from>
    <xdr:to>
      <xdr:col>407</xdr:col>
      <xdr:colOff>104098</xdr:colOff>
      <xdr:row>356</xdr:row>
      <xdr:rowOff>33782</xdr:rowOff>
    </xdr:to>
    <xdr:graphicFrame macro="">
      <xdr:nvGraphicFramePr>
        <xdr:cNvPr id="156" name="Grafico 155">
          <a:extLst>
            <a:ext uri="{FF2B5EF4-FFF2-40B4-BE49-F238E27FC236}">
              <a16:creationId xmlns:a16="http://schemas.microsoft.com/office/drawing/2014/main" id="{891EEB08-6D7A-7643-96D5-E25F9D0FB2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2"/>
        </a:graphicData>
      </a:graphic>
    </xdr:graphicFrame>
    <xdr:clientData/>
  </xdr:twoCellAnchor>
  <xdr:twoCellAnchor>
    <xdr:from>
      <xdr:col>408</xdr:col>
      <xdr:colOff>687049</xdr:colOff>
      <xdr:row>338</xdr:row>
      <xdr:rowOff>124919</xdr:rowOff>
    </xdr:from>
    <xdr:to>
      <xdr:col>421</xdr:col>
      <xdr:colOff>749507</xdr:colOff>
      <xdr:row>356</xdr:row>
      <xdr:rowOff>12963</xdr:rowOff>
    </xdr:to>
    <xdr:graphicFrame macro="">
      <xdr:nvGraphicFramePr>
        <xdr:cNvPr id="157" name="Grafico 156">
          <a:extLst>
            <a:ext uri="{FF2B5EF4-FFF2-40B4-BE49-F238E27FC236}">
              <a16:creationId xmlns:a16="http://schemas.microsoft.com/office/drawing/2014/main" id="{0607AA93-AC4A-9244-87EF-83CA6DE152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3"/>
        </a:graphicData>
      </a:graphic>
    </xdr:graphicFrame>
    <xdr:clientData/>
  </xdr:twoCellAnchor>
  <xdr:twoCellAnchor>
    <xdr:from>
      <xdr:col>109</xdr:col>
      <xdr:colOff>1</xdr:colOff>
      <xdr:row>400</xdr:row>
      <xdr:rowOff>20821</xdr:rowOff>
    </xdr:from>
    <xdr:to>
      <xdr:col>122</xdr:col>
      <xdr:colOff>1</xdr:colOff>
      <xdr:row>420</xdr:row>
      <xdr:rowOff>338</xdr:rowOff>
    </xdr:to>
    <xdr:graphicFrame macro="">
      <xdr:nvGraphicFramePr>
        <xdr:cNvPr id="158" name="Grafico 157">
          <a:extLst>
            <a:ext uri="{FF2B5EF4-FFF2-40B4-BE49-F238E27FC236}">
              <a16:creationId xmlns:a16="http://schemas.microsoft.com/office/drawing/2014/main" id="{1CC2B504-BAB2-3C4A-BE9B-C37B5166D6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4"/>
        </a:graphicData>
      </a:graphic>
    </xdr:graphicFrame>
    <xdr:clientData/>
  </xdr:twoCellAnchor>
  <xdr:twoCellAnchor>
    <xdr:from>
      <xdr:col>124</xdr:col>
      <xdr:colOff>0</xdr:colOff>
      <xdr:row>400</xdr:row>
      <xdr:rowOff>20821</xdr:rowOff>
    </xdr:from>
    <xdr:to>
      <xdr:col>137</xdr:col>
      <xdr:colOff>20819</xdr:colOff>
      <xdr:row>420</xdr:row>
      <xdr:rowOff>338</xdr:rowOff>
    </xdr:to>
    <xdr:graphicFrame macro="">
      <xdr:nvGraphicFramePr>
        <xdr:cNvPr id="159" name="Grafico 158">
          <a:extLst>
            <a:ext uri="{FF2B5EF4-FFF2-40B4-BE49-F238E27FC236}">
              <a16:creationId xmlns:a16="http://schemas.microsoft.com/office/drawing/2014/main" id="{9AA93829-067E-0E45-8F3E-28163A3F1F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5"/>
        </a:graphicData>
      </a:graphic>
    </xdr:graphicFrame>
    <xdr:clientData/>
  </xdr:twoCellAnchor>
  <xdr:twoCellAnchor>
    <xdr:from>
      <xdr:col>139</xdr:col>
      <xdr:colOff>0</xdr:colOff>
      <xdr:row>400</xdr:row>
      <xdr:rowOff>20820</xdr:rowOff>
    </xdr:from>
    <xdr:to>
      <xdr:col>152</xdr:col>
      <xdr:colOff>62459</xdr:colOff>
      <xdr:row>420</xdr:row>
      <xdr:rowOff>337</xdr:rowOff>
    </xdr:to>
    <xdr:graphicFrame macro="">
      <xdr:nvGraphicFramePr>
        <xdr:cNvPr id="160" name="Grafico 159">
          <a:extLst>
            <a:ext uri="{FF2B5EF4-FFF2-40B4-BE49-F238E27FC236}">
              <a16:creationId xmlns:a16="http://schemas.microsoft.com/office/drawing/2014/main" id="{E0E6D0FA-FEA0-634F-B28F-EF1650526F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6"/>
        </a:graphicData>
      </a:graphic>
    </xdr:graphicFrame>
    <xdr:clientData/>
  </xdr:twoCellAnchor>
  <xdr:twoCellAnchor>
    <xdr:from>
      <xdr:col>154</xdr:col>
      <xdr:colOff>0</xdr:colOff>
      <xdr:row>399</xdr:row>
      <xdr:rowOff>166559</xdr:rowOff>
    </xdr:from>
    <xdr:to>
      <xdr:col>167</xdr:col>
      <xdr:colOff>62460</xdr:colOff>
      <xdr:row>419</xdr:row>
      <xdr:rowOff>146076</xdr:rowOff>
    </xdr:to>
    <xdr:graphicFrame macro="">
      <xdr:nvGraphicFramePr>
        <xdr:cNvPr id="161" name="Grafico 160">
          <a:extLst>
            <a:ext uri="{FF2B5EF4-FFF2-40B4-BE49-F238E27FC236}">
              <a16:creationId xmlns:a16="http://schemas.microsoft.com/office/drawing/2014/main" id="{5587F4E8-1900-8842-84DF-6E3DCFFA97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7"/>
        </a:graphicData>
      </a:graphic>
    </xdr:graphicFrame>
    <xdr:clientData/>
  </xdr:twoCellAnchor>
  <xdr:twoCellAnchor>
    <xdr:from>
      <xdr:col>169</xdr:col>
      <xdr:colOff>20819</xdr:colOff>
      <xdr:row>399</xdr:row>
      <xdr:rowOff>145738</xdr:rowOff>
    </xdr:from>
    <xdr:to>
      <xdr:col>182</xdr:col>
      <xdr:colOff>83279</xdr:colOff>
      <xdr:row>419</xdr:row>
      <xdr:rowOff>125255</xdr:rowOff>
    </xdr:to>
    <xdr:graphicFrame macro="">
      <xdr:nvGraphicFramePr>
        <xdr:cNvPr id="162" name="Grafico 161">
          <a:extLst>
            <a:ext uri="{FF2B5EF4-FFF2-40B4-BE49-F238E27FC236}">
              <a16:creationId xmlns:a16="http://schemas.microsoft.com/office/drawing/2014/main" id="{636794AC-E236-BC48-BC93-72F0E4BECB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8"/>
        </a:graphicData>
      </a:graphic>
    </xdr:graphicFrame>
    <xdr:clientData/>
  </xdr:twoCellAnchor>
  <xdr:twoCellAnchor>
    <xdr:from>
      <xdr:col>184</xdr:col>
      <xdr:colOff>0</xdr:colOff>
      <xdr:row>400</xdr:row>
      <xdr:rowOff>0</xdr:rowOff>
    </xdr:from>
    <xdr:to>
      <xdr:col>197</xdr:col>
      <xdr:colOff>62459</xdr:colOff>
      <xdr:row>419</xdr:row>
      <xdr:rowOff>166894</xdr:rowOff>
    </xdr:to>
    <xdr:graphicFrame macro="">
      <xdr:nvGraphicFramePr>
        <xdr:cNvPr id="163" name="Grafico 162">
          <a:extLst>
            <a:ext uri="{FF2B5EF4-FFF2-40B4-BE49-F238E27FC236}">
              <a16:creationId xmlns:a16="http://schemas.microsoft.com/office/drawing/2014/main" id="{1FF2145F-E845-5146-9D62-5ED664C1FB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9"/>
        </a:graphicData>
      </a:graphic>
    </xdr:graphicFrame>
    <xdr:clientData/>
  </xdr:twoCellAnchor>
  <xdr:twoCellAnchor>
    <xdr:from>
      <xdr:col>199</xdr:col>
      <xdr:colOff>41640</xdr:colOff>
      <xdr:row>399</xdr:row>
      <xdr:rowOff>166558</xdr:rowOff>
    </xdr:from>
    <xdr:to>
      <xdr:col>212</xdr:col>
      <xdr:colOff>104099</xdr:colOff>
      <xdr:row>419</xdr:row>
      <xdr:rowOff>146075</xdr:rowOff>
    </xdr:to>
    <xdr:graphicFrame macro="">
      <xdr:nvGraphicFramePr>
        <xdr:cNvPr id="164" name="Grafico 163">
          <a:extLst>
            <a:ext uri="{FF2B5EF4-FFF2-40B4-BE49-F238E27FC236}">
              <a16:creationId xmlns:a16="http://schemas.microsoft.com/office/drawing/2014/main" id="{97D86356-98F3-7F40-841C-050B111DA9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0"/>
        </a:graphicData>
      </a:graphic>
    </xdr:graphicFrame>
    <xdr:clientData/>
  </xdr:twoCellAnchor>
  <xdr:twoCellAnchor>
    <xdr:from>
      <xdr:col>214</xdr:col>
      <xdr:colOff>62459</xdr:colOff>
      <xdr:row>399</xdr:row>
      <xdr:rowOff>124918</xdr:rowOff>
    </xdr:from>
    <xdr:to>
      <xdr:col>227</xdr:col>
      <xdr:colOff>124919</xdr:colOff>
      <xdr:row>419</xdr:row>
      <xdr:rowOff>104435</xdr:rowOff>
    </xdr:to>
    <xdr:graphicFrame macro="">
      <xdr:nvGraphicFramePr>
        <xdr:cNvPr id="165" name="Grafico 164">
          <a:extLst>
            <a:ext uri="{FF2B5EF4-FFF2-40B4-BE49-F238E27FC236}">
              <a16:creationId xmlns:a16="http://schemas.microsoft.com/office/drawing/2014/main" id="{B125D645-6928-0749-9625-F7718F5C6C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1"/>
        </a:graphicData>
      </a:graphic>
    </xdr:graphicFrame>
    <xdr:clientData/>
  </xdr:twoCellAnchor>
  <xdr:twoCellAnchor>
    <xdr:from>
      <xdr:col>229</xdr:col>
      <xdr:colOff>83278</xdr:colOff>
      <xdr:row>399</xdr:row>
      <xdr:rowOff>104099</xdr:rowOff>
    </xdr:from>
    <xdr:to>
      <xdr:col>242</xdr:col>
      <xdr:colOff>145738</xdr:colOff>
      <xdr:row>419</xdr:row>
      <xdr:rowOff>83616</xdr:rowOff>
    </xdr:to>
    <xdr:graphicFrame macro="">
      <xdr:nvGraphicFramePr>
        <xdr:cNvPr id="166" name="Grafico 165">
          <a:extLst>
            <a:ext uri="{FF2B5EF4-FFF2-40B4-BE49-F238E27FC236}">
              <a16:creationId xmlns:a16="http://schemas.microsoft.com/office/drawing/2014/main" id="{D980118B-19D3-8744-80DC-662A9B5679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2"/>
        </a:graphicData>
      </a:graphic>
    </xdr:graphicFrame>
    <xdr:clientData/>
  </xdr:twoCellAnchor>
  <xdr:twoCellAnchor>
    <xdr:from>
      <xdr:col>244</xdr:col>
      <xdr:colOff>20820</xdr:colOff>
      <xdr:row>399</xdr:row>
      <xdr:rowOff>83279</xdr:rowOff>
    </xdr:from>
    <xdr:to>
      <xdr:col>257</xdr:col>
      <xdr:colOff>83279</xdr:colOff>
      <xdr:row>419</xdr:row>
      <xdr:rowOff>62796</xdr:rowOff>
    </xdr:to>
    <xdr:graphicFrame macro="">
      <xdr:nvGraphicFramePr>
        <xdr:cNvPr id="167" name="Grafico 166">
          <a:extLst>
            <a:ext uri="{FF2B5EF4-FFF2-40B4-BE49-F238E27FC236}">
              <a16:creationId xmlns:a16="http://schemas.microsoft.com/office/drawing/2014/main" id="{D42244B6-8843-2040-932A-E9CBAA5620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3"/>
        </a:graphicData>
      </a:graphic>
    </xdr:graphicFrame>
    <xdr:clientData/>
  </xdr:twoCellAnchor>
  <xdr:twoCellAnchor>
    <xdr:from>
      <xdr:col>259</xdr:col>
      <xdr:colOff>83278</xdr:colOff>
      <xdr:row>399</xdr:row>
      <xdr:rowOff>20820</xdr:rowOff>
    </xdr:from>
    <xdr:to>
      <xdr:col>272</xdr:col>
      <xdr:colOff>145738</xdr:colOff>
      <xdr:row>419</xdr:row>
      <xdr:rowOff>337</xdr:rowOff>
    </xdr:to>
    <xdr:graphicFrame macro="">
      <xdr:nvGraphicFramePr>
        <xdr:cNvPr id="168" name="Grafico 167">
          <a:extLst>
            <a:ext uri="{FF2B5EF4-FFF2-40B4-BE49-F238E27FC236}">
              <a16:creationId xmlns:a16="http://schemas.microsoft.com/office/drawing/2014/main" id="{A9C10DA4-A85B-9740-BC92-006D1A0ACA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4"/>
        </a:graphicData>
      </a:graphic>
    </xdr:graphicFrame>
    <xdr:clientData/>
  </xdr:twoCellAnchor>
  <xdr:twoCellAnchor>
    <xdr:from>
      <xdr:col>274</xdr:col>
      <xdr:colOff>270656</xdr:colOff>
      <xdr:row>399</xdr:row>
      <xdr:rowOff>0</xdr:rowOff>
    </xdr:from>
    <xdr:to>
      <xdr:col>287</xdr:col>
      <xdr:colOff>333116</xdr:colOff>
      <xdr:row>418</xdr:row>
      <xdr:rowOff>166894</xdr:rowOff>
    </xdr:to>
    <xdr:graphicFrame macro="">
      <xdr:nvGraphicFramePr>
        <xdr:cNvPr id="169" name="Grafico 168">
          <a:extLst>
            <a:ext uri="{FF2B5EF4-FFF2-40B4-BE49-F238E27FC236}">
              <a16:creationId xmlns:a16="http://schemas.microsoft.com/office/drawing/2014/main" id="{7BF76812-64A3-FF41-8A55-BB2B775E08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5"/>
        </a:graphicData>
      </a:graphic>
    </xdr:graphicFrame>
    <xdr:clientData/>
  </xdr:twoCellAnchor>
  <xdr:twoCellAnchor>
    <xdr:from>
      <xdr:col>289</xdr:col>
      <xdr:colOff>20820</xdr:colOff>
      <xdr:row>398</xdr:row>
      <xdr:rowOff>145739</xdr:rowOff>
    </xdr:from>
    <xdr:to>
      <xdr:col>302</xdr:col>
      <xdr:colOff>83279</xdr:colOff>
      <xdr:row>418</xdr:row>
      <xdr:rowOff>125256</xdr:rowOff>
    </xdr:to>
    <xdr:graphicFrame macro="">
      <xdr:nvGraphicFramePr>
        <xdr:cNvPr id="170" name="Grafico 169">
          <a:extLst>
            <a:ext uri="{FF2B5EF4-FFF2-40B4-BE49-F238E27FC236}">
              <a16:creationId xmlns:a16="http://schemas.microsoft.com/office/drawing/2014/main" id="{4075B0DC-7CB7-2046-8210-5F62A21002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6"/>
        </a:graphicData>
      </a:graphic>
    </xdr:graphicFrame>
    <xdr:clientData/>
  </xdr:twoCellAnchor>
  <xdr:twoCellAnchor>
    <xdr:from>
      <xdr:col>304</xdr:col>
      <xdr:colOff>41639</xdr:colOff>
      <xdr:row>397</xdr:row>
      <xdr:rowOff>166557</xdr:rowOff>
    </xdr:from>
    <xdr:to>
      <xdr:col>317</xdr:col>
      <xdr:colOff>104098</xdr:colOff>
      <xdr:row>417</xdr:row>
      <xdr:rowOff>146074</xdr:rowOff>
    </xdr:to>
    <xdr:graphicFrame macro="">
      <xdr:nvGraphicFramePr>
        <xdr:cNvPr id="171" name="Grafico 170">
          <a:extLst>
            <a:ext uri="{FF2B5EF4-FFF2-40B4-BE49-F238E27FC236}">
              <a16:creationId xmlns:a16="http://schemas.microsoft.com/office/drawing/2014/main" id="{FC209CD3-1552-8B46-9609-BB3D7A47D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7"/>
        </a:graphicData>
      </a:graphic>
    </xdr:graphicFrame>
    <xdr:clientData/>
  </xdr:twoCellAnchor>
  <xdr:twoCellAnchor>
    <xdr:from>
      <xdr:col>319</xdr:col>
      <xdr:colOff>208196</xdr:colOff>
      <xdr:row>397</xdr:row>
      <xdr:rowOff>104098</xdr:rowOff>
    </xdr:from>
    <xdr:to>
      <xdr:col>332</xdr:col>
      <xdr:colOff>270656</xdr:colOff>
      <xdr:row>417</xdr:row>
      <xdr:rowOff>83615</xdr:rowOff>
    </xdr:to>
    <xdr:graphicFrame macro="">
      <xdr:nvGraphicFramePr>
        <xdr:cNvPr id="172" name="Grafico 171">
          <a:extLst>
            <a:ext uri="{FF2B5EF4-FFF2-40B4-BE49-F238E27FC236}">
              <a16:creationId xmlns:a16="http://schemas.microsoft.com/office/drawing/2014/main" id="{4D4D114B-B2D3-E043-B21E-6A391EB293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8"/>
        </a:graphicData>
      </a:graphic>
    </xdr:graphicFrame>
    <xdr:clientData/>
  </xdr:twoCellAnchor>
  <xdr:twoCellAnchor>
    <xdr:from>
      <xdr:col>334</xdr:col>
      <xdr:colOff>229016</xdr:colOff>
      <xdr:row>397</xdr:row>
      <xdr:rowOff>20820</xdr:rowOff>
    </xdr:from>
    <xdr:to>
      <xdr:col>347</xdr:col>
      <xdr:colOff>291476</xdr:colOff>
      <xdr:row>417</xdr:row>
      <xdr:rowOff>337</xdr:rowOff>
    </xdr:to>
    <xdr:graphicFrame macro="">
      <xdr:nvGraphicFramePr>
        <xdr:cNvPr id="173" name="Grafico 172">
          <a:extLst>
            <a:ext uri="{FF2B5EF4-FFF2-40B4-BE49-F238E27FC236}">
              <a16:creationId xmlns:a16="http://schemas.microsoft.com/office/drawing/2014/main" id="{523EA522-3AA2-8C42-A106-AB81CEB639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9"/>
        </a:graphicData>
      </a:graphic>
    </xdr:graphicFrame>
    <xdr:clientData/>
  </xdr:twoCellAnchor>
  <xdr:twoCellAnchor>
    <xdr:from>
      <xdr:col>349</xdr:col>
      <xdr:colOff>62459</xdr:colOff>
      <xdr:row>396</xdr:row>
      <xdr:rowOff>145738</xdr:rowOff>
    </xdr:from>
    <xdr:to>
      <xdr:col>362</xdr:col>
      <xdr:colOff>124918</xdr:colOff>
      <xdr:row>416</xdr:row>
      <xdr:rowOff>125255</xdr:rowOff>
    </xdr:to>
    <xdr:graphicFrame macro="">
      <xdr:nvGraphicFramePr>
        <xdr:cNvPr id="174" name="Grafico 173">
          <a:extLst>
            <a:ext uri="{FF2B5EF4-FFF2-40B4-BE49-F238E27FC236}">
              <a16:creationId xmlns:a16="http://schemas.microsoft.com/office/drawing/2014/main" id="{01B6EC86-6FB4-9946-BA21-6EFD8CE6C8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0"/>
        </a:graphicData>
      </a:graphic>
    </xdr:graphicFrame>
    <xdr:clientData/>
  </xdr:twoCellAnchor>
  <xdr:twoCellAnchor>
    <xdr:from>
      <xdr:col>364</xdr:col>
      <xdr:colOff>478853</xdr:colOff>
      <xdr:row>396</xdr:row>
      <xdr:rowOff>166558</xdr:rowOff>
    </xdr:from>
    <xdr:to>
      <xdr:col>377</xdr:col>
      <xdr:colOff>541312</xdr:colOff>
      <xdr:row>416</xdr:row>
      <xdr:rowOff>146075</xdr:rowOff>
    </xdr:to>
    <xdr:graphicFrame macro="">
      <xdr:nvGraphicFramePr>
        <xdr:cNvPr id="175" name="Grafico 174">
          <a:extLst>
            <a:ext uri="{FF2B5EF4-FFF2-40B4-BE49-F238E27FC236}">
              <a16:creationId xmlns:a16="http://schemas.microsoft.com/office/drawing/2014/main" id="{FC570C81-AB83-2C44-A306-6E29F3ABCA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1"/>
        </a:graphicData>
      </a:graphic>
    </xdr:graphicFrame>
    <xdr:clientData/>
  </xdr:twoCellAnchor>
  <xdr:twoCellAnchor>
    <xdr:from>
      <xdr:col>379</xdr:col>
      <xdr:colOff>333114</xdr:colOff>
      <xdr:row>396</xdr:row>
      <xdr:rowOff>104098</xdr:rowOff>
    </xdr:from>
    <xdr:to>
      <xdr:col>392</xdr:col>
      <xdr:colOff>395574</xdr:colOff>
      <xdr:row>416</xdr:row>
      <xdr:rowOff>83615</xdr:rowOff>
    </xdr:to>
    <xdr:graphicFrame macro="">
      <xdr:nvGraphicFramePr>
        <xdr:cNvPr id="176" name="Grafico 175">
          <a:extLst>
            <a:ext uri="{FF2B5EF4-FFF2-40B4-BE49-F238E27FC236}">
              <a16:creationId xmlns:a16="http://schemas.microsoft.com/office/drawing/2014/main" id="{BB2BEA7A-A108-AF43-AFD1-24BB55D97D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2"/>
        </a:graphicData>
      </a:graphic>
    </xdr:graphicFrame>
    <xdr:clientData/>
  </xdr:twoCellAnchor>
  <xdr:twoCellAnchor>
    <xdr:from>
      <xdr:col>394</xdr:col>
      <xdr:colOff>270656</xdr:colOff>
      <xdr:row>396</xdr:row>
      <xdr:rowOff>83280</xdr:rowOff>
    </xdr:from>
    <xdr:to>
      <xdr:col>407</xdr:col>
      <xdr:colOff>333116</xdr:colOff>
      <xdr:row>416</xdr:row>
      <xdr:rowOff>62797</xdr:rowOff>
    </xdr:to>
    <xdr:graphicFrame macro="">
      <xdr:nvGraphicFramePr>
        <xdr:cNvPr id="177" name="Grafico 176">
          <a:extLst>
            <a:ext uri="{FF2B5EF4-FFF2-40B4-BE49-F238E27FC236}">
              <a16:creationId xmlns:a16="http://schemas.microsoft.com/office/drawing/2014/main" id="{5A11F95D-CE4D-BF46-BD3B-A5C36B66B6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3"/>
        </a:graphicData>
      </a:graphic>
    </xdr:graphicFrame>
    <xdr:clientData/>
  </xdr:twoCellAnchor>
  <xdr:twoCellAnchor>
    <xdr:from>
      <xdr:col>408</xdr:col>
      <xdr:colOff>645409</xdr:colOff>
      <xdr:row>396</xdr:row>
      <xdr:rowOff>41639</xdr:rowOff>
    </xdr:from>
    <xdr:to>
      <xdr:col>421</xdr:col>
      <xdr:colOff>707868</xdr:colOff>
      <xdr:row>416</xdr:row>
      <xdr:rowOff>21156</xdr:rowOff>
    </xdr:to>
    <xdr:graphicFrame macro="">
      <xdr:nvGraphicFramePr>
        <xdr:cNvPr id="178" name="Grafico 177">
          <a:extLst>
            <a:ext uri="{FF2B5EF4-FFF2-40B4-BE49-F238E27FC236}">
              <a16:creationId xmlns:a16="http://schemas.microsoft.com/office/drawing/2014/main" id="{20C5CFBF-63E1-B743-A038-D3A61C9025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152400</xdr:colOff>
      <xdr:row>12</xdr:row>
      <xdr:rowOff>88900</xdr:rowOff>
    </xdr:from>
    <xdr:to>
      <xdr:col>3</xdr:col>
      <xdr:colOff>25400</xdr:colOff>
      <xdr:row>25</xdr:row>
      <xdr:rowOff>190500</xdr:rowOff>
    </xdr:to>
    <xdr:graphicFrame macro="">
      <xdr:nvGraphicFramePr>
        <xdr:cNvPr id="5" name="Grafico 4">
          <a:extLst>
            <a:ext uri="{FF2B5EF4-FFF2-40B4-BE49-F238E27FC236}">
              <a16:creationId xmlns:a16="http://schemas.microsoft.com/office/drawing/2014/main" id="{00000000-0008-0000-0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12</xdr:row>
      <xdr:rowOff>89647</xdr:rowOff>
    </xdr:from>
    <xdr:to>
      <xdr:col>12</xdr:col>
      <xdr:colOff>798871</xdr:colOff>
      <xdr:row>26</xdr:row>
      <xdr:rowOff>6892</xdr:rowOff>
    </xdr:to>
    <xdr:graphicFrame macro="">
      <xdr:nvGraphicFramePr>
        <xdr:cNvPr id="9" name="Grafico 8">
          <a:extLst>
            <a:ext uri="{FF2B5EF4-FFF2-40B4-BE49-F238E27FC236}">
              <a16:creationId xmlns:a16="http://schemas.microsoft.com/office/drawing/2014/main" id="{00000000-0008-0000-0E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2168</xdr:colOff>
      <xdr:row>12</xdr:row>
      <xdr:rowOff>65308</xdr:rowOff>
    </xdr:from>
    <xdr:to>
      <xdr:col>22</xdr:col>
      <xdr:colOff>778387</xdr:colOff>
      <xdr:row>25</xdr:row>
      <xdr:rowOff>166908</xdr:rowOff>
    </xdr:to>
    <xdr:graphicFrame macro="">
      <xdr:nvGraphicFramePr>
        <xdr:cNvPr id="10" name="Grafico 9">
          <a:extLst>
            <a:ext uri="{FF2B5EF4-FFF2-40B4-BE49-F238E27FC236}">
              <a16:creationId xmlns:a16="http://schemas.microsoft.com/office/drawing/2014/main" id="{00000000-0008-0000-0E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806823</xdr:colOff>
      <xdr:row>12</xdr:row>
      <xdr:rowOff>59765</xdr:rowOff>
    </xdr:from>
    <xdr:to>
      <xdr:col>50</xdr:col>
      <xdr:colOff>778387</xdr:colOff>
      <xdr:row>25</xdr:row>
      <xdr:rowOff>161365</xdr:rowOff>
    </xdr:to>
    <xdr:graphicFrame macro="">
      <xdr:nvGraphicFramePr>
        <xdr:cNvPr id="11" name="Grafico 10">
          <a:extLst>
            <a:ext uri="{FF2B5EF4-FFF2-40B4-BE49-F238E27FC236}">
              <a16:creationId xmlns:a16="http://schemas.microsoft.com/office/drawing/2014/main" id="{00000000-0008-0000-0E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46</xdr:row>
      <xdr:rowOff>88900</xdr:rowOff>
    </xdr:from>
    <xdr:to>
      <xdr:col>3</xdr:col>
      <xdr:colOff>25400</xdr:colOff>
      <xdr:row>59</xdr:row>
      <xdr:rowOff>190500</xdr:rowOff>
    </xdr:to>
    <xdr:graphicFrame macro="">
      <xdr:nvGraphicFramePr>
        <xdr:cNvPr id="12" name="Grafico 11">
          <a:extLst>
            <a:ext uri="{FF2B5EF4-FFF2-40B4-BE49-F238E27FC236}">
              <a16:creationId xmlns:a16="http://schemas.microsoft.com/office/drawing/2014/main" id="{00000000-0008-0000-0E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122</xdr:row>
      <xdr:rowOff>88900</xdr:rowOff>
    </xdr:from>
    <xdr:to>
      <xdr:col>3</xdr:col>
      <xdr:colOff>25400</xdr:colOff>
      <xdr:row>135</xdr:row>
      <xdr:rowOff>190500</xdr:rowOff>
    </xdr:to>
    <xdr:graphicFrame macro="">
      <xdr:nvGraphicFramePr>
        <xdr:cNvPr id="16" name="Grafico 15">
          <a:extLst>
            <a:ext uri="{FF2B5EF4-FFF2-40B4-BE49-F238E27FC236}">
              <a16:creationId xmlns:a16="http://schemas.microsoft.com/office/drawing/2014/main" id="{00000000-0008-0000-0E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53</xdr:col>
      <xdr:colOff>152400</xdr:colOff>
      <xdr:row>122</xdr:row>
      <xdr:rowOff>88900</xdr:rowOff>
    </xdr:from>
    <xdr:to>
      <xdr:col>56</xdr:col>
      <xdr:colOff>465666</xdr:colOff>
      <xdr:row>136</xdr:row>
      <xdr:rowOff>0</xdr:rowOff>
    </xdr:to>
    <xdr:graphicFrame macro="">
      <xdr:nvGraphicFramePr>
        <xdr:cNvPr id="17" name="Grafico 16">
          <a:extLst>
            <a:ext uri="{FF2B5EF4-FFF2-40B4-BE49-F238E27FC236}">
              <a16:creationId xmlns:a16="http://schemas.microsoft.com/office/drawing/2014/main" id="{00000000-0008-0000-0E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152400</xdr:colOff>
      <xdr:row>81</xdr:row>
      <xdr:rowOff>177800</xdr:rowOff>
    </xdr:from>
    <xdr:to>
      <xdr:col>3</xdr:col>
      <xdr:colOff>25400</xdr:colOff>
      <xdr:row>95</xdr:row>
      <xdr:rowOff>85165</xdr:rowOff>
    </xdr:to>
    <xdr:graphicFrame macro="">
      <xdr:nvGraphicFramePr>
        <xdr:cNvPr id="18" name="Grafico 17">
          <a:extLst>
            <a:ext uri="{FF2B5EF4-FFF2-40B4-BE49-F238E27FC236}">
              <a16:creationId xmlns:a16="http://schemas.microsoft.com/office/drawing/2014/main" id="{00000000-0008-0000-0E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xdr:col>
      <xdr:colOff>14941</xdr:colOff>
      <xdr:row>46</xdr:row>
      <xdr:rowOff>104589</xdr:rowOff>
    </xdr:from>
    <xdr:to>
      <xdr:col>13</xdr:col>
      <xdr:colOff>0</xdr:colOff>
      <xdr:row>60</xdr:row>
      <xdr:rowOff>11954</xdr:rowOff>
    </xdr:to>
    <xdr:graphicFrame macro="">
      <xdr:nvGraphicFramePr>
        <xdr:cNvPr id="19" name="Grafico 18">
          <a:extLst>
            <a:ext uri="{FF2B5EF4-FFF2-40B4-BE49-F238E27FC236}">
              <a16:creationId xmlns:a16="http://schemas.microsoft.com/office/drawing/2014/main" id="{00000000-0008-0000-0E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15</xdr:col>
      <xdr:colOff>481</xdr:colOff>
      <xdr:row>46</xdr:row>
      <xdr:rowOff>80249</xdr:rowOff>
    </xdr:from>
    <xdr:to>
      <xdr:col>22</xdr:col>
      <xdr:colOff>798871</xdr:colOff>
      <xdr:row>59</xdr:row>
      <xdr:rowOff>181849</xdr:rowOff>
    </xdr:to>
    <xdr:graphicFrame macro="">
      <xdr:nvGraphicFramePr>
        <xdr:cNvPr id="20" name="Grafico 19">
          <a:extLst>
            <a:ext uri="{FF2B5EF4-FFF2-40B4-BE49-F238E27FC236}">
              <a16:creationId xmlns:a16="http://schemas.microsoft.com/office/drawing/2014/main" id="{00000000-0008-0000-0E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24</xdr:col>
      <xdr:colOff>791880</xdr:colOff>
      <xdr:row>46</xdr:row>
      <xdr:rowOff>14942</xdr:rowOff>
    </xdr:from>
    <xdr:to>
      <xdr:col>50</xdr:col>
      <xdr:colOff>778387</xdr:colOff>
      <xdr:row>59</xdr:row>
      <xdr:rowOff>116542</xdr:rowOff>
    </xdr:to>
    <xdr:graphicFrame macro="">
      <xdr:nvGraphicFramePr>
        <xdr:cNvPr id="21" name="Grafico 20">
          <a:extLst>
            <a:ext uri="{FF2B5EF4-FFF2-40B4-BE49-F238E27FC236}">
              <a16:creationId xmlns:a16="http://schemas.microsoft.com/office/drawing/2014/main" id="{00000000-0008-0000-0E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732118</xdr:colOff>
      <xdr:row>122</xdr:row>
      <xdr:rowOff>119530</xdr:rowOff>
    </xdr:from>
    <xdr:to>
      <xdr:col>13</xdr:col>
      <xdr:colOff>76200</xdr:colOff>
      <xdr:row>136</xdr:row>
      <xdr:rowOff>26895</xdr:rowOff>
    </xdr:to>
    <xdr:graphicFrame macro="">
      <xdr:nvGraphicFramePr>
        <xdr:cNvPr id="22" name="Grafico 21">
          <a:extLst>
            <a:ext uri="{FF2B5EF4-FFF2-40B4-BE49-F238E27FC236}">
              <a16:creationId xmlns:a16="http://schemas.microsoft.com/office/drawing/2014/main" id="{00000000-0008-0000-0E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15</xdr:col>
      <xdr:colOff>42332</xdr:colOff>
      <xdr:row>122</xdr:row>
      <xdr:rowOff>89647</xdr:rowOff>
    </xdr:from>
    <xdr:to>
      <xdr:col>23</xdr:col>
      <xdr:colOff>0</xdr:colOff>
      <xdr:row>136</xdr:row>
      <xdr:rowOff>747</xdr:rowOff>
    </xdr:to>
    <xdr:graphicFrame macro="">
      <xdr:nvGraphicFramePr>
        <xdr:cNvPr id="23" name="Grafico 22">
          <a:extLst>
            <a:ext uri="{FF2B5EF4-FFF2-40B4-BE49-F238E27FC236}">
              <a16:creationId xmlns:a16="http://schemas.microsoft.com/office/drawing/2014/main" id="{00000000-0008-0000-0E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24</xdr:col>
      <xdr:colOff>806824</xdr:colOff>
      <xdr:row>122</xdr:row>
      <xdr:rowOff>74705</xdr:rowOff>
    </xdr:from>
    <xdr:to>
      <xdr:col>51</xdr:col>
      <xdr:colOff>25400</xdr:colOff>
      <xdr:row>135</xdr:row>
      <xdr:rowOff>176305</xdr:rowOff>
    </xdr:to>
    <xdr:graphicFrame macro="">
      <xdr:nvGraphicFramePr>
        <xdr:cNvPr id="24" name="Grafico 23">
          <a:extLst>
            <a:ext uri="{FF2B5EF4-FFF2-40B4-BE49-F238E27FC236}">
              <a16:creationId xmlns:a16="http://schemas.microsoft.com/office/drawing/2014/main" id="{00000000-0008-0000-0E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58</xdr:col>
      <xdr:colOff>0</xdr:colOff>
      <xdr:row>123</xdr:row>
      <xdr:rowOff>0</xdr:rowOff>
    </xdr:from>
    <xdr:to>
      <xdr:col>66</xdr:col>
      <xdr:colOff>25400</xdr:colOff>
      <xdr:row>136</xdr:row>
      <xdr:rowOff>101600</xdr:rowOff>
    </xdr:to>
    <xdr:graphicFrame macro="">
      <xdr:nvGraphicFramePr>
        <xdr:cNvPr id="25" name="Grafico 24">
          <a:extLst>
            <a:ext uri="{FF2B5EF4-FFF2-40B4-BE49-F238E27FC236}">
              <a16:creationId xmlns:a16="http://schemas.microsoft.com/office/drawing/2014/main" id="{00000000-0008-0000-0E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68</xdr:col>
      <xdr:colOff>6224</xdr:colOff>
      <xdr:row>122</xdr:row>
      <xdr:rowOff>170579</xdr:rowOff>
    </xdr:from>
    <xdr:to>
      <xdr:col>76</xdr:col>
      <xdr:colOff>50799</xdr:colOff>
      <xdr:row>136</xdr:row>
      <xdr:rowOff>77944</xdr:rowOff>
    </xdr:to>
    <xdr:graphicFrame macro="">
      <xdr:nvGraphicFramePr>
        <xdr:cNvPr id="26" name="Grafico 25">
          <a:extLst>
            <a:ext uri="{FF2B5EF4-FFF2-40B4-BE49-F238E27FC236}">
              <a16:creationId xmlns:a16="http://schemas.microsoft.com/office/drawing/2014/main" id="{00000000-0008-0000-0E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78</xdr:col>
      <xdr:colOff>14940</xdr:colOff>
      <xdr:row>122</xdr:row>
      <xdr:rowOff>119529</xdr:rowOff>
    </xdr:from>
    <xdr:to>
      <xdr:col>104</xdr:col>
      <xdr:colOff>0</xdr:colOff>
      <xdr:row>136</xdr:row>
      <xdr:rowOff>26894</xdr:rowOff>
    </xdr:to>
    <xdr:graphicFrame macro="">
      <xdr:nvGraphicFramePr>
        <xdr:cNvPr id="27" name="Grafico 26">
          <a:extLst>
            <a:ext uri="{FF2B5EF4-FFF2-40B4-BE49-F238E27FC236}">
              <a16:creationId xmlns:a16="http://schemas.microsoft.com/office/drawing/2014/main" id="{00000000-0008-0000-0E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5</xdr:col>
      <xdr:colOff>0</xdr:colOff>
      <xdr:row>82</xdr:row>
      <xdr:rowOff>14941</xdr:rowOff>
    </xdr:from>
    <xdr:to>
      <xdr:col>12</xdr:col>
      <xdr:colOff>714751</xdr:colOff>
      <xdr:row>95</xdr:row>
      <xdr:rowOff>116541</xdr:rowOff>
    </xdr:to>
    <xdr:graphicFrame macro="">
      <xdr:nvGraphicFramePr>
        <xdr:cNvPr id="28" name="Grafico 27">
          <a:extLst>
            <a:ext uri="{FF2B5EF4-FFF2-40B4-BE49-F238E27FC236}">
              <a16:creationId xmlns:a16="http://schemas.microsoft.com/office/drawing/2014/main" id="{00000000-0008-0000-0E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15</xdr:col>
      <xdr:colOff>24339</xdr:colOff>
      <xdr:row>81</xdr:row>
      <xdr:rowOff>163870</xdr:rowOff>
    </xdr:from>
    <xdr:to>
      <xdr:col>22</xdr:col>
      <xdr:colOff>722672</xdr:colOff>
      <xdr:row>94</xdr:row>
      <xdr:rowOff>136942</xdr:rowOff>
    </xdr:to>
    <xdr:graphicFrame macro="">
      <xdr:nvGraphicFramePr>
        <xdr:cNvPr id="29" name="Grafico 28">
          <a:extLst>
            <a:ext uri="{FF2B5EF4-FFF2-40B4-BE49-F238E27FC236}">
              <a16:creationId xmlns:a16="http://schemas.microsoft.com/office/drawing/2014/main" id="{00000000-0008-0000-0E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25</xdr:col>
      <xdr:colOff>134470</xdr:colOff>
      <xdr:row>81</xdr:row>
      <xdr:rowOff>29884</xdr:rowOff>
    </xdr:from>
    <xdr:to>
      <xdr:col>51</xdr:col>
      <xdr:colOff>6583</xdr:colOff>
      <xdr:row>94</xdr:row>
      <xdr:rowOff>131485</xdr:rowOff>
    </xdr:to>
    <xdr:graphicFrame macro="">
      <xdr:nvGraphicFramePr>
        <xdr:cNvPr id="30" name="Grafico 29">
          <a:extLst>
            <a:ext uri="{FF2B5EF4-FFF2-40B4-BE49-F238E27FC236}">
              <a16:creationId xmlns:a16="http://schemas.microsoft.com/office/drawing/2014/main" id="{00000000-0008-0000-0E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53</xdr:col>
      <xdr:colOff>258284</xdr:colOff>
      <xdr:row>177</xdr:row>
      <xdr:rowOff>14995</xdr:rowOff>
    </xdr:from>
    <xdr:to>
      <xdr:col>56</xdr:col>
      <xdr:colOff>735263</xdr:colOff>
      <xdr:row>190</xdr:row>
      <xdr:rowOff>116595</xdr:rowOff>
    </xdr:to>
    <xdr:graphicFrame macro="">
      <xdr:nvGraphicFramePr>
        <xdr:cNvPr id="31" name="Grafico 30">
          <a:extLst>
            <a:ext uri="{FF2B5EF4-FFF2-40B4-BE49-F238E27FC236}">
              <a16:creationId xmlns:a16="http://schemas.microsoft.com/office/drawing/2014/main" id="{0050DBB0-E768-B041-9B12-CB2770D015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58</xdr:col>
      <xdr:colOff>86847</xdr:colOff>
      <xdr:row>176</xdr:row>
      <xdr:rowOff>185381</xdr:rowOff>
    </xdr:from>
    <xdr:to>
      <xdr:col>66</xdr:col>
      <xdr:colOff>200525</xdr:colOff>
      <xdr:row>190</xdr:row>
      <xdr:rowOff>99155</xdr:rowOff>
    </xdr:to>
    <xdr:graphicFrame macro="">
      <xdr:nvGraphicFramePr>
        <xdr:cNvPr id="32" name="Grafico 31">
          <a:extLst>
            <a:ext uri="{FF2B5EF4-FFF2-40B4-BE49-F238E27FC236}">
              <a16:creationId xmlns:a16="http://schemas.microsoft.com/office/drawing/2014/main" id="{4FA9D080-59A1-2A4E-889C-D6A05A84FE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67</xdr:col>
      <xdr:colOff>814213</xdr:colOff>
      <xdr:row>176</xdr:row>
      <xdr:rowOff>167105</xdr:rowOff>
    </xdr:from>
    <xdr:to>
      <xdr:col>76</xdr:col>
      <xdr:colOff>167105</xdr:colOff>
      <xdr:row>190</xdr:row>
      <xdr:rowOff>68179</xdr:rowOff>
    </xdr:to>
    <xdr:graphicFrame macro="">
      <xdr:nvGraphicFramePr>
        <xdr:cNvPr id="33" name="Grafico 32">
          <a:extLst>
            <a:ext uri="{FF2B5EF4-FFF2-40B4-BE49-F238E27FC236}">
              <a16:creationId xmlns:a16="http://schemas.microsoft.com/office/drawing/2014/main" id="{04EE2646-2177-F44E-B931-4536EA523C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77</xdr:col>
      <xdr:colOff>661889</xdr:colOff>
      <xdr:row>177</xdr:row>
      <xdr:rowOff>2327</xdr:rowOff>
    </xdr:from>
    <xdr:to>
      <xdr:col>103</xdr:col>
      <xdr:colOff>768684</xdr:colOff>
      <xdr:row>190</xdr:row>
      <xdr:rowOff>118599</xdr:rowOff>
    </xdr:to>
    <xdr:graphicFrame macro="">
      <xdr:nvGraphicFramePr>
        <xdr:cNvPr id="34" name="Grafico 33">
          <a:extLst>
            <a:ext uri="{FF2B5EF4-FFF2-40B4-BE49-F238E27FC236}">
              <a16:creationId xmlns:a16="http://schemas.microsoft.com/office/drawing/2014/main" id="{9C366EAD-4214-464B-9E4B-CB3E5C212B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0</xdr:col>
      <xdr:colOff>508000</xdr:colOff>
      <xdr:row>178</xdr:row>
      <xdr:rowOff>0</xdr:rowOff>
    </xdr:from>
    <xdr:to>
      <xdr:col>3</xdr:col>
      <xdr:colOff>381000</xdr:colOff>
      <xdr:row>191</xdr:row>
      <xdr:rowOff>101600</xdr:rowOff>
    </xdr:to>
    <xdr:graphicFrame macro="">
      <xdr:nvGraphicFramePr>
        <xdr:cNvPr id="35" name="Grafico 34">
          <a:extLst>
            <a:ext uri="{FF2B5EF4-FFF2-40B4-BE49-F238E27FC236}">
              <a16:creationId xmlns:a16="http://schemas.microsoft.com/office/drawing/2014/main" id="{824FC63B-D014-424B-A73B-D4EBCD11D0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4</xdr:col>
      <xdr:colOff>749966</xdr:colOff>
      <xdr:row>177</xdr:row>
      <xdr:rowOff>167105</xdr:rowOff>
    </xdr:from>
    <xdr:to>
      <xdr:col>13</xdr:col>
      <xdr:colOff>100263</xdr:colOff>
      <xdr:row>191</xdr:row>
      <xdr:rowOff>68179</xdr:rowOff>
    </xdr:to>
    <xdr:graphicFrame macro="">
      <xdr:nvGraphicFramePr>
        <xdr:cNvPr id="36" name="Grafico 35">
          <a:extLst>
            <a:ext uri="{FF2B5EF4-FFF2-40B4-BE49-F238E27FC236}">
              <a16:creationId xmlns:a16="http://schemas.microsoft.com/office/drawing/2014/main" id="{A25B8106-C4DD-4E44-9948-7541F84985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14</xdr:col>
      <xdr:colOff>787844</xdr:colOff>
      <xdr:row>177</xdr:row>
      <xdr:rowOff>127000</xdr:rowOff>
    </xdr:from>
    <xdr:to>
      <xdr:col>23</xdr:col>
      <xdr:colOff>167106</xdr:colOff>
      <xdr:row>191</xdr:row>
      <xdr:rowOff>25400</xdr:rowOff>
    </xdr:to>
    <xdr:graphicFrame macro="">
      <xdr:nvGraphicFramePr>
        <xdr:cNvPr id="37" name="Grafico 36">
          <a:extLst>
            <a:ext uri="{FF2B5EF4-FFF2-40B4-BE49-F238E27FC236}">
              <a16:creationId xmlns:a16="http://schemas.microsoft.com/office/drawing/2014/main" id="{0C62F375-6D4E-F344-B852-7D473E0A0F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24</xdr:col>
      <xdr:colOff>795420</xdr:colOff>
      <xdr:row>177</xdr:row>
      <xdr:rowOff>133684</xdr:rowOff>
    </xdr:from>
    <xdr:to>
      <xdr:col>51</xdr:col>
      <xdr:colOff>133684</xdr:colOff>
      <xdr:row>191</xdr:row>
      <xdr:rowOff>34758</xdr:rowOff>
    </xdr:to>
    <xdr:graphicFrame macro="">
      <xdr:nvGraphicFramePr>
        <xdr:cNvPr id="38" name="Grafico 37">
          <a:extLst>
            <a:ext uri="{FF2B5EF4-FFF2-40B4-BE49-F238E27FC236}">
              <a16:creationId xmlns:a16="http://schemas.microsoft.com/office/drawing/2014/main" id="{CBA932EE-02FD-3F49-924D-670FB5D11C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190500</xdr:colOff>
      <xdr:row>6</xdr:row>
      <xdr:rowOff>31750</xdr:rowOff>
    </xdr:from>
    <xdr:to>
      <xdr:col>0</xdr:col>
      <xdr:colOff>5651500</xdr:colOff>
      <xdr:row>15</xdr:row>
      <xdr:rowOff>63500</xdr:rowOff>
    </xdr:to>
    <xdr:graphicFrame macro="">
      <xdr:nvGraphicFramePr>
        <xdr:cNvPr id="2" name="Grafico 1">
          <a:extLst>
            <a:ext uri="{FF2B5EF4-FFF2-40B4-BE49-F238E27FC236}">
              <a16:creationId xmlns:a16="http://schemas.microsoft.com/office/drawing/2014/main" id="{00000000-0008-0000-0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190500</xdr:colOff>
      <xdr:row>16</xdr:row>
      <xdr:rowOff>63500</xdr:rowOff>
    </xdr:from>
    <xdr:to>
      <xdr:col>0</xdr:col>
      <xdr:colOff>5651500</xdr:colOff>
      <xdr:row>25</xdr:row>
      <xdr:rowOff>95250</xdr:rowOff>
    </xdr:to>
    <xdr:graphicFrame macro="">
      <xdr:nvGraphicFramePr>
        <xdr:cNvPr id="3" name="Grafico 2">
          <a:extLst>
            <a:ext uri="{FF2B5EF4-FFF2-40B4-BE49-F238E27FC236}">
              <a16:creationId xmlns:a16="http://schemas.microsoft.com/office/drawing/2014/main" id="{00000000-0008-0000-0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165100</xdr:colOff>
      <xdr:row>26</xdr:row>
      <xdr:rowOff>101600</xdr:rowOff>
    </xdr:from>
    <xdr:to>
      <xdr:col>0</xdr:col>
      <xdr:colOff>5626100</xdr:colOff>
      <xdr:row>35</xdr:row>
      <xdr:rowOff>133350</xdr:rowOff>
    </xdr:to>
    <xdr:graphicFrame macro="">
      <xdr:nvGraphicFramePr>
        <xdr:cNvPr id="4" name="Grafico 3">
          <a:extLst>
            <a:ext uri="{FF2B5EF4-FFF2-40B4-BE49-F238E27FC236}">
              <a16:creationId xmlns:a16="http://schemas.microsoft.com/office/drawing/2014/main" id="{B8AA58F5-BEED-0242-B414-4949EB2EB5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e" refreshedDate="43637.727060069446" createdVersion="6" refreshedVersion="6" minRefreshableVersion="3" recordCount="128" xr:uid="{955A73C5-8062-4C48-8658-41AC7E378A3D}">
  <cacheSource type="worksheet">
    <worksheetSource ref="A2:AI1048576" sheet="Organico"/>
  </cacheSource>
  <cacheFields count="36">
    <cacheField name="Matricola" numFmtId="0">
      <sharedItems containsString="0" containsBlank="1" containsNumber="1" containsInteger="1" minValue="1" maxValue="100"/>
    </cacheField>
    <cacheField name="Email" numFmtId="0">
      <sharedItems containsBlank="1"/>
    </cacheField>
    <cacheField name="Cognome" numFmtId="0">
      <sharedItems containsBlank="1"/>
    </cacheField>
    <cacheField name="Nome" numFmtId="0">
      <sharedItems containsBlank="1"/>
    </cacheField>
    <cacheField name="Genere" numFmtId="0">
      <sharedItems containsBlank="1" count="3">
        <s v="Maschio"/>
        <s v="Femmina"/>
        <m/>
      </sharedItems>
    </cacheField>
    <cacheField name="Fascia d'età" numFmtId="0">
      <sharedItems containsBlank="1" count="6">
        <s v="31-35 anni"/>
        <s v="46-55 anni"/>
        <s v="36-45 anni"/>
        <s v="Fino a 30 anni"/>
        <s v="Oltre 55 anni"/>
        <m/>
      </sharedItems>
    </cacheField>
    <cacheField name="Qualifica" numFmtId="0">
      <sharedItems containsBlank="1" count="4">
        <s v="Impiegato"/>
        <s v="Quadro"/>
        <s v="Dirigente"/>
        <m/>
      </sharedItems>
    </cacheField>
    <cacheField name="Responsabile" numFmtId="0">
      <sharedItems containsBlank="1" count="3">
        <s v="No"/>
        <s v="Sì"/>
        <m/>
      </sharedItems>
    </cacheField>
    <cacheField name="Direzione" numFmtId="0">
      <sharedItems containsBlank="1" count="7">
        <s v="R&amp;D"/>
        <s v="MARKETING"/>
        <s v="IT"/>
        <s v="SALES"/>
        <s v="CORPORATE"/>
        <s v="HR"/>
        <m/>
      </sharedItems>
    </cacheField>
    <cacheField name="Sede" numFmtId="0">
      <sharedItems containsBlank="1" count="10">
        <s v="Napoli"/>
        <s v="Trento"/>
        <s v="Milano"/>
        <s v="Milano - Pero"/>
        <s v="Ancona"/>
        <s v="Roma"/>
        <s v="Torino"/>
        <s v="Venezia"/>
        <s v="Bologna"/>
        <m/>
      </sharedItems>
    </cacheField>
    <cacheField name="Km sede di residenza-sede di lavoro" numFmtId="0">
      <sharedItems containsString="0" containsBlank="1" containsNumber="1" containsInteger="1" minValue="2" maxValue="50"/>
    </cacheField>
    <cacheField name="Tempo medio di percorrenza sede di residenza-sede di lavoro" numFmtId="0">
      <sharedItems containsString="0" containsBlank="1" containsNumber="1" containsInteger="1" minValue="5" maxValue="60"/>
    </cacheField>
    <cacheField name="Eleggibile/Non eleggibile" numFmtId="0">
      <sharedItems containsBlank="1" count="3">
        <s v="ELEGGIBILE"/>
        <s v="NON ELEGGIBILE"/>
        <m/>
      </sharedItems>
    </cacheField>
    <cacheField name="PC portatile" numFmtId="0">
      <sharedItems containsBlank="1" count="3">
        <s v="SI"/>
        <s v="NO"/>
        <m/>
      </sharedItems>
    </cacheField>
    <cacheField name="Cellulare" numFmtId="0">
      <sharedItems containsBlank="1" count="3">
        <s v="SI"/>
        <s v="NO"/>
        <m/>
      </sharedItems>
    </cacheField>
    <cacheField name="Strumenti di collaboration" numFmtId="0">
      <sharedItems containsBlank="1" count="3">
        <s v="SI"/>
        <s v="NO"/>
        <m/>
      </sharedItems>
    </cacheField>
    <cacheField name="Data accordo firmato (possibile partenza smart working)" numFmtId="14">
      <sharedItems containsNonDate="0" containsDate="1" containsString="0" containsBlank="1" minDate="2019-01-01T00:00:00" maxDate="2019-01-02T00:00:00"/>
    </cacheField>
    <cacheField name="Giorni possibili" numFmtId="0">
      <sharedItems containsString="0" containsBlank="1" containsNumber="1" containsInteger="1" minValue="0" maxValue="22"/>
    </cacheField>
    <cacheField name="Totale giornate SW" numFmtId="0">
      <sharedItems containsString="0" containsBlank="1" containsNumber="1" containsInteger="1" minValue="0" maxValue="2"/>
    </cacheField>
    <cacheField name="Iscritto/Non iscritto" numFmtId="0">
      <sharedItems containsBlank="1" count="3">
        <s v="ISCRITTO"/>
        <s v="NON ISCRITTO"/>
        <m/>
      </sharedItems>
    </cacheField>
    <cacheField name="Fruitore/Non fruitore" numFmtId="0">
      <sharedItems containsBlank="1" count="3">
        <s v="NON FRUITORE"/>
        <s v="FRUITORE"/>
        <m/>
      </sharedItems>
    </cacheField>
    <cacheField name="% Partecipazione" numFmtId="9">
      <sharedItems containsBlank="1" containsMixedTypes="1" containsNumber="1" minValue="0" maxValue="9.0909090909090912E-2"/>
    </cacheField>
    <cacheField name="Cluster" numFmtId="0">
      <sharedItems containsBlank="1" count="4">
        <s v="NON FRUITORE"/>
        <s v="OCCASIONALE"/>
        <s v="NON ISCRITTO"/>
        <m/>
      </sharedItems>
    </cacheField>
    <cacheField name="MESE 1" numFmtId="0">
      <sharedItems containsString="0" containsBlank="1" containsNumber="1" containsInteger="1" minValue="0" maxValue="2"/>
    </cacheField>
    <cacheField name="MESE 2" numFmtId="0">
      <sharedItems containsNonDate="0" containsString="0" containsBlank="1"/>
    </cacheField>
    <cacheField name="MESE 3" numFmtId="0">
      <sharedItems containsNonDate="0" containsString="0" containsBlank="1"/>
    </cacheField>
    <cacheField name="MESE 4" numFmtId="0">
      <sharedItems containsNonDate="0" containsString="0" containsBlank="1"/>
    </cacheField>
    <cacheField name="MESE 5" numFmtId="0">
      <sharedItems containsNonDate="0" containsString="0" containsBlank="1"/>
    </cacheField>
    <cacheField name="MESE 6" numFmtId="0">
      <sharedItems containsNonDate="0" containsString="0" containsBlank="1"/>
    </cacheField>
    <cacheField name="MESE 7" numFmtId="0">
      <sharedItems containsNonDate="0" containsString="0" containsBlank="1"/>
    </cacheField>
    <cacheField name="MESE 8" numFmtId="0">
      <sharedItems containsNonDate="0" containsString="0" containsBlank="1"/>
    </cacheField>
    <cacheField name="MESE 9" numFmtId="0">
      <sharedItems containsNonDate="0" containsString="0" containsBlank="1"/>
    </cacheField>
    <cacheField name="MESE 10" numFmtId="0">
      <sharedItems containsNonDate="0" containsString="0" containsBlank="1"/>
    </cacheField>
    <cacheField name="MESE 11" numFmtId="0">
      <sharedItems containsNonDate="0" containsString="0" containsBlank="1"/>
    </cacheField>
    <cacheField name="MESE 12" numFmtId="0">
      <sharedItems containsNonDate="0" containsString="0" containsBlank="1"/>
    </cacheField>
    <cacheField name="Campo1" numFmtId="0" formula=" 0" databaseField="0"/>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8">
  <r>
    <n v="1"/>
    <s v="Mario.rossi@pa.it"/>
    <s v="Rossi"/>
    <s v="Mario"/>
    <x v="0"/>
    <x v="0"/>
    <x v="0"/>
    <x v="0"/>
    <x v="0"/>
    <x v="0"/>
    <n v="10"/>
    <n v="15"/>
    <x v="0"/>
    <x v="0"/>
    <x v="0"/>
    <x v="0"/>
    <d v="2019-01-01T00:00:00"/>
    <n v="22"/>
    <n v="0"/>
    <x v="0"/>
    <x v="0"/>
    <n v="0"/>
    <x v="0"/>
    <n v="0"/>
    <m/>
    <m/>
    <m/>
    <m/>
    <m/>
    <m/>
    <m/>
    <m/>
    <m/>
    <m/>
    <m/>
  </r>
  <r>
    <n v="2"/>
    <s v="Giulia.bianchi@pa.it"/>
    <s v="Bianchi"/>
    <s v="Giulia"/>
    <x v="1"/>
    <x v="1"/>
    <x v="0"/>
    <x v="0"/>
    <x v="0"/>
    <x v="0"/>
    <n v="20"/>
    <n v="25"/>
    <x v="0"/>
    <x v="1"/>
    <x v="1"/>
    <x v="1"/>
    <d v="2019-01-01T00:00:00"/>
    <n v="22"/>
    <n v="0"/>
    <x v="0"/>
    <x v="0"/>
    <n v="0"/>
    <x v="0"/>
    <n v="0"/>
    <m/>
    <m/>
    <m/>
    <m/>
    <m/>
    <m/>
    <m/>
    <m/>
    <m/>
    <m/>
    <m/>
  </r>
  <r>
    <n v="3"/>
    <m/>
    <m/>
    <m/>
    <x v="1"/>
    <x v="0"/>
    <x v="1"/>
    <x v="1"/>
    <x v="0"/>
    <x v="0"/>
    <n v="5"/>
    <n v="10"/>
    <x v="0"/>
    <x v="1"/>
    <x v="1"/>
    <x v="1"/>
    <d v="2019-01-01T00:00:00"/>
    <n v="22"/>
    <n v="0"/>
    <x v="0"/>
    <x v="0"/>
    <n v="0"/>
    <x v="0"/>
    <n v="0"/>
    <m/>
    <m/>
    <m/>
    <m/>
    <m/>
    <m/>
    <m/>
    <m/>
    <m/>
    <m/>
    <m/>
  </r>
  <r>
    <n v="4"/>
    <m/>
    <m/>
    <m/>
    <x v="1"/>
    <x v="2"/>
    <x v="0"/>
    <x v="0"/>
    <x v="0"/>
    <x v="0"/>
    <n v="5"/>
    <n v="10"/>
    <x v="0"/>
    <x v="1"/>
    <x v="1"/>
    <x v="1"/>
    <d v="2019-01-01T00:00:00"/>
    <n v="22"/>
    <n v="0"/>
    <x v="0"/>
    <x v="0"/>
    <n v="0"/>
    <x v="0"/>
    <n v="0"/>
    <m/>
    <m/>
    <m/>
    <m/>
    <m/>
    <m/>
    <m/>
    <m/>
    <m/>
    <m/>
    <m/>
  </r>
  <r>
    <n v="5"/>
    <m/>
    <m/>
    <m/>
    <x v="0"/>
    <x v="0"/>
    <x v="0"/>
    <x v="0"/>
    <x v="0"/>
    <x v="0"/>
    <n v="5"/>
    <n v="10"/>
    <x v="0"/>
    <x v="0"/>
    <x v="0"/>
    <x v="0"/>
    <d v="2019-01-01T00:00:00"/>
    <n v="22"/>
    <n v="0"/>
    <x v="0"/>
    <x v="0"/>
    <n v="0"/>
    <x v="0"/>
    <n v="0"/>
    <m/>
    <m/>
    <m/>
    <m/>
    <m/>
    <m/>
    <m/>
    <m/>
    <m/>
    <m/>
    <m/>
  </r>
  <r>
    <n v="6"/>
    <m/>
    <m/>
    <m/>
    <x v="0"/>
    <x v="2"/>
    <x v="0"/>
    <x v="1"/>
    <x v="0"/>
    <x v="1"/>
    <n v="5"/>
    <n v="10"/>
    <x v="0"/>
    <x v="0"/>
    <x v="0"/>
    <x v="0"/>
    <d v="2019-01-01T00:00:00"/>
    <n v="22"/>
    <n v="0"/>
    <x v="0"/>
    <x v="0"/>
    <n v="0"/>
    <x v="0"/>
    <n v="0"/>
    <m/>
    <m/>
    <m/>
    <m/>
    <m/>
    <m/>
    <m/>
    <m/>
    <m/>
    <m/>
    <m/>
  </r>
  <r>
    <n v="7"/>
    <m/>
    <m/>
    <m/>
    <x v="0"/>
    <x v="0"/>
    <x v="0"/>
    <x v="0"/>
    <x v="1"/>
    <x v="2"/>
    <n v="5"/>
    <n v="10"/>
    <x v="0"/>
    <x v="0"/>
    <x v="0"/>
    <x v="0"/>
    <d v="2019-01-01T00:00:00"/>
    <n v="22"/>
    <n v="0"/>
    <x v="0"/>
    <x v="0"/>
    <n v="0"/>
    <x v="0"/>
    <n v="0"/>
    <m/>
    <m/>
    <m/>
    <m/>
    <m/>
    <m/>
    <m/>
    <m/>
    <m/>
    <m/>
    <m/>
  </r>
  <r>
    <n v="8"/>
    <m/>
    <m/>
    <m/>
    <x v="0"/>
    <x v="3"/>
    <x v="0"/>
    <x v="1"/>
    <x v="0"/>
    <x v="0"/>
    <n v="5"/>
    <n v="10"/>
    <x v="0"/>
    <x v="0"/>
    <x v="0"/>
    <x v="0"/>
    <d v="2019-01-01T00:00:00"/>
    <n v="22"/>
    <n v="0"/>
    <x v="0"/>
    <x v="0"/>
    <n v="0"/>
    <x v="0"/>
    <n v="0"/>
    <m/>
    <m/>
    <m/>
    <m/>
    <m/>
    <m/>
    <m/>
    <m/>
    <m/>
    <m/>
    <m/>
  </r>
  <r>
    <n v="9"/>
    <m/>
    <m/>
    <m/>
    <x v="0"/>
    <x v="2"/>
    <x v="1"/>
    <x v="0"/>
    <x v="2"/>
    <x v="3"/>
    <n v="5"/>
    <n v="10"/>
    <x v="0"/>
    <x v="0"/>
    <x v="0"/>
    <x v="0"/>
    <d v="2019-01-01T00:00:00"/>
    <n v="22"/>
    <n v="0"/>
    <x v="0"/>
    <x v="0"/>
    <n v="0"/>
    <x v="0"/>
    <n v="0"/>
    <m/>
    <m/>
    <m/>
    <m/>
    <m/>
    <m/>
    <m/>
    <m/>
    <m/>
    <m/>
    <m/>
  </r>
  <r>
    <n v="10"/>
    <m/>
    <m/>
    <m/>
    <x v="0"/>
    <x v="1"/>
    <x v="1"/>
    <x v="1"/>
    <x v="0"/>
    <x v="0"/>
    <n v="5"/>
    <n v="10"/>
    <x v="0"/>
    <x v="1"/>
    <x v="0"/>
    <x v="0"/>
    <d v="2019-01-01T00:00:00"/>
    <n v="22"/>
    <n v="0"/>
    <x v="0"/>
    <x v="0"/>
    <n v="0"/>
    <x v="0"/>
    <n v="0"/>
    <m/>
    <m/>
    <m/>
    <m/>
    <m/>
    <m/>
    <m/>
    <m/>
    <m/>
    <m/>
    <m/>
  </r>
  <r>
    <n v="11"/>
    <m/>
    <m/>
    <m/>
    <x v="0"/>
    <x v="2"/>
    <x v="0"/>
    <x v="0"/>
    <x v="1"/>
    <x v="2"/>
    <n v="5"/>
    <n v="10"/>
    <x v="0"/>
    <x v="0"/>
    <x v="0"/>
    <x v="0"/>
    <d v="2019-01-01T00:00:00"/>
    <n v="22"/>
    <n v="0"/>
    <x v="0"/>
    <x v="0"/>
    <n v="0"/>
    <x v="0"/>
    <n v="0"/>
    <m/>
    <m/>
    <m/>
    <m/>
    <m/>
    <m/>
    <m/>
    <m/>
    <m/>
    <m/>
    <m/>
  </r>
  <r>
    <n v="12"/>
    <m/>
    <m/>
    <m/>
    <x v="0"/>
    <x v="2"/>
    <x v="1"/>
    <x v="1"/>
    <x v="3"/>
    <x v="3"/>
    <n v="5"/>
    <n v="10"/>
    <x v="0"/>
    <x v="1"/>
    <x v="0"/>
    <x v="0"/>
    <d v="2019-01-01T00:00:00"/>
    <n v="22"/>
    <n v="0"/>
    <x v="0"/>
    <x v="0"/>
    <n v="0"/>
    <x v="0"/>
    <n v="0"/>
    <m/>
    <m/>
    <m/>
    <m/>
    <m/>
    <m/>
    <m/>
    <m/>
    <m/>
    <m/>
    <m/>
  </r>
  <r>
    <n v="13"/>
    <m/>
    <m/>
    <m/>
    <x v="0"/>
    <x v="0"/>
    <x v="0"/>
    <x v="1"/>
    <x v="4"/>
    <x v="2"/>
    <n v="5"/>
    <n v="10"/>
    <x v="0"/>
    <x v="0"/>
    <x v="0"/>
    <x v="0"/>
    <d v="2019-01-01T00:00:00"/>
    <n v="22"/>
    <n v="0"/>
    <x v="0"/>
    <x v="0"/>
    <n v="0"/>
    <x v="0"/>
    <n v="0"/>
    <m/>
    <m/>
    <m/>
    <m/>
    <m/>
    <m/>
    <m/>
    <m/>
    <m/>
    <m/>
    <m/>
  </r>
  <r>
    <n v="14"/>
    <m/>
    <m/>
    <m/>
    <x v="1"/>
    <x v="2"/>
    <x v="0"/>
    <x v="1"/>
    <x v="3"/>
    <x v="3"/>
    <n v="5"/>
    <n v="10"/>
    <x v="0"/>
    <x v="1"/>
    <x v="0"/>
    <x v="0"/>
    <d v="2019-01-01T00:00:00"/>
    <n v="22"/>
    <n v="1"/>
    <x v="0"/>
    <x v="1"/>
    <n v="4.5454545454545456E-2"/>
    <x v="1"/>
    <n v="1"/>
    <m/>
    <m/>
    <m/>
    <m/>
    <m/>
    <m/>
    <m/>
    <m/>
    <m/>
    <m/>
    <m/>
  </r>
  <r>
    <n v="15"/>
    <m/>
    <m/>
    <m/>
    <x v="1"/>
    <x v="1"/>
    <x v="0"/>
    <x v="0"/>
    <x v="3"/>
    <x v="3"/>
    <n v="5"/>
    <n v="10"/>
    <x v="0"/>
    <x v="1"/>
    <x v="0"/>
    <x v="0"/>
    <d v="2019-01-01T00:00:00"/>
    <n v="22"/>
    <n v="1"/>
    <x v="0"/>
    <x v="1"/>
    <n v="4.5454545454545456E-2"/>
    <x v="1"/>
    <n v="1"/>
    <m/>
    <m/>
    <m/>
    <m/>
    <m/>
    <m/>
    <m/>
    <m/>
    <m/>
    <m/>
    <m/>
  </r>
  <r>
    <n v="16"/>
    <m/>
    <m/>
    <m/>
    <x v="0"/>
    <x v="4"/>
    <x v="0"/>
    <x v="0"/>
    <x v="0"/>
    <x v="0"/>
    <n v="5"/>
    <n v="10"/>
    <x v="0"/>
    <x v="1"/>
    <x v="0"/>
    <x v="0"/>
    <d v="2019-01-01T00:00:00"/>
    <n v="22"/>
    <n v="1"/>
    <x v="0"/>
    <x v="1"/>
    <n v="4.5454545454545456E-2"/>
    <x v="1"/>
    <n v="1"/>
    <m/>
    <m/>
    <m/>
    <m/>
    <m/>
    <m/>
    <m/>
    <m/>
    <m/>
    <m/>
    <m/>
  </r>
  <r>
    <n v="17"/>
    <m/>
    <m/>
    <m/>
    <x v="0"/>
    <x v="2"/>
    <x v="1"/>
    <x v="1"/>
    <x v="0"/>
    <x v="0"/>
    <n v="25"/>
    <n v="30"/>
    <x v="0"/>
    <x v="1"/>
    <x v="1"/>
    <x v="0"/>
    <d v="2019-01-01T00:00:00"/>
    <n v="22"/>
    <n v="1"/>
    <x v="0"/>
    <x v="1"/>
    <n v="4.5454545454545456E-2"/>
    <x v="1"/>
    <n v="1"/>
    <m/>
    <m/>
    <m/>
    <m/>
    <m/>
    <m/>
    <m/>
    <m/>
    <m/>
    <m/>
    <m/>
  </r>
  <r>
    <n v="18"/>
    <m/>
    <m/>
    <m/>
    <x v="1"/>
    <x v="0"/>
    <x v="0"/>
    <x v="1"/>
    <x v="4"/>
    <x v="2"/>
    <n v="25"/>
    <n v="30"/>
    <x v="0"/>
    <x v="1"/>
    <x v="0"/>
    <x v="0"/>
    <d v="2019-01-01T00:00:00"/>
    <n v="22"/>
    <n v="1"/>
    <x v="0"/>
    <x v="1"/>
    <n v="4.5454545454545456E-2"/>
    <x v="1"/>
    <n v="1"/>
    <m/>
    <m/>
    <m/>
    <m/>
    <m/>
    <m/>
    <m/>
    <m/>
    <m/>
    <m/>
    <m/>
  </r>
  <r>
    <n v="19"/>
    <m/>
    <m/>
    <m/>
    <x v="0"/>
    <x v="0"/>
    <x v="0"/>
    <x v="0"/>
    <x v="4"/>
    <x v="2"/>
    <n v="25"/>
    <n v="30"/>
    <x v="0"/>
    <x v="0"/>
    <x v="1"/>
    <x v="0"/>
    <d v="2019-01-01T00:00:00"/>
    <n v="22"/>
    <n v="1"/>
    <x v="0"/>
    <x v="1"/>
    <n v="4.5454545454545456E-2"/>
    <x v="1"/>
    <n v="1"/>
    <m/>
    <m/>
    <m/>
    <m/>
    <m/>
    <m/>
    <m/>
    <m/>
    <m/>
    <m/>
    <m/>
  </r>
  <r>
    <n v="20"/>
    <m/>
    <m/>
    <m/>
    <x v="0"/>
    <x v="0"/>
    <x v="1"/>
    <x v="0"/>
    <x v="3"/>
    <x v="3"/>
    <n v="25"/>
    <n v="30"/>
    <x v="0"/>
    <x v="0"/>
    <x v="1"/>
    <x v="0"/>
    <d v="2019-01-01T00:00:00"/>
    <n v="22"/>
    <n v="1"/>
    <x v="0"/>
    <x v="1"/>
    <n v="4.5454545454545456E-2"/>
    <x v="1"/>
    <n v="1"/>
    <m/>
    <m/>
    <m/>
    <m/>
    <m/>
    <m/>
    <m/>
    <m/>
    <m/>
    <m/>
    <m/>
  </r>
  <r>
    <n v="21"/>
    <m/>
    <m/>
    <m/>
    <x v="1"/>
    <x v="4"/>
    <x v="0"/>
    <x v="0"/>
    <x v="3"/>
    <x v="4"/>
    <n v="20"/>
    <n v="25"/>
    <x v="0"/>
    <x v="0"/>
    <x v="1"/>
    <x v="0"/>
    <d v="2019-01-01T00:00:00"/>
    <n v="22"/>
    <n v="1"/>
    <x v="0"/>
    <x v="1"/>
    <n v="4.5454545454545456E-2"/>
    <x v="1"/>
    <n v="1"/>
    <m/>
    <m/>
    <m/>
    <m/>
    <m/>
    <m/>
    <m/>
    <m/>
    <m/>
    <m/>
    <m/>
  </r>
  <r>
    <n v="22"/>
    <m/>
    <m/>
    <m/>
    <x v="0"/>
    <x v="2"/>
    <x v="0"/>
    <x v="0"/>
    <x v="3"/>
    <x v="4"/>
    <n v="20"/>
    <n v="25"/>
    <x v="0"/>
    <x v="1"/>
    <x v="1"/>
    <x v="0"/>
    <d v="2019-01-01T00:00:00"/>
    <n v="22"/>
    <n v="1"/>
    <x v="0"/>
    <x v="1"/>
    <n v="4.5454545454545456E-2"/>
    <x v="1"/>
    <n v="1"/>
    <m/>
    <m/>
    <m/>
    <m/>
    <m/>
    <m/>
    <m/>
    <m/>
    <m/>
    <m/>
    <m/>
  </r>
  <r>
    <n v="23"/>
    <m/>
    <m/>
    <m/>
    <x v="1"/>
    <x v="2"/>
    <x v="0"/>
    <x v="0"/>
    <x v="3"/>
    <x v="4"/>
    <n v="20"/>
    <n v="25"/>
    <x v="0"/>
    <x v="0"/>
    <x v="1"/>
    <x v="0"/>
    <d v="2019-01-01T00:00:00"/>
    <n v="22"/>
    <n v="1"/>
    <x v="0"/>
    <x v="1"/>
    <n v="4.5454545454545456E-2"/>
    <x v="1"/>
    <n v="1"/>
    <m/>
    <m/>
    <m/>
    <m/>
    <m/>
    <m/>
    <m/>
    <m/>
    <m/>
    <m/>
    <m/>
  </r>
  <r>
    <n v="24"/>
    <m/>
    <m/>
    <m/>
    <x v="1"/>
    <x v="1"/>
    <x v="1"/>
    <x v="0"/>
    <x v="3"/>
    <x v="3"/>
    <n v="10"/>
    <n v="15"/>
    <x v="0"/>
    <x v="1"/>
    <x v="1"/>
    <x v="0"/>
    <d v="2019-01-01T00:00:00"/>
    <n v="22"/>
    <n v="1"/>
    <x v="0"/>
    <x v="1"/>
    <n v="4.5454545454545456E-2"/>
    <x v="1"/>
    <n v="1"/>
    <m/>
    <m/>
    <m/>
    <m/>
    <m/>
    <m/>
    <m/>
    <m/>
    <m/>
    <m/>
    <m/>
  </r>
  <r>
    <n v="25"/>
    <m/>
    <m/>
    <m/>
    <x v="0"/>
    <x v="2"/>
    <x v="1"/>
    <x v="1"/>
    <x v="3"/>
    <x v="5"/>
    <n v="10"/>
    <n v="15"/>
    <x v="0"/>
    <x v="1"/>
    <x v="1"/>
    <x v="0"/>
    <d v="2019-01-01T00:00:00"/>
    <n v="22"/>
    <n v="1"/>
    <x v="0"/>
    <x v="1"/>
    <n v="4.5454545454545456E-2"/>
    <x v="1"/>
    <n v="1"/>
    <m/>
    <m/>
    <m/>
    <m/>
    <m/>
    <m/>
    <m/>
    <m/>
    <m/>
    <m/>
    <m/>
  </r>
  <r>
    <n v="26"/>
    <m/>
    <m/>
    <m/>
    <x v="0"/>
    <x v="2"/>
    <x v="0"/>
    <x v="0"/>
    <x v="4"/>
    <x v="2"/>
    <n v="10"/>
    <n v="15"/>
    <x v="0"/>
    <x v="1"/>
    <x v="1"/>
    <x v="0"/>
    <d v="2019-01-01T00:00:00"/>
    <n v="22"/>
    <n v="1"/>
    <x v="0"/>
    <x v="1"/>
    <n v="4.5454545454545456E-2"/>
    <x v="1"/>
    <n v="1"/>
    <m/>
    <m/>
    <m/>
    <m/>
    <m/>
    <m/>
    <m/>
    <m/>
    <m/>
    <m/>
    <m/>
  </r>
  <r>
    <n v="27"/>
    <m/>
    <m/>
    <m/>
    <x v="0"/>
    <x v="4"/>
    <x v="1"/>
    <x v="1"/>
    <x v="0"/>
    <x v="4"/>
    <n v="10"/>
    <n v="15"/>
    <x v="0"/>
    <x v="1"/>
    <x v="1"/>
    <x v="0"/>
    <d v="2019-01-01T00:00:00"/>
    <n v="22"/>
    <n v="1"/>
    <x v="0"/>
    <x v="1"/>
    <n v="4.5454545454545456E-2"/>
    <x v="1"/>
    <n v="1"/>
    <m/>
    <m/>
    <m/>
    <m/>
    <m/>
    <m/>
    <m/>
    <m/>
    <m/>
    <m/>
    <m/>
  </r>
  <r>
    <n v="28"/>
    <m/>
    <m/>
    <m/>
    <x v="1"/>
    <x v="1"/>
    <x v="0"/>
    <x v="0"/>
    <x v="1"/>
    <x v="2"/>
    <n v="10"/>
    <n v="15"/>
    <x v="0"/>
    <x v="1"/>
    <x v="1"/>
    <x v="0"/>
    <d v="2019-01-01T00:00:00"/>
    <n v="22"/>
    <n v="1"/>
    <x v="0"/>
    <x v="1"/>
    <n v="4.5454545454545456E-2"/>
    <x v="1"/>
    <n v="1"/>
    <m/>
    <m/>
    <m/>
    <m/>
    <m/>
    <m/>
    <m/>
    <m/>
    <m/>
    <m/>
    <m/>
  </r>
  <r>
    <n v="29"/>
    <m/>
    <m/>
    <m/>
    <x v="1"/>
    <x v="3"/>
    <x v="0"/>
    <x v="0"/>
    <x v="4"/>
    <x v="2"/>
    <n v="15"/>
    <n v="20"/>
    <x v="0"/>
    <x v="1"/>
    <x v="1"/>
    <x v="0"/>
    <d v="2019-01-01T00:00:00"/>
    <n v="22"/>
    <n v="1"/>
    <x v="0"/>
    <x v="1"/>
    <n v="4.5454545454545456E-2"/>
    <x v="1"/>
    <n v="1"/>
    <m/>
    <m/>
    <m/>
    <m/>
    <m/>
    <m/>
    <m/>
    <m/>
    <m/>
    <m/>
    <m/>
  </r>
  <r>
    <n v="30"/>
    <m/>
    <m/>
    <m/>
    <x v="0"/>
    <x v="1"/>
    <x v="0"/>
    <x v="1"/>
    <x v="0"/>
    <x v="0"/>
    <n v="15"/>
    <n v="20"/>
    <x v="0"/>
    <x v="1"/>
    <x v="0"/>
    <x v="0"/>
    <d v="2019-01-01T00:00:00"/>
    <n v="22"/>
    <n v="1"/>
    <x v="0"/>
    <x v="1"/>
    <n v="4.5454545454545456E-2"/>
    <x v="1"/>
    <n v="1"/>
    <m/>
    <m/>
    <m/>
    <m/>
    <m/>
    <m/>
    <m/>
    <m/>
    <m/>
    <m/>
    <m/>
  </r>
  <r>
    <n v="31"/>
    <m/>
    <m/>
    <m/>
    <x v="0"/>
    <x v="0"/>
    <x v="0"/>
    <x v="1"/>
    <x v="3"/>
    <x v="4"/>
    <n v="15"/>
    <n v="20"/>
    <x v="0"/>
    <x v="1"/>
    <x v="0"/>
    <x v="0"/>
    <d v="2019-01-01T00:00:00"/>
    <n v="22"/>
    <n v="1"/>
    <x v="0"/>
    <x v="1"/>
    <n v="4.5454545454545456E-2"/>
    <x v="1"/>
    <n v="1"/>
    <m/>
    <m/>
    <m/>
    <m/>
    <m/>
    <m/>
    <m/>
    <m/>
    <m/>
    <m/>
    <m/>
  </r>
  <r>
    <n v="32"/>
    <m/>
    <m/>
    <m/>
    <x v="1"/>
    <x v="0"/>
    <x v="0"/>
    <x v="0"/>
    <x v="4"/>
    <x v="2"/>
    <n v="15"/>
    <n v="20"/>
    <x v="0"/>
    <x v="1"/>
    <x v="0"/>
    <x v="0"/>
    <d v="2019-01-01T00:00:00"/>
    <n v="22"/>
    <n v="1"/>
    <x v="0"/>
    <x v="1"/>
    <n v="4.5454545454545456E-2"/>
    <x v="1"/>
    <n v="1"/>
    <m/>
    <m/>
    <m/>
    <m/>
    <m/>
    <m/>
    <m/>
    <m/>
    <m/>
    <m/>
    <m/>
  </r>
  <r>
    <n v="33"/>
    <m/>
    <m/>
    <m/>
    <x v="0"/>
    <x v="3"/>
    <x v="0"/>
    <x v="0"/>
    <x v="4"/>
    <x v="2"/>
    <n v="15"/>
    <n v="20"/>
    <x v="0"/>
    <x v="0"/>
    <x v="0"/>
    <x v="0"/>
    <d v="2019-01-01T00:00:00"/>
    <n v="22"/>
    <n v="1"/>
    <x v="0"/>
    <x v="1"/>
    <n v="4.5454545454545456E-2"/>
    <x v="1"/>
    <n v="1"/>
    <m/>
    <m/>
    <m/>
    <m/>
    <m/>
    <m/>
    <m/>
    <m/>
    <m/>
    <m/>
    <m/>
  </r>
  <r>
    <n v="34"/>
    <m/>
    <m/>
    <m/>
    <x v="0"/>
    <x v="0"/>
    <x v="1"/>
    <x v="0"/>
    <x v="0"/>
    <x v="3"/>
    <n v="15"/>
    <n v="20"/>
    <x v="0"/>
    <x v="0"/>
    <x v="0"/>
    <x v="0"/>
    <d v="2019-01-01T00:00:00"/>
    <n v="22"/>
    <n v="1"/>
    <x v="0"/>
    <x v="1"/>
    <n v="4.5454545454545456E-2"/>
    <x v="1"/>
    <n v="1"/>
    <m/>
    <m/>
    <m/>
    <m/>
    <m/>
    <m/>
    <m/>
    <m/>
    <m/>
    <m/>
    <m/>
  </r>
  <r>
    <n v="35"/>
    <m/>
    <m/>
    <m/>
    <x v="0"/>
    <x v="0"/>
    <x v="0"/>
    <x v="0"/>
    <x v="4"/>
    <x v="2"/>
    <n v="15"/>
    <n v="20"/>
    <x v="0"/>
    <x v="0"/>
    <x v="0"/>
    <x v="0"/>
    <d v="2019-01-01T00:00:00"/>
    <n v="22"/>
    <n v="1"/>
    <x v="0"/>
    <x v="1"/>
    <n v="4.5454545454545456E-2"/>
    <x v="1"/>
    <n v="1"/>
    <m/>
    <m/>
    <m/>
    <m/>
    <m/>
    <m/>
    <m/>
    <m/>
    <m/>
    <m/>
    <m/>
  </r>
  <r>
    <n v="36"/>
    <m/>
    <m/>
    <m/>
    <x v="1"/>
    <x v="1"/>
    <x v="0"/>
    <x v="0"/>
    <x v="4"/>
    <x v="2"/>
    <n v="12"/>
    <n v="18"/>
    <x v="0"/>
    <x v="0"/>
    <x v="0"/>
    <x v="0"/>
    <d v="2019-01-01T00:00:00"/>
    <n v="22"/>
    <n v="1"/>
    <x v="0"/>
    <x v="1"/>
    <n v="4.5454545454545456E-2"/>
    <x v="1"/>
    <n v="1"/>
    <m/>
    <m/>
    <m/>
    <m/>
    <m/>
    <m/>
    <m/>
    <m/>
    <m/>
    <m/>
    <m/>
  </r>
  <r>
    <n v="37"/>
    <m/>
    <m/>
    <m/>
    <x v="0"/>
    <x v="3"/>
    <x v="0"/>
    <x v="0"/>
    <x v="0"/>
    <x v="6"/>
    <n v="12"/>
    <n v="18"/>
    <x v="0"/>
    <x v="0"/>
    <x v="0"/>
    <x v="0"/>
    <d v="2019-01-01T00:00:00"/>
    <n v="22"/>
    <n v="0"/>
    <x v="0"/>
    <x v="0"/>
    <n v="0"/>
    <x v="0"/>
    <n v="0"/>
    <m/>
    <m/>
    <m/>
    <m/>
    <m/>
    <m/>
    <m/>
    <m/>
    <m/>
    <m/>
    <m/>
  </r>
  <r>
    <n v="38"/>
    <m/>
    <m/>
    <m/>
    <x v="1"/>
    <x v="2"/>
    <x v="1"/>
    <x v="0"/>
    <x v="0"/>
    <x v="4"/>
    <n v="12"/>
    <n v="18"/>
    <x v="0"/>
    <x v="0"/>
    <x v="0"/>
    <x v="0"/>
    <d v="2019-01-01T00:00:00"/>
    <n v="22"/>
    <n v="0"/>
    <x v="0"/>
    <x v="0"/>
    <n v="0"/>
    <x v="0"/>
    <n v="0"/>
    <m/>
    <m/>
    <m/>
    <m/>
    <m/>
    <m/>
    <m/>
    <m/>
    <m/>
    <m/>
    <m/>
  </r>
  <r>
    <n v="39"/>
    <m/>
    <m/>
    <m/>
    <x v="0"/>
    <x v="1"/>
    <x v="1"/>
    <x v="1"/>
    <x v="0"/>
    <x v="1"/>
    <n v="12"/>
    <n v="18"/>
    <x v="0"/>
    <x v="0"/>
    <x v="0"/>
    <x v="0"/>
    <d v="2019-01-01T00:00:00"/>
    <n v="22"/>
    <n v="0"/>
    <x v="0"/>
    <x v="0"/>
    <n v="0"/>
    <x v="0"/>
    <n v="0"/>
    <m/>
    <m/>
    <m/>
    <m/>
    <m/>
    <m/>
    <m/>
    <m/>
    <m/>
    <m/>
    <m/>
  </r>
  <r>
    <n v="40"/>
    <m/>
    <m/>
    <m/>
    <x v="0"/>
    <x v="1"/>
    <x v="0"/>
    <x v="0"/>
    <x v="3"/>
    <x v="4"/>
    <n v="12"/>
    <n v="18"/>
    <x v="0"/>
    <x v="0"/>
    <x v="0"/>
    <x v="0"/>
    <d v="2019-01-01T00:00:00"/>
    <n v="22"/>
    <n v="0"/>
    <x v="0"/>
    <x v="0"/>
    <n v="0"/>
    <x v="0"/>
    <n v="0"/>
    <m/>
    <m/>
    <m/>
    <m/>
    <m/>
    <m/>
    <m/>
    <m/>
    <m/>
    <m/>
    <m/>
  </r>
  <r>
    <n v="41"/>
    <m/>
    <m/>
    <m/>
    <x v="1"/>
    <x v="2"/>
    <x v="0"/>
    <x v="0"/>
    <x v="3"/>
    <x v="5"/>
    <n v="12"/>
    <n v="18"/>
    <x v="0"/>
    <x v="0"/>
    <x v="0"/>
    <x v="0"/>
    <d v="2019-01-01T00:00:00"/>
    <n v="22"/>
    <n v="0"/>
    <x v="0"/>
    <x v="0"/>
    <n v="0"/>
    <x v="0"/>
    <n v="0"/>
    <m/>
    <m/>
    <m/>
    <m/>
    <m/>
    <m/>
    <m/>
    <m/>
    <m/>
    <m/>
    <m/>
  </r>
  <r>
    <n v="42"/>
    <m/>
    <m/>
    <m/>
    <x v="1"/>
    <x v="1"/>
    <x v="0"/>
    <x v="0"/>
    <x v="4"/>
    <x v="2"/>
    <n v="10"/>
    <n v="15"/>
    <x v="0"/>
    <x v="0"/>
    <x v="1"/>
    <x v="0"/>
    <d v="2019-01-01T00:00:00"/>
    <n v="22"/>
    <n v="0"/>
    <x v="0"/>
    <x v="0"/>
    <n v="0"/>
    <x v="0"/>
    <n v="0"/>
    <m/>
    <m/>
    <m/>
    <m/>
    <m/>
    <m/>
    <m/>
    <m/>
    <m/>
    <m/>
    <m/>
  </r>
  <r>
    <n v="43"/>
    <m/>
    <m/>
    <m/>
    <x v="0"/>
    <x v="0"/>
    <x v="0"/>
    <x v="0"/>
    <x v="3"/>
    <x v="3"/>
    <n v="10"/>
    <n v="15"/>
    <x v="0"/>
    <x v="1"/>
    <x v="0"/>
    <x v="1"/>
    <d v="2019-01-01T00:00:00"/>
    <n v="22"/>
    <n v="0"/>
    <x v="0"/>
    <x v="0"/>
    <n v="0"/>
    <x v="0"/>
    <n v="0"/>
    <m/>
    <m/>
    <m/>
    <m/>
    <m/>
    <m/>
    <m/>
    <m/>
    <m/>
    <m/>
    <m/>
  </r>
  <r>
    <n v="44"/>
    <m/>
    <m/>
    <m/>
    <x v="0"/>
    <x v="0"/>
    <x v="0"/>
    <x v="0"/>
    <x v="3"/>
    <x v="3"/>
    <n v="10"/>
    <n v="15"/>
    <x v="0"/>
    <x v="1"/>
    <x v="1"/>
    <x v="1"/>
    <d v="2019-01-01T00:00:00"/>
    <n v="22"/>
    <n v="0"/>
    <x v="0"/>
    <x v="0"/>
    <n v="0"/>
    <x v="0"/>
    <n v="0"/>
    <m/>
    <m/>
    <m/>
    <m/>
    <m/>
    <m/>
    <m/>
    <m/>
    <m/>
    <m/>
    <m/>
  </r>
  <r>
    <n v="45"/>
    <m/>
    <m/>
    <m/>
    <x v="0"/>
    <x v="1"/>
    <x v="2"/>
    <x v="0"/>
    <x v="3"/>
    <x v="3"/>
    <n v="10"/>
    <n v="15"/>
    <x v="0"/>
    <x v="1"/>
    <x v="0"/>
    <x v="1"/>
    <d v="2019-01-01T00:00:00"/>
    <n v="22"/>
    <n v="0"/>
    <x v="0"/>
    <x v="0"/>
    <n v="0"/>
    <x v="0"/>
    <n v="0"/>
    <m/>
    <m/>
    <m/>
    <m/>
    <m/>
    <m/>
    <m/>
    <m/>
    <m/>
    <m/>
    <m/>
  </r>
  <r>
    <n v="46"/>
    <m/>
    <m/>
    <m/>
    <x v="1"/>
    <x v="1"/>
    <x v="1"/>
    <x v="1"/>
    <x v="3"/>
    <x v="3"/>
    <n v="10"/>
    <n v="15"/>
    <x v="0"/>
    <x v="1"/>
    <x v="0"/>
    <x v="1"/>
    <d v="2019-01-01T00:00:00"/>
    <n v="22"/>
    <n v="0"/>
    <x v="0"/>
    <x v="0"/>
    <n v="0"/>
    <x v="0"/>
    <n v="0"/>
    <m/>
    <m/>
    <m/>
    <m/>
    <m/>
    <m/>
    <m/>
    <m/>
    <m/>
    <m/>
    <m/>
  </r>
  <r>
    <n v="47"/>
    <m/>
    <m/>
    <m/>
    <x v="0"/>
    <x v="4"/>
    <x v="1"/>
    <x v="1"/>
    <x v="0"/>
    <x v="7"/>
    <n v="10"/>
    <n v="15"/>
    <x v="0"/>
    <x v="1"/>
    <x v="0"/>
    <x v="1"/>
    <d v="2019-01-01T00:00:00"/>
    <n v="22"/>
    <n v="0"/>
    <x v="0"/>
    <x v="0"/>
    <n v="0"/>
    <x v="0"/>
    <n v="0"/>
    <m/>
    <m/>
    <m/>
    <m/>
    <m/>
    <m/>
    <m/>
    <m/>
    <m/>
    <m/>
    <m/>
  </r>
  <r>
    <n v="48"/>
    <m/>
    <m/>
    <m/>
    <x v="0"/>
    <x v="1"/>
    <x v="0"/>
    <x v="0"/>
    <x v="3"/>
    <x v="4"/>
    <n v="10"/>
    <n v="15"/>
    <x v="0"/>
    <x v="1"/>
    <x v="0"/>
    <x v="1"/>
    <d v="2019-01-01T00:00:00"/>
    <n v="22"/>
    <n v="0"/>
    <x v="0"/>
    <x v="0"/>
    <n v="0"/>
    <x v="0"/>
    <n v="0"/>
    <m/>
    <m/>
    <m/>
    <m/>
    <m/>
    <m/>
    <m/>
    <m/>
    <m/>
    <m/>
    <m/>
  </r>
  <r>
    <n v="49"/>
    <m/>
    <m/>
    <m/>
    <x v="0"/>
    <x v="0"/>
    <x v="0"/>
    <x v="0"/>
    <x v="3"/>
    <x v="3"/>
    <n v="10"/>
    <n v="15"/>
    <x v="0"/>
    <x v="1"/>
    <x v="0"/>
    <x v="1"/>
    <d v="2019-01-01T00:00:00"/>
    <n v="22"/>
    <n v="0"/>
    <x v="0"/>
    <x v="0"/>
    <n v="0"/>
    <x v="0"/>
    <n v="0"/>
    <m/>
    <m/>
    <m/>
    <m/>
    <m/>
    <m/>
    <m/>
    <m/>
    <m/>
    <m/>
    <m/>
  </r>
  <r>
    <n v="50"/>
    <m/>
    <m/>
    <m/>
    <x v="0"/>
    <x v="3"/>
    <x v="0"/>
    <x v="0"/>
    <x v="0"/>
    <x v="3"/>
    <n v="10"/>
    <n v="15"/>
    <x v="0"/>
    <x v="1"/>
    <x v="0"/>
    <x v="1"/>
    <d v="2019-01-01T00:00:00"/>
    <n v="22"/>
    <n v="0"/>
    <x v="0"/>
    <x v="0"/>
    <n v="0"/>
    <x v="0"/>
    <n v="0"/>
    <m/>
    <m/>
    <m/>
    <m/>
    <m/>
    <m/>
    <m/>
    <m/>
    <m/>
    <m/>
    <m/>
  </r>
  <r>
    <n v="51"/>
    <m/>
    <m/>
    <m/>
    <x v="1"/>
    <x v="2"/>
    <x v="1"/>
    <x v="0"/>
    <x v="5"/>
    <x v="2"/>
    <n v="10"/>
    <n v="15"/>
    <x v="0"/>
    <x v="1"/>
    <x v="0"/>
    <x v="1"/>
    <d v="2019-01-01T00:00:00"/>
    <n v="22"/>
    <n v="0"/>
    <x v="0"/>
    <x v="0"/>
    <n v="0"/>
    <x v="0"/>
    <n v="0"/>
    <m/>
    <m/>
    <m/>
    <m/>
    <m/>
    <m/>
    <m/>
    <m/>
    <m/>
    <m/>
    <m/>
  </r>
  <r>
    <n v="52"/>
    <m/>
    <m/>
    <m/>
    <x v="0"/>
    <x v="0"/>
    <x v="0"/>
    <x v="0"/>
    <x v="3"/>
    <x v="3"/>
    <n v="10"/>
    <n v="15"/>
    <x v="0"/>
    <x v="1"/>
    <x v="0"/>
    <x v="1"/>
    <d v="2019-01-01T00:00:00"/>
    <n v="22"/>
    <n v="0"/>
    <x v="0"/>
    <x v="0"/>
    <n v="0"/>
    <x v="0"/>
    <n v="0"/>
    <m/>
    <m/>
    <m/>
    <m/>
    <m/>
    <m/>
    <m/>
    <m/>
    <m/>
    <m/>
    <m/>
  </r>
  <r>
    <n v="53"/>
    <m/>
    <m/>
    <m/>
    <x v="1"/>
    <x v="1"/>
    <x v="0"/>
    <x v="0"/>
    <x v="0"/>
    <x v="0"/>
    <n v="10"/>
    <n v="15"/>
    <x v="0"/>
    <x v="1"/>
    <x v="0"/>
    <x v="1"/>
    <d v="2019-01-01T00:00:00"/>
    <n v="22"/>
    <n v="0"/>
    <x v="0"/>
    <x v="0"/>
    <n v="0"/>
    <x v="0"/>
    <n v="0"/>
    <m/>
    <m/>
    <m/>
    <m/>
    <m/>
    <m/>
    <m/>
    <m/>
    <m/>
    <m/>
    <m/>
  </r>
  <r>
    <n v="54"/>
    <m/>
    <m/>
    <m/>
    <x v="0"/>
    <x v="0"/>
    <x v="0"/>
    <x v="0"/>
    <x v="4"/>
    <x v="2"/>
    <n v="10"/>
    <n v="15"/>
    <x v="0"/>
    <x v="0"/>
    <x v="0"/>
    <x v="1"/>
    <d v="2019-01-01T00:00:00"/>
    <n v="22"/>
    <n v="1"/>
    <x v="0"/>
    <x v="1"/>
    <n v="4.5454545454545456E-2"/>
    <x v="1"/>
    <n v="1"/>
    <m/>
    <m/>
    <m/>
    <m/>
    <m/>
    <m/>
    <m/>
    <m/>
    <m/>
    <m/>
    <m/>
  </r>
  <r>
    <n v="55"/>
    <m/>
    <m/>
    <m/>
    <x v="0"/>
    <x v="2"/>
    <x v="1"/>
    <x v="1"/>
    <x v="0"/>
    <x v="3"/>
    <n v="10"/>
    <n v="15"/>
    <x v="0"/>
    <x v="0"/>
    <x v="0"/>
    <x v="1"/>
    <d v="2019-01-01T00:00:00"/>
    <n v="22"/>
    <n v="1"/>
    <x v="0"/>
    <x v="1"/>
    <n v="4.5454545454545456E-2"/>
    <x v="1"/>
    <n v="1"/>
    <m/>
    <m/>
    <m/>
    <m/>
    <m/>
    <m/>
    <m/>
    <m/>
    <m/>
    <m/>
    <m/>
  </r>
  <r>
    <n v="56"/>
    <m/>
    <m/>
    <m/>
    <x v="0"/>
    <x v="0"/>
    <x v="1"/>
    <x v="1"/>
    <x v="5"/>
    <x v="2"/>
    <n v="10"/>
    <n v="15"/>
    <x v="0"/>
    <x v="0"/>
    <x v="0"/>
    <x v="1"/>
    <d v="2019-01-01T00:00:00"/>
    <n v="22"/>
    <n v="1"/>
    <x v="0"/>
    <x v="1"/>
    <n v="4.5454545454545456E-2"/>
    <x v="1"/>
    <n v="1"/>
    <m/>
    <m/>
    <m/>
    <m/>
    <m/>
    <m/>
    <m/>
    <m/>
    <m/>
    <m/>
    <m/>
  </r>
  <r>
    <n v="57"/>
    <m/>
    <m/>
    <m/>
    <x v="0"/>
    <x v="0"/>
    <x v="0"/>
    <x v="0"/>
    <x v="0"/>
    <x v="7"/>
    <n v="7"/>
    <n v="12"/>
    <x v="0"/>
    <x v="0"/>
    <x v="0"/>
    <x v="1"/>
    <d v="2019-01-01T00:00:00"/>
    <n v="22"/>
    <n v="1"/>
    <x v="0"/>
    <x v="1"/>
    <n v="4.5454545454545456E-2"/>
    <x v="1"/>
    <n v="1"/>
    <m/>
    <m/>
    <m/>
    <m/>
    <m/>
    <m/>
    <m/>
    <m/>
    <m/>
    <m/>
    <m/>
  </r>
  <r>
    <n v="58"/>
    <m/>
    <m/>
    <m/>
    <x v="0"/>
    <x v="3"/>
    <x v="0"/>
    <x v="1"/>
    <x v="0"/>
    <x v="0"/>
    <n v="7"/>
    <n v="12"/>
    <x v="0"/>
    <x v="0"/>
    <x v="0"/>
    <x v="0"/>
    <d v="2019-01-01T00:00:00"/>
    <n v="22"/>
    <n v="1"/>
    <x v="0"/>
    <x v="1"/>
    <n v="4.5454545454545456E-2"/>
    <x v="1"/>
    <n v="1"/>
    <m/>
    <m/>
    <m/>
    <m/>
    <m/>
    <m/>
    <m/>
    <m/>
    <m/>
    <m/>
    <m/>
  </r>
  <r>
    <n v="59"/>
    <m/>
    <m/>
    <m/>
    <x v="0"/>
    <x v="1"/>
    <x v="1"/>
    <x v="1"/>
    <x v="0"/>
    <x v="0"/>
    <n v="7"/>
    <n v="12"/>
    <x v="0"/>
    <x v="0"/>
    <x v="0"/>
    <x v="0"/>
    <d v="2019-01-01T00:00:00"/>
    <n v="22"/>
    <n v="1"/>
    <x v="0"/>
    <x v="1"/>
    <n v="4.5454545454545456E-2"/>
    <x v="1"/>
    <n v="1"/>
    <m/>
    <m/>
    <m/>
    <m/>
    <m/>
    <m/>
    <m/>
    <m/>
    <m/>
    <m/>
    <m/>
  </r>
  <r>
    <n v="60"/>
    <m/>
    <m/>
    <m/>
    <x v="1"/>
    <x v="2"/>
    <x v="0"/>
    <x v="0"/>
    <x v="3"/>
    <x v="3"/>
    <n v="7"/>
    <n v="12"/>
    <x v="0"/>
    <x v="0"/>
    <x v="0"/>
    <x v="0"/>
    <d v="2019-01-01T00:00:00"/>
    <n v="22"/>
    <n v="1"/>
    <x v="0"/>
    <x v="1"/>
    <n v="4.5454545454545456E-2"/>
    <x v="1"/>
    <n v="1"/>
    <m/>
    <m/>
    <m/>
    <m/>
    <m/>
    <m/>
    <m/>
    <m/>
    <m/>
    <m/>
    <m/>
  </r>
  <r>
    <n v="61"/>
    <m/>
    <m/>
    <m/>
    <x v="1"/>
    <x v="2"/>
    <x v="1"/>
    <x v="1"/>
    <x v="3"/>
    <x v="3"/>
    <n v="7"/>
    <n v="12"/>
    <x v="0"/>
    <x v="0"/>
    <x v="0"/>
    <x v="0"/>
    <d v="2019-01-01T00:00:00"/>
    <n v="22"/>
    <n v="1"/>
    <x v="0"/>
    <x v="1"/>
    <n v="4.5454545454545456E-2"/>
    <x v="1"/>
    <n v="1"/>
    <m/>
    <m/>
    <m/>
    <m/>
    <m/>
    <m/>
    <m/>
    <m/>
    <m/>
    <m/>
    <m/>
  </r>
  <r>
    <n v="62"/>
    <m/>
    <m/>
    <m/>
    <x v="0"/>
    <x v="1"/>
    <x v="1"/>
    <x v="1"/>
    <x v="3"/>
    <x v="3"/>
    <n v="7"/>
    <n v="12"/>
    <x v="0"/>
    <x v="0"/>
    <x v="0"/>
    <x v="0"/>
    <d v="2019-01-01T00:00:00"/>
    <n v="22"/>
    <n v="1"/>
    <x v="0"/>
    <x v="1"/>
    <n v="4.5454545454545456E-2"/>
    <x v="1"/>
    <n v="1"/>
    <m/>
    <m/>
    <m/>
    <m/>
    <m/>
    <m/>
    <m/>
    <m/>
    <m/>
    <m/>
    <m/>
  </r>
  <r>
    <n v="63"/>
    <m/>
    <m/>
    <m/>
    <x v="0"/>
    <x v="0"/>
    <x v="0"/>
    <x v="0"/>
    <x v="5"/>
    <x v="2"/>
    <n v="7"/>
    <n v="12"/>
    <x v="0"/>
    <x v="0"/>
    <x v="0"/>
    <x v="0"/>
    <d v="2019-01-01T00:00:00"/>
    <n v="22"/>
    <n v="1"/>
    <x v="0"/>
    <x v="1"/>
    <n v="4.5454545454545456E-2"/>
    <x v="1"/>
    <n v="1"/>
    <m/>
    <m/>
    <m/>
    <m/>
    <m/>
    <m/>
    <m/>
    <m/>
    <m/>
    <m/>
    <m/>
  </r>
  <r>
    <n v="64"/>
    <m/>
    <m/>
    <m/>
    <x v="1"/>
    <x v="0"/>
    <x v="0"/>
    <x v="0"/>
    <x v="3"/>
    <x v="3"/>
    <n v="7"/>
    <n v="12"/>
    <x v="0"/>
    <x v="0"/>
    <x v="0"/>
    <x v="0"/>
    <d v="2019-01-01T00:00:00"/>
    <n v="22"/>
    <n v="1"/>
    <x v="0"/>
    <x v="1"/>
    <n v="4.5454545454545456E-2"/>
    <x v="1"/>
    <n v="1"/>
    <m/>
    <m/>
    <m/>
    <m/>
    <m/>
    <m/>
    <m/>
    <m/>
    <m/>
    <m/>
    <m/>
  </r>
  <r>
    <n v="65"/>
    <m/>
    <m/>
    <m/>
    <x v="1"/>
    <x v="2"/>
    <x v="0"/>
    <x v="0"/>
    <x v="0"/>
    <x v="0"/>
    <n v="7"/>
    <n v="12"/>
    <x v="0"/>
    <x v="0"/>
    <x v="0"/>
    <x v="0"/>
    <d v="2019-01-01T00:00:00"/>
    <n v="22"/>
    <n v="1"/>
    <x v="0"/>
    <x v="1"/>
    <n v="4.5454545454545456E-2"/>
    <x v="1"/>
    <n v="1"/>
    <m/>
    <m/>
    <m/>
    <m/>
    <m/>
    <m/>
    <m/>
    <m/>
    <m/>
    <m/>
    <m/>
  </r>
  <r>
    <n v="66"/>
    <m/>
    <m/>
    <m/>
    <x v="1"/>
    <x v="4"/>
    <x v="0"/>
    <x v="0"/>
    <x v="4"/>
    <x v="2"/>
    <n v="2"/>
    <n v="5"/>
    <x v="0"/>
    <x v="0"/>
    <x v="0"/>
    <x v="0"/>
    <d v="2019-01-01T00:00:00"/>
    <n v="22"/>
    <n v="1"/>
    <x v="0"/>
    <x v="1"/>
    <n v="4.5454545454545456E-2"/>
    <x v="1"/>
    <n v="1"/>
    <m/>
    <m/>
    <m/>
    <m/>
    <m/>
    <m/>
    <m/>
    <m/>
    <m/>
    <m/>
    <m/>
  </r>
  <r>
    <n v="67"/>
    <m/>
    <m/>
    <m/>
    <x v="0"/>
    <x v="3"/>
    <x v="0"/>
    <x v="0"/>
    <x v="4"/>
    <x v="2"/>
    <n v="2"/>
    <n v="5"/>
    <x v="0"/>
    <x v="0"/>
    <x v="0"/>
    <x v="0"/>
    <d v="2019-01-01T00:00:00"/>
    <n v="22"/>
    <n v="1"/>
    <x v="0"/>
    <x v="1"/>
    <n v="4.5454545454545456E-2"/>
    <x v="1"/>
    <n v="1"/>
    <m/>
    <m/>
    <m/>
    <m/>
    <m/>
    <m/>
    <m/>
    <m/>
    <m/>
    <m/>
    <m/>
  </r>
  <r>
    <n v="68"/>
    <m/>
    <m/>
    <m/>
    <x v="0"/>
    <x v="0"/>
    <x v="1"/>
    <x v="1"/>
    <x v="0"/>
    <x v="0"/>
    <n v="2"/>
    <n v="5"/>
    <x v="0"/>
    <x v="0"/>
    <x v="0"/>
    <x v="0"/>
    <d v="2019-01-01T00:00:00"/>
    <n v="22"/>
    <n v="1"/>
    <x v="0"/>
    <x v="1"/>
    <n v="4.5454545454545456E-2"/>
    <x v="1"/>
    <n v="1"/>
    <m/>
    <m/>
    <m/>
    <m/>
    <m/>
    <m/>
    <m/>
    <m/>
    <m/>
    <m/>
    <m/>
  </r>
  <r>
    <n v="69"/>
    <m/>
    <m/>
    <m/>
    <x v="0"/>
    <x v="2"/>
    <x v="0"/>
    <x v="0"/>
    <x v="1"/>
    <x v="2"/>
    <n v="2"/>
    <n v="5"/>
    <x v="0"/>
    <x v="1"/>
    <x v="1"/>
    <x v="0"/>
    <d v="2019-01-01T00:00:00"/>
    <n v="22"/>
    <n v="1"/>
    <x v="0"/>
    <x v="1"/>
    <n v="4.5454545454545456E-2"/>
    <x v="1"/>
    <n v="1"/>
    <m/>
    <m/>
    <m/>
    <m/>
    <m/>
    <m/>
    <m/>
    <m/>
    <m/>
    <m/>
    <m/>
  </r>
  <r>
    <n v="70"/>
    <m/>
    <m/>
    <m/>
    <x v="0"/>
    <x v="4"/>
    <x v="2"/>
    <x v="0"/>
    <x v="4"/>
    <x v="2"/>
    <n v="18"/>
    <n v="22"/>
    <x v="0"/>
    <x v="1"/>
    <x v="1"/>
    <x v="0"/>
    <d v="2019-01-01T00:00:00"/>
    <n v="22"/>
    <n v="1"/>
    <x v="0"/>
    <x v="1"/>
    <n v="4.5454545454545456E-2"/>
    <x v="1"/>
    <n v="1"/>
    <m/>
    <m/>
    <m/>
    <m/>
    <m/>
    <m/>
    <m/>
    <m/>
    <m/>
    <m/>
    <m/>
  </r>
  <r>
    <n v="71"/>
    <m/>
    <m/>
    <m/>
    <x v="1"/>
    <x v="4"/>
    <x v="0"/>
    <x v="0"/>
    <x v="0"/>
    <x v="0"/>
    <n v="18"/>
    <n v="22"/>
    <x v="0"/>
    <x v="1"/>
    <x v="1"/>
    <x v="0"/>
    <d v="2019-01-01T00:00:00"/>
    <n v="22"/>
    <n v="1"/>
    <x v="0"/>
    <x v="1"/>
    <n v="4.5454545454545456E-2"/>
    <x v="1"/>
    <n v="1"/>
    <m/>
    <m/>
    <m/>
    <m/>
    <m/>
    <m/>
    <m/>
    <m/>
    <m/>
    <m/>
    <m/>
  </r>
  <r>
    <n v="72"/>
    <m/>
    <m/>
    <m/>
    <x v="0"/>
    <x v="1"/>
    <x v="1"/>
    <x v="1"/>
    <x v="3"/>
    <x v="3"/>
    <n v="18"/>
    <n v="22"/>
    <x v="0"/>
    <x v="1"/>
    <x v="1"/>
    <x v="0"/>
    <d v="2019-01-01T00:00:00"/>
    <n v="22"/>
    <n v="1"/>
    <x v="0"/>
    <x v="1"/>
    <n v="4.5454545454545456E-2"/>
    <x v="1"/>
    <n v="1"/>
    <m/>
    <m/>
    <m/>
    <m/>
    <m/>
    <m/>
    <m/>
    <m/>
    <m/>
    <m/>
    <m/>
  </r>
  <r>
    <n v="73"/>
    <m/>
    <m/>
    <m/>
    <x v="0"/>
    <x v="3"/>
    <x v="0"/>
    <x v="0"/>
    <x v="3"/>
    <x v="3"/>
    <n v="18"/>
    <n v="22"/>
    <x v="0"/>
    <x v="1"/>
    <x v="1"/>
    <x v="0"/>
    <d v="2019-01-01T00:00:00"/>
    <n v="22"/>
    <n v="1"/>
    <x v="0"/>
    <x v="1"/>
    <n v="4.5454545454545456E-2"/>
    <x v="1"/>
    <n v="1"/>
    <m/>
    <m/>
    <m/>
    <m/>
    <m/>
    <m/>
    <m/>
    <m/>
    <m/>
    <m/>
    <m/>
  </r>
  <r>
    <n v="74"/>
    <m/>
    <m/>
    <m/>
    <x v="0"/>
    <x v="2"/>
    <x v="1"/>
    <x v="0"/>
    <x v="3"/>
    <x v="3"/>
    <n v="18"/>
    <n v="22"/>
    <x v="0"/>
    <x v="1"/>
    <x v="1"/>
    <x v="0"/>
    <d v="2019-01-01T00:00:00"/>
    <n v="22"/>
    <n v="1"/>
    <x v="0"/>
    <x v="1"/>
    <n v="4.5454545454545456E-2"/>
    <x v="1"/>
    <n v="1"/>
    <m/>
    <m/>
    <m/>
    <m/>
    <m/>
    <m/>
    <m/>
    <m/>
    <m/>
    <m/>
    <m/>
  </r>
  <r>
    <n v="75"/>
    <m/>
    <m/>
    <m/>
    <x v="0"/>
    <x v="4"/>
    <x v="0"/>
    <x v="1"/>
    <x v="3"/>
    <x v="4"/>
    <n v="18"/>
    <n v="22"/>
    <x v="0"/>
    <x v="1"/>
    <x v="1"/>
    <x v="0"/>
    <d v="2019-01-01T00:00:00"/>
    <n v="22"/>
    <n v="1"/>
    <x v="0"/>
    <x v="1"/>
    <n v="4.5454545454545456E-2"/>
    <x v="1"/>
    <n v="1"/>
    <m/>
    <m/>
    <m/>
    <m/>
    <m/>
    <m/>
    <m/>
    <m/>
    <m/>
    <m/>
    <m/>
  </r>
  <r>
    <n v="76"/>
    <m/>
    <m/>
    <m/>
    <x v="0"/>
    <x v="1"/>
    <x v="0"/>
    <x v="0"/>
    <x v="0"/>
    <x v="8"/>
    <n v="18"/>
    <n v="22"/>
    <x v="0"/>
    <x v="1"/>
    <x v="1"/>
    <x v="0"/>
    <d v="2019-01-01T00:00:00"/>
    <n v="22"/>
    <n v="1"/>
    <x v="0"/>
    <x v="1"/>
    <n v="4.5454545454545456E-2"/>
    <x v="1"/>
    <n v="1"/>
    <m/>
    <m/>
    <m/>
    <m/>
    <m/>
    <m/>
    <m/>
    <m/>
    <m/>
    <m/>
    <m/>
  </r>
  <r>
    <n v="77"/>
    <m/>
    <m/>
    <m/>
    <x v="0"/>
    <x v="1"/>
    <x v="1"/>
    <x v="1"/>
    <x v="3"/>
    <x v="3"/>
    <n v="18"/>
    <n v="22"/>
    <x v="0"/>
    <x v="1"/>
    <x v="1"/>
    <x v="0"/>
    <d v="2019-01-01T00:00:00"/>
    <n v="22"/>
    <n v="1"/>
    <x v="0"/>
    <x v="1"/>
    <n v="4.5454545454545456E-2"/>
    <x v="1"/>
    <n v="1"/>
    <m/>
    <m/>
    <m/>
    <m/>
    <m/>
    <m/>
    <m/>
    <m/>
    <m/>
    <m/>
    <m/>
  </r>
  <r>
    <n v="78"/>
    <m/>
    <m/>
    <m/>
    <x v="0"/>
    <x v="1"/>
    <x v="2"/>
    <x v="0"/>
    <x v="0"/>
    <x v="3"/>
    <n v="30"/>
    <n v="35"/>
    <x v="0"/>
    <x v="1"/>
    <x v="1"/>
    <x v="0"/>
    <d v="2019-01-01T00:00:00"/>
    <n v="22"/>
    <n v="1"/>
    <x v="0"/>
    <x v="1"/>
    <n v="4.5454545454545456E-2"/>
    <x v="1"/>
    <n v="1"/>
    <m/>
    <m/>
    <m/>
    <m/>
    <m/>
    <m/>
    <m/>
    <m/>
    <m/>
    <m/>
    <m/>
  </r>
  <r>
    <n v="79"/>
    <m/>
    <m/>
    <m/>
    <x v="0"/>
    <x v="1"/>
    <x v="1"/>
    <x v="0"/>
    <x v="3"/>
    <x v="4"/>
    <n v="30"/>
    <n v="35"/>
    <x v="0"/>
    <x v="1"/>
    <x v="0"/>
    <x v="0"/>
    <d v="2019-01-01T00:00:00"/>
    <n v="22"/>
    <n v="2"/>
    <x v="0"/>
    <x v="1"/>
    <n v="9.0909090909090912E-2"/>
    <x v="1"/>
    <n v="2"/>
    <m/>
    <m/>
    <m/>
    <m/>
    <m/>
    <m/>
    <m/>
    <m/>
    <m/>
    <m/>
    <m/>
  </r>
  <r>
    <n v="80"/>
    <m/>
    <m/>
    <m/>
    <x v="0"/>
    <x v="2"/>
    <x v="0"/>
    <x v="0"/>
    <x v="3"/>
    <x v="4"/>
    <n v="30"/>
    <n v="35"/>
    <x v="0"/>
    <x v="1"/>
    <x v="0"/>
    <x v="0"/>
    <d v="2019-01-01T00:00:00"/>
    <n v="22"/>
    <n v="2"/>
    <x v="0"/>
    <x v="1"/>
    <n v="9.0909090909090912E-2"/>
    <x v="1"/>
    <n v="2"/>
    <m/>
    <m/>
    <m/>
    <m/>
    <m/>
    <m/>
    <m/>
    <m/>
    <m/>
    <m/>
    <m/>
  </r>
  <r>
    <n v="81"/>
    <m/>
    <m/>
    <m/>
    <x v="1"/>
    <x v="2"/>
    <x v="0"/>
    <x v="0"/>
    <x v="2"/>
    <x v="2"/>
    <n v="30"/>
    <n v="35"/>
    <x v="0"/>
    <x v="1"/>
    <x v="0"/>
    <x v="0"/>
    <d v="2019-01-01T00:00:00"/>
    <n v="22"/>
    <n v="2"/>
    <x v="0"/>
    <x v="1"/>
    <n v="9.0909090909090912E-2"/>
    <x v="1"/>
    <n v="2"/>
    <m/>
    <m/>
    <m/>
    <m/>
    <m/>
    <m/>
    <m/>
    <m/>
    <m/>
    <m/>
    <m/>
  </r>
  <r>
    <n v="82"/>
    <m/>
    <m/>
    <m/>
    <x v="0"/>
    <x v="2"/>
    <x v="0"/>
    <x v="1"/>
    <x v="3"/>
    <x v="3"/>
    <n v="30"/>
    <n v="35"/>
    <x v="0"/>
    <x v="1"/>
    <x v="1"/>
    <x v="1"/>
    <m/>
    <n v="0"/>
    <n v="0"/>
    <x v="1"/>
    <x v="0"/>
    <s v=""/>
    <x v="2"/>
    <n v="0"/>
    <m/>
    <m/>
    <m/>
    <m/>
    <m/>
    <m/>
    <m/>
    <m/>
    <m/>
    <m/>
    <m/>
  </r>
  <r>
    <n v="83"/>
    <m/>
    <m/>
    <m/>
    <x v="1"/>
    <x v="0"/>
    <x v="0"/>
    <x v="0"/>
    <x v="0"/>
    <x v="4"/>
    <n v="30"/>
    <n v="35"/>
    <x v="0"/>
    <x v="1"/>
    <x v="1"/>
    <x v="1"/>
    <m/>
    <n v="0"/>
    <n v="0"/>
    <x v="1"/>
    <x v="0"/>
    <s v=""/>
    <x v="2"/>
    <n v="0"/>
    <m/>
    <m/>
    <m/>
    <m/>
    <m/>
    <m/>
    <m/>
    <m/>
    <m/>
    <m/>
    <m/>
  </r>
  <r>
    <n v="84"/>
    <m/>
    <m/>
    <m/>
    <x v="0"/>
    <x v="3"/>
    <x v="0"/>
    <x v="0"/>
    <x v="4"/>
    <x v="2"/>
    <n v="30"/>
    <n v="35"/>
    <x v="0"/>
    <x v="1"/>
    <x v="1"/>
    <x v="1"/>
    <m/>
    <n v="0"/>
    <n v="0"/>
    <x v="1"/>
    <x v="0"/>
    <s v=""/>
    <x v="2"/>
    <n v="0"/>
    <m/>
    <m/>
    <m/>
    <m/>
    <m/>
    <m/>
    <m/>
    <m/>
    <m/>
    <m/>
    <m/>
  </r>
  <r>
    <n v="85"/>
    <m/>
    <m/>
    <m/>
    <x v="0"/>
    <x v="4"/>
    <x v="1"/>
    <x v="0"/>
    <x v="3"/>
    <x v="4"/>
    <n v="30"/>
    <n v="35"/>
    <x v="0"/>
    <x v="1"/>
    <x v="1"/>
    <x v="1"/>
    <m/>
    <n v="0"/>
    <n v="0"/>
    <x v="1"/>
    <x v="0"/>
    <s v=""/>
    <x v="2"/>
    <n v="0"/>
    <m/>
    <m/>
    <m/>
    <m/>
    <m/>
    <m/>
    <m/>
    <m/>
    <m/>
    <m/>
    <m/>
  </r>
  <r>
    <n v="86"/>
    <m/>
    <m/>
    <m/>
    <x v="0"/>
    <x v="1"/>
    <x v="1"/>
    <x v="1"/>
    <x v="4"/>
    <x v="2"/>
    <n v="30"/>
    <n v="35"/>
    <x v="0"/>
    <x v="1"/>
    <x v="1"/>
    <x v="1"/>
    <m/>
    <n v="0"/>
    <n v="0"/>
    <x v="1"/>
    <x v="0"/>
    <s v=""/>
    <x v="2"/>
    <n v="0"/>
    <m/>
    <m/>
    <m/>
    <m/>
    <m/>
    <m/>
    <m/>
    <m/>
    <m/>
    <m/>
    <m/>
  </r>
  <r>
    <n v="87"/>
    <m/>
    <m/>
    <m/>
    <x v="0"/>
    <x v="2"/>
    <x v="1"/>
    <x v="1"/>
    <x v="0"/>
    <x v="0"/>
    <n v="30"/>
    <n v="35"/>
    <x v="0"/>
    <x v="1"/>
    <x v="1"/>
    <x v="1"/>
    <m/>
    <n v="0"/>
    <n v="0"/>
    <x v="1"/>
    <x v="0"/>
    <s v=""/>
    <x v="2"/>
    <n v="0"/>
    <m/>
    <m/>
    <m/>
    <m/>
    <m/>
    <m/>
    <m/>
    <m/>
    <m/>
    <m/>
    <m/>
  </r>
  <r>
    <n v="88"/>
    <m/>
    <m/>
    <m/>
    <x v="0"/>
    <x v="0"/>
    <x v="0"/>
    <x v="0"/>
    <x v="3"/>
    <x v="4"/>
    <n v="50"/>
    <n v="60"/>
    <x v="0"/>
    <x v="1"/>
    <x v="1"/>
    <x v="1"/>
    <m/>
    <n v="0"/>
    <n v="0"/>
    <x v="1"/>
    <x v="0"/>
    <s v=""/>
    <x v="2"/>
    <n v="0"/>
    <m/>
    <m/>
    <m/>
    <m/>
    <m/>
    <m/>
    <m/>
    <m/>
    <m/>
    <m/>
    <m/>
  </r>
  <r>
    <n v="89"/>
    <m/>
    <m/>
    <m/>
    <x v="1"/>
    <x v="2"/>
    <x v="0"/>
    <x v="0"/>
    <x v="3"/>
    <x v="3"/>
    <n v="50"/>
    <n v="60"/>
    <x v="0"/>
    <x v="1"/>
    <x v="1"/>
    <x v="1"/>
    <m/>
    <n v="0"/>
    <n v="0"/>
    <x v="1"/>
    <x v="0"/>
    <s v=""/>
    <x v="2"/>
    <n v="0"/>
    <m/>
    <m/>
    <m/>
    <m/>
    <m/>
    <m/>
    <m/>
    <m/>
    <m/>
    <m/>
    <m/>
  </r>
  <r>
    <n v="90"/>
    <m/>
    <m/>
    <m/>
    <x v="0"/>
    <x v="2"/>
    <x v="1"/>
    <x v="1"/>
    <x v="0"/>
    <x v="3"/>
    <n v="50"/>
    <n v="60"/>
    <x v="1"/>
    <x v="1"/>
    <x v="1"/>
    <x v="1"/>
    <m/>
    <n v="0"/>
    <n v="0"/>
    <x v="1"/>
    <x v="0"/>
    <s v=""/>
    <x v="2"/>
    <n v="0"/>
    <m/>
    <m/>
    <m/>
    <m/>
    <m/>
    <m/>
    <m/>
    <m/>
    <m/>
    <m/>
    <m/>
  </r>
  <r>
    <n v="91"/>
    <m/>
    <m/>
    <m/>
    <x v="0"/>
    <x v="1"/>
    <x v="1"/>
    <x v="0"/>
    <x v="0"/>
    <x v="0"/>
    <n v="15"/>
    <n v="20"/>
    <x v="1"/>
    <x v="1"/>
    <x v="1"/>
    <x v="1"/>
    <m/>
    <n v="0"/>
    <n v="0"/>
    <x v="1"/>
    <x v="0"/>
    <s v=""/>
    <x v="2"/>
    <n v="0"/>
    <m/>
    <m/>
    <m/>
    <m/>
    <m/>
    <m/>
    <m/>
    <m/>
    <m/>
    <m/>
    <m/>
  </r>
  <r>
    <n v="92"/>
    <m/>
    <m/>
    <m/>
    <x v="0"/>
    <x v="0"/>
    <x v="0"/>
    <x v="0"/>
    <x v="3"/>
    <x v="3"/>
    <n v="15"/>
    <n v="20"/>
    <x v="1"/>
    <x v="1"/>
    <x v="1"/>
    <x v="1"/>
    <m/>
    <n v="0"/>
    <n v="0"/>
    <x v="1"/>
    <x v="0"/>
    <s v=""/>
    <x v="2"/>
    <n v="0"/>
    <m/>
    <m/>
    <m/>
    <m/>
    <m/>
    <m/>
    <m/>
    <m/>
    <m/>
    <m/>
    <m/>
  </r>
  <r>
    <n v="93"/>
    <m/>
    <m/>
    <m/>
    <x v="0"/>
    <x v="4"/>
    <x v="1"/>
    <x v="0"/>
    <x v="3"/>
    <x v="4"/>
    <n v="15"/>
    <n v="20"/>
    <x v="1"/>
    <x v="1"/>
    <x v="1"/>
    <x v="1"/>
    <m/>
    <n v="0"/>
    <n v="0"/>
    <x v="1"/>
    <x v="0"/>
    <s v=""/>
    <x v="2"/>
    <n v="0"/>
    <m/>
    <m/>
    <m/>
    <m/>
    <m/>
    <m/>
    <m/>
    <m/>
    <m/>
    <m/>
    <m/>
  </r>
  <r>
    <n v="94"/>
    <m/>
    <m/>
    <m/>
    <x v="0"/>
    <x v="1"/>
    <x v="1"/>
    <x v="1"/>
    <x v="3"/>
    <x v="4"/>
    <n v="15"/>
    <n v="20"/>
    <x v="1"/>
    <x v="1"/>
    <x v="1"/>
    <x v="1"/>
    <m/>
    <n v="0"/>
    <n v="0"/>
    <x v="1"/>
    <x v="0"/>
    <s v=""/>
    <x v="2"/>
    <n v="0"/>
    <m/>
    <m/>
    <m/>
    <m/>
    <m/>
    <m/>
    <m/>
    <m/>
    <m/>
    <m/>
    <m/>
  </r>
  <r>
    <n v="95"/>
    <m/>
    <m/>
    <m/>
    <x v="0"/>
    <x v="1"/>
    <x v="0"/>
    <x v="0"/>
    <x v="0"/>
    <x v="0"/>
    <n v="15"/>
    <n v="20"/>
    <x v="1"/>
    <x v="1"/>
    <x v="1"/>
    <x v="1"/>
    <m/>
    <n v="0"/>
    <n v="0"/>
    <x v="1"/>
    <x v="0"/>
    <s v=""/>
    <x v="2"/>
    <n v="0"/>
    <m/>
    <m/>
    <m/>
    <m/>
    <m/>
    <m/>
    <m/>
    <m/>
    <m/>
    <m/>
    <m/>
  </r>
  <r>
    <n v="96"/>
    <m/>
    <m/>
    <m/>
    <x v="0"/>
    <x v="2"/>
    <x v="1"/>
    <x v="1"/>
    <x v="3"/>
    <x v="4"/>
    <n v="15"/>
    <n v="20"/>
    <x v="1"/>
    <x v="1"/>
    <x v="1"/>
    <x v="1"/>
    <m/>
    <n v="0"/>
    <n v="0"/>
    <x v="1"/>
    <x v="0"/>
    <s v=""/>
    <x v="2"/>
    <n v="0"/>
    <m/>
    <m/>
    <m/>
    <m/>
    <m/>
    <m/>
    <m/>
    <m/>
    <m/>
    <m/>
    <m/>
  </r>
  <r>
    <n v="97"/>
    <m/>
    <m/>
    <m/>
    <x v="1"/>
    <x v="2"/>
    <x v="0"/>
    <x v="0"/>
    <x v="4"/>
    <x v="2"/>
    <n v="15"/>
    <n v="20"/>
    <x v="1"/>
    <x v="1"/>
    <x v="1"/>
    <x v="1"/>
    <m/>
    <n v="0"/>
    <n v="0"/>
    <x v="1"/>
    <x v="0"/>
    <s v=""/>
    <x v="2"/>
    <n v="0"/>
    <m/>
    <m/>
    <m/>
    <m/>
    <m/>
    <m/>
    <m/>
    <m/>
    <m/>
    <m/>
    <m/>
  </r>
  <r>
    <n v="98"/>
    <m/>
    <m/>
    <m/>
    <x v="1"/>
    <x v="2"/>
    <x v="0"/>
    <x v="1"/>
    <x v="3"/>
    <x v="3"/>
    <n v="15"/>
    <n v="20"/>
    <x v="1"/>
    <x v="1"/>
    <x v="1"/>
    <x v="1"/>
    <m/>
    <n v="0"/>
    <n v="0"/>
    <x v="1"/>
    <x v="0"/>
    <s v=""/>
    <x v="2"/>
    <n v="0"/>
    <m/>
    <m/>
    <m/>
    <m/>
    <m/>
    <m/>
    <m/>
    <m/>
    <m/>
    <m/>
    <m/>
  </r>
  <r>
    <n v="99"/>
    <m/>
    <m/>
    <m/>
    <x v="0"/>
    <x v="4"/>
    <x v="1"/>
    <x v="0"/>
    <x v="0"/>
    <x v="0"/>
    <n v="8"/>
    <n v="14"/>
    <x v="1"/>
    <x v="1"/>
    <x v="1"/>
    <x v="1"/>
    <m/>
    <n v="0"/>
    <n v="0"/>
    <x v="1"/>
    <x v="0"/>
    <s v=""/>
    <x v="2"/>
    <n v="0"/>
    <m/>
    <m/>
    <m/>
    <m/>
    <m/>
    <m/>
    <m/>
    <m/>
    <m/>
    <m/>
    <m/>
  </r>
  <r>
    <n v="100"/>
    <m/>
    <m/>
    <m/>
    <x v="1"/>
    <x v="0"/>
    <x v="0"/>
    <x v="0"/>
    <x v="3"/>
    <x v="3"/>
    <n v="8"/>
    <n v="14"/>
    <x v="1"/>
    <x v="1"/>
    <x v="1"/>
    <x v="1"/>
    <m/>
    <n v="0"/>
    <n v="0"/>
    <x v="1"/>
    <x v="0"/>
    <s v=""/>
    <x v="2"/>
    <n v="0"/>
    <m/>
    <m/>
    <m/>
    <m/>
    <m/>
    <m/>
    <m/>
    <m/>
    <m/>
    <m/>
    <m/>
  </r>
  <r>
    <m/>
    <m/>
    <m/>
    <m/>
    <x v="2"/>
    <x v="5"/>
    <x v="3"/>
    <x v="2"/>
    <x v="6"/>
    <x v="9"/>
    <m/>
    <m/>
    <x v="2"/>
    <x v="2"/>
    <x v="2"/>
    <x v="2"/>
    <m/>
    <m/>
    <m/>
    <x v="2"/>
    <x v="2"/>
    <m/>
    <x v="3"/>
    <m/>
    <m/>
    <m/>
    <m/>
    <m/>
    <m/>
    <m/>
    <m/>
    <m/>
    <m/>
    <m/>
    <m/>
  </r>
  <r>
    <m/>
    <m/>
    <m/>
    <m/>
    <x v="2"/>
    <x v="5"/>
    <x v="3"/>
    <x v="2"/>
    <x v="6"/>
    <x v="9"/>
    <m/>
    <m/>
    <x v="2"/>
    <x v="2"/>
    <x v="2"/>
    <x v="2"/>
    <m/>
    <m/>
    <m/>
    <x v="2"/>
    <x v="2"/>
    <m/>
    <x v="3"/>
    <m/>
    <m/>
    <m/>
    <m/>
    <m/>
    <m/>
    <m/>
    <m/>
    <m/>
    <m/>
    <m/>
    <m/>
  </r>
  <r>
    <m/>
    <m/>
    <m/>
    <m/>
    <x v="2"/>
    <x v="5"/>
    <x v="3"/>
    <x v="2"/>
    <x v="6"/>
    <x v="9"/>
    <m/>
    <m/>
    <x v="2"/>
    <x v="2"/>
    <x v="2"/>
    <x v="2"/>
    <m/>
    <m/>
    <m/>
    <x v="2"/>
    <x v="2"/>
    <m/>
    <x v="3"/>
    <m/>
    <m/>
    <m/>
    <m/>
    <m/>
    <m/>
    <m/>
    <m/>
    <m/>
    <m/>
    <m/>
    <m/>
  </r>
  <r>
    <m/>
    <m/>
    <m/>
    <m/>
    <x v="2"/>
    <x v="5"/>
    <x v="3"/>
    <x v="2"/>
    <x v="6"/>
    <x v="9"/>
    <m/>
    <m/>
    <x v="2"/>
    <x v="2"/>
    <x v="2"/>
    <x v="2"/>
    <m/>
    <m/>
    <m/>
    <x v="2"/>
    <x v="2"/>
    <m/>
    <x v="3"/>
    <m/>
    <m/>
    <m/>
    <m/>
    <m/>
    <m/>
    <m/>
    <m/>
    <m/>
    <m/>
    <m/>
    <m/>
  </r>
  <r>
    <m/>
    <m/>
    <m/>
    <m/>
    <x v="2"/>
    <x v="5"/>
    <x v="3"/>
    <x v="2"/>
    <x v="6"/>
    <x v="9"/>
    <m/>
    <m/>
    <x v="2"/>
    <x v="2"/>
    <x v="2"/>
    <x v="2"/>
    <m/>
    <m/>
    <m/>
    <x v="2"/>
    <x v="2"/>
    <m/>
    <x v="3"/>
    <m/>
    <m/>
    <m/>
    <m/>
    <m/>
    <m/>
    <m/>
    <m/>
    <m/>
    <m/>
    <m/>
    <m/>
  </r>
  <r>
    <m/>
    <m/>
    <m/>
    <m/>
    <x v="2"/>
    <x v="5"/>
    <x v="3"/>
    <x v="2"/>
    <x v="6"/>
    <x v="9"/>
    <m/>
    <m/>
    <x v="2"/>
    <x v="2"/>
    <x v="2"/>
    <x v="2"/>
    <m/>
    <m/>
    <m/>
    <x v="2"/>
    <x v="2"/>
    <m/>
    <x v="3"/>
    <m/>
    <m/>
    <m/>
    <m/>
    <m/>
    <m/>
    <m/>
    <m/>
    <m/>
    <m/>
    <m/>
    <m/>
  </r>
  <r>
    <m/>
    <m/>
    <m/>
    <m/>
    <x v="2"/>
    <x v="5"/>
    <x v="3"/>
    <x v="2"/>
    <x v="6"/>
    <x v="9"/>
    <m/>
    <m/>
    <x v="2"/>
    <x v="2"/>
    <x v="2"/>
    <x v="2"/>
    <m/>
    <m/>
    <m/>
    <x v="2"/>
    <x v="2"/>
    <m/>
    <x v="3"/>
    <m/>
    <m/>
    <m/>
    <m/>
    <m/>
    <m/>
    <m/>
    <m/>
    <m/>
    <m/>
    <m/>
    <m/>
  </r>
  <r>
    <m/>
    <m/>
    <m/>
    <m/>
    <x v="2"/>
    <x v="5"/>
    <x v="3"/>
    <x v="2"/>
    <x v="6"/>
    <x v="9"/>
    <m/>
    <m/>
    <x v="2"/>
    <x v="2"/>
    <x v="2"/>
    <x v="2"/>
    <m/>
    <m/>
    <m/>
    <x v="2"/>
    <x v="2"/>
    <m/>
    <x v="3"/>
    <m/>
    <m/>
    <m/>
    <m/>
    <m/>
    <m/>
    <m/>
    <m/>
    <m/>
    <m/>
    <m/>
    <m/>
  </r>
  <r>
    <m/>
    <m/>
    <m/>
    <m/>
    <x v="2"/>
    <x v="5"/>
    <x v="3"/>
    <x v="2"/>
    <x v="6"/>
    <x v="9"/>
    <m/>
    <m/>
    <x v="2"/>
    <x v="2"/>
    <x v="2"/>
    <x v="2"/>
    <m/>
    <m/>
    <m/>
    <x v="2"/>
    <x v="2"/>
    <m/>
    <x v="3"/>
    <m/>
    <m/>
    <m/>
    <m/>
    <m/>
    <m/>
    <m/>
    <m/>
    <m/>
    <m/>
    <m/>
    <m/>
  </r>
  <r>
    <m/>
    <m/>
    <m/>
    <m/>
    <x v="2"/>
    <x v="5"/>
    <x v="3"/>
    <x v="2"/>
    <x v="6"/>
    <x v="9"/>
    <m/>
    <m/>
    <x v="2"/>
    <x v="2"/>
    <x v="2"/>
    <x v="2"/>
    <m/>
    <m/>
    <m/>
    <x v="2"/>
    <x v="2"/>
    <m/>
    <x v="3"/>
    <m/>
    <m/>
    <m/>
    <m/>
    <m/>
    <m/>
    <m/>
    <m/>
    <m/>
    <m/>
    <m/>
    <m/>
  </r>
  <r>
    <m/>
    <m/>
    <m/>
    <m/>
    <x v="2"/>
    <x v="5"/>
    <x v="3"/>
    <x v="2"/>
    <x v="6"/>
    <x v="9"/>
    <m/>
    <m/>
    <x v="2"/>
    <x v="2"/>
    <x v="2"/>
    <x v="2"/>
    <m/>
    <m/>
    <m/>
    <x v="2"/>
    <x v="2"/>
    <m/>
    <x v="3"/>
    <m/>
    <m/>
    <m/>
    <m/>
    <m/>
    <m/>
    <m/>
    <m/>
    <m/>
    <m/>
    <m/>
    <m/>
  </r>
  <r>
    <m/>
    <m/>
    <m/>
    <m/>
    <x v="2"/>
    <x v="5"/>
    <x v="3"/>
    <x v="2"/>
    <x v="6"/>
    <x v="9"/>
    <m/>
    <m/>
    <x v="2"/>
    <x v="2"/>
    <x v="2"/>
    <x v="2"/>
    <m/>
    <m/>
    <m/>
    <x v="2"/>
    <x v="2"/>
    <m/>
    <x v="3"/>
    <m/>
    <m/>
    <m/>
    <m/>
    <m/>
    <m/>
    <m/>
    <m/>
    <m/>
    <m/>
    <m/>
    <m/>
  </r>
  <r>
    <m/>
    <m/>
    <m/>
    <m/>
    <x v="2"/>
    <x v="5"/>
    <x v="3"/>
    <x v="2"/>
    <x v="6"/>
    <x v="9"/>
    <m/>
    <m/>
    <x v="2"/>
    <x v="2"/>
    <x v="2"/>
    <x v="2"/>
    <m/>
    <m/>
    <m/>
    <x v="2"/>
    <x v="2"/>
    <m/>
    <x v="3"/>
    <m/>
    <m/>
    <m/>
    <m/>
    <m/>
    <m/>
    <m/>
    <m/>
    <m/>
    <m/>
    <m/>
    <m/>
  </r>
  <r>
    <m/>
    <m/>
    <m/>
    <m/>
    <x v="2"/>
    <x v="5"/>
    <x v="3"/>
    <x v="2"/>
    <x v="6"/>
    <x v="9"/>
    <m/>
    <m/>
    <x v="2"/>
    <x v="2"/>
    <x v="2"/>
    <x v="2"/>
    <m/>
    <m/>
    <m/>
    <x v="2"/>
    <x v="2"/>
    <m/>
    <x v="3"/>
    <m/>
    <m/>
    <m/>
    <m/>
    <m/>
    <m/>
    <m/>
    <m/>
    <m/>
    <m/>
    <m/>
    <m/>
  </r>
  <r>
    <m/>
    <m/>
    <m/>
    <m/>
    <x v="2"/>
    <x v="5"/>
    <x v="3"/>
    <x v="2"/>
    <x v="6"/>
    <x v="9"/>
    <m/>
    <m/>
    <x v="2"/>
    <x v="2"/>
    <x v="2"/>
    <x v="2"/>
    <m/>
    <m/>
    <m/>
    <x v="2"/>
    <x v="2"/>
    <m/>
    <x v="3"/>
    <m/>
    <m/>
    <m/>
    <m/>
    <m/>
    <m/>
    <m/>
    <m/>
    <m/>
    <m/>
    <m/>
    <m/>
  </r>
  <r>
    <m/>
    <m/>
    <m/>
    <m/>
    <x v="2"/>
    <x v="5"/>
    <x v="3"/>
    <x v="2"/>
    <x v="6"/>
    <x v="9"/>
    <m/>
    <m/>
    <x v="2"/>
    <x v="2"/>
    <x v="2"/>
    <x v="2"/>
    <m/>
    <m/>
    <m/>
    <x v="2"/>
    <x v="2"/>
    <m/>
    <x v="3"/>
    <m/>
    <m/>
    <m/>
    <m/>
    <m/>
    <m/>
    <m/>
    <m/>
    <m/>
    <m/>
    <m/>
    <m/>
  </r>
  <r>
    <m/>
    <m/>
    <m/>
    <m/>
    <x v="2"/>
    <x v="5"/>
    <x v="3"/>
    <x v="2"/>
    <x v="6"/>
    <x v="9"/>
    <m/>
    <m/>
    <x v="2"/>
    <x v="2"/>
    <x v="2"/>
    <x v="2"/>
    <m/>
    <m/>
    <m/>
    <x v="2"/>
    <x v="2"/>
    <m/>
    <x v="3"/>
    <m/>
    <m/>
    <m/>
    <m/>
    <m/>
    <m/>
    <m/>
    <m/>
    <m/>
    <m/>
    <m/>
    <m/>
  </r>
  <r>
    <m/>
    <m/>
    <m/>
    <m/>
    <x v="2"/>
    <x v="5"/>
    <x v="3"/>
    <x v="2"/>
    <x v="6"/>
    <x v="9"/>
    <m/>
    <m/>
    <x v="2"/>
    <x v="2"/>
    <x v="2"/>
    <x v="2"/>
    <m/>
    <m/>
    <m/>
    <x v="2"/>
    <x v="2"/>
    <m/>
    <x v="3"/>
    <m/>
    <m/>
    <m/>
    <m/>
    <m/>
    <m/>
    <m/>
    <m/>
    <m/>
    <m/>
    <m/>
    <m/>
  </r>
  <r>
    <m/>
    <m/>
    <m/>
    <m/>
    <x v="2"/>
    <x v="5"/>
    <x v="3"/>
    <x v="2"/>
    <x v="6"/>
    <x v="9"/>
    <m/>
    <m/>
    <x v="2"/>
    <x v="2"/>
    <x v="2"/>
    <x v="2"/>
    <m/>
    <m/>
    <m/>
    <x v="2"/>
    <x v="2"/>
    <m/>
    <x v="3"/>
    <m/>
    <m/>
    <m/>
    <m/>
    <m/>
    <m/>
    <m/>
    <m/>
    <m/>
    <m/>
    <m/>
    <m/>
  </r>
  <r>
    <m/>
    <m/>
    <m/>
    <m/>
    <x v="2"/>
    <x v="5"/>
    <x v="3"/>
    <x v="2"/>
    <x v="6"/>
    <x v="9"/>
    <m/>
    <m/>
    <x v="2"/>
    <x v="2"/>
    <x v="2"/>
    <x v="2"/>
    <m/>
    <m/>
    <m/>
    <x v="2"/>
    <x v="2"/>
    <m/>
    <x v="3"/>
    <m/>
    <m/>
    <m/>
    <m/>
    <m/>
    <m/>
    <m/>
    <m/>
    <m/>
    <m/>
    <m/>
    <m/>
  </r>
  <r>
    <m/>
    <m/>
    <m/>
    <m/>
    <x v="2"/>
    <x v="5"/>
    <x v="3"/>
    <x v="2"/>
    <x v="6"/>
    <x v="9"/>
    <m/>
    <m/>
    <x v="2"/>
    <x v="2"/>
    <x v="2"/>
    <x v="2"/>
    <m/>
    <m/>
    <m/>
    <x v="2"/>
    <x v="2"/>
    <m/>
    <x v="3"/>
    <m/>
    <m/>
    <m/>
    <m/>
    <m/>
    <m/>
    <m/>
    <m/>
    <m/>
    <m/>
    <m/>
    <m/>
  </r>
  <r>
    <m/>
    <m/>
    <m/>
    <m/>
    <x v="2"/>
    <x v="5"/>
    <x v="3"/>
    <x v="2"/>
    <x v="6"/>
    <x v="9"/>
    <m/>
    <m/>
    <x v="2"/>
    <x v="2"/>
    <x v="2"/>
    <x v="2"/>
    <m/>
    <m/>
    <m/>
    <x v="2"/>
    <x v="2"/>
    <m/>
    <x v="3"/>
    <m/>
    <m/>
    <m/>
    <m/>
    <m/>
    <m/>
    <m/>
    <m/>
    <m/>
    <m/>
    <m/>
    <m/>
  </r>
  <r>
    <m/>
    <m/>
    <m/>
    <m/>
    <x v="2"/>
    <x v="5"/>
    <x v="3"/>
    <x v="2"/>
    <x v="6"/>
    <x v="9"/>
    <m/>
    <m/>
    <x v="2"/>
    <x v="2"/>
    <x v="2"/>
    <x v="2"/>
    <m/>
    <m/>
    <m/>
    <x v="2"/>
    <x v="2"/>
    <m/>
    <x v="3"/>
    <m/>
    <m/>
    <m/>
    <m/>
    <m/>
    <m/>
    <m/>
    <m/>
    <m/>
    <m/>
    <m/>
    <m/>
  </r>
  <r>
    <m/>
    <m/>
    <m/>
    <m/>
    <x v="2"/>
    <x v="5"/>
    <x v="3"/>
    <x v="2"/>
    <x v="6"/>
    <x v="9"/>
    <m/>
    <m/>
    <x v="2"/>
    <x v="2"/>
    <x v="2"/>
    <x v="2"/>
    <m/>
    <m/>
    <m/>
    <x v="2"/>
    <x v="2"/>
    <m/>
    <x v="3"/>
    <m/>
    <m/>
    <m/>
    <m/>
    <m/>
    <m/>
    <m/>
    <m/>
    <m/>
    <m/>
    <m/>
    <m/>
  </r>
  <r>
    <m/>
    <m/>
    <m/>
    <m/>
    <x v="2"/>
    <x v="5"/>
    <x v="3"/>
    <x v="2"/>
    <x v="6"/>
    <x v="9"/>
    <m/>
    <m/>
    <x v="2"/>
    <x v="2"/>
    <x v="2"/>
    <x v="2"/>
    <m/>
    <m/>
    <m/>
    <x v="2"/>
    <x v="2"/>
    <m/>
    <x v="3"/>
    <m/>
    <m/>
    <m/>
    <m/>
    <m/>
    <m/>
    <m/>
    <m/>
    <m/>
    <m/>
    <m/>
    <m/>
  </r>
  <r>
    <m/>
    <m/>
    <m/>
    <m/>
    <x v="2"/>
    <x v="5"/>
    <x v="3"/>
    <x v="2"/>
    <x v="6"/>
    <x v="9"/>
    <m/>
    <m/>
    <x v="2"/>
    <x v="2"/>
    <x v="2"/>
    <x v="2"/>
    <m/>
    <m/>
    <m/>
    <x v="2"/>
    <x v="2"/>
    <m/>
    <x v="3"/>
    <m/>
    <m/>
    <m/>
    <m/>
    <m/>
    <m/>
    <m/>
    <m/>
    <m/>
    <m/>
    <m/>
    <m/>
  </r>
  <r>
    <m/>
    <m/>
    <m/>
    <m/>
    <x v="2"/>
    <x v="5"/>
    <x v="3"/>
    <x v="2"/>
    <x v="6"/>
    <x v="9"/>
    <m/>
    <m/>
    <x v="2"/>
    <x v="2"/>
    <x v="2"/>
    <x v="2"/>
    <m/>
    <m/>
    <m/>
    <x v="2"/>
    <x v="2"/>
    <m/>
    <x v="3"/>
    <m/>
    <m/>
    <m/>
    <m/>
    <m/>
    <m/>
    <m/>
    <m/>
    <m/>
    <m/>
    <m/>
    <m/>
  </r>
  <r>
    <m/>
    <m/>
    <m/>
    <m/>
    <x v="2"/>
    <x v="5"/>
    <x v="3"/>
    <x v="2"/>
    <x v="6"/>
    <x v="9"/>
    <m/>
    <m/>
    <x v="2"/>
    <x v="2"/>
    <x v="2"/>
    <x v="2"/>
    <m/>
    <m/>
    <m/>
    <x v="2"/>
    <x v="2"/>
    <m/>
    <x v="3"/>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FCD0A3E-5460-BB4E-B05F-ED9F5C4B6B98}" name="Tabella pivot47"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EZ109:FD113" firstHeaderRow="1" firstDataRow="2" firstDataCol="1" rowPageCount="1" colPageCount="1"/>
  <pivotFields count="36">
    <pivotField dataField="1" showAll="0"/>
    <pivotField showAll="0"/>
    <pivotField showAll="0"/>
    <pivotField showAll="0"/>
    <pivotField showAll="0"/>
    <pivotField showAll="0"/>
    <pivotField axis="axisCol" showAll="0">
      <items count="5">
        <item x="2"/>
        <item x="0"/>
        <item x="1"/>
        <item x="3"/>
        <item t="default"/>
      </items>
    </pivotField>
    <pivotField showAll="0"/>
    <pivotField showAll="0"/>
    <pivotField showAll="0"/>
    <pivotField showAll="0"/>
    <pivotField showAll="0"/>
    <pivotField axis="axisPage" multipleItemSelectionAllowed="1" showAll="0">
      <items count="4">
        <item x="0"/>
        <item h="1" x="1"/>
        <item h="1" x="2"/>
        <item t="default"/>
      </items>
    </pivotField>
    <pivotField showAll="0"/>
    <pivotField showAll="0"/>
    <pivotField showAll="0"/>
    <pivotField showAll="0"/>
    <pivotField showAll="0"/>
    <pivotField showAll="0"/>
    <pivotField axis="axisRow"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19"/>
  </rowFields>
  <rowItems count="3">
    <i>
      <x/>
    </i>
    <i>
      <x v="1"/>
    </i>
    <i t="grand">
      <x/>
    </i>
  </rowItems>
  <colFields count="1">
    <field x="6"/>
  </colFields>
  <colItems count="4">
    <i>
      <x/>
    </i>
    <i>
      <x v="1"/>
    </i>
    <i>
      <x v="2"/>
    </i>
    <i t="grand">
      <x/>
    </i>
  </colItems>
  <pageFields count="1">
    <pageField fld="12" hier="-1"/>
  </pageFields>
  <dataFields count="1">
    <dataField name="Conteggio di Matricola" fld="0" subtotal="count" baseField="0" baseItem="0"/>
  </dataFields>
  <formats count="40">
    <format dxfId="2447">
      <pivotArea type="all" dataOnly="0" outline="0" fieldPosition="0"/>
    </format>
    <format dxfId="2448">
      <pivotArea outline="0" collapsedLevelsAreSubtotals="1" fieldPosition="0"/>
    </format>
    <format dxfId="2449">
      <pivotArea type="origin" dataOnly="0" labelOnly="1" outline="0" fieldPosition="0"/>
    </format>
    <format dxfId="2450">
      <pivotArea field="6" type="button" dataOnly="0" labelOnly="1" outline="0" axis="axisCol" fieldPosition="0"/>
    </format>
    <format dxfId="2451">
      <pivotArea type="topRight" dataOnly="0" labelOnly="1" outline="0" fieldPosition="0"/>
    </format>
    <format dxfId="2452">
      <pivotArea field="19" type="button" dataOnly="0" labelOnly="1" outline="0" axis="axisRow" fieldPosition="0"/>
    </format>
    <format dxfId="2453">
      <pivotArea dataOnly="0" labelOnly="1" fieldPosition="0">
        <references count="1">
          <reference field="19" count="2">
            <x v="0"/>
            <x v="1"/>
          </reference>
        </references>
      </pivotArea>
    </format>
    <format dxfId="2454">
      <pivotArea dataOnly="0" labelOnly="1" grandRow="1" outline="0" fieldPosition="0"/>
    </format>
    <format dxfId="2455">
      <pivotArea dataOnly="0" labelOnly="1" fieldPosition="0">
        <references count="1">
          <reference field="6" count="3">
            <x v="0"/>
            <x v="1"/>
            <x v="2"/>
          </reference>
        </references>
      </pivotArea>
    </format>
    <format dxfId="2456">
      <pivotArea dataOnly="0" labelOnly="1" grandCol="1" outline="0" fieldPosition="0"/>
    </format>
    <format dxfId="2457">
      <pivotArea type="all" dataOnly="0" outline="0" fieldPosition="0"/>
    </format>
    <format dxfId="2458">
      <pivotArea outline="0" collapsedLevelsAreSubtotals="1" fieldPosition="0"/>
    </format>
    <format dxfId="2459">
      <pivotArea type="origin" dataOnly="0" labelOnly="1" outline="0" fieldPosition="0"/>
    </format>
    <format dxfId="2460">
      <pivotArea field="6" type="button" dataOnly="0" labelOnly="1" outline="0" axis="axisCol" fieldPosition="0"/>
    </format>
    <format dxfId="2461">
      <pivotArea type="topRight" dataOnly="0" labelOnly="1" outline="0" fieldPosition="0"/>
    </format>
    <format dxfId="2462">
      <pivotArea field="19" type="button" dataOnly="0" labelOnly="1" outline="0" axis="axisRow" fieldPosition="0"/>
    </format>
    <format dxfId="2463">
      <pivotArea dataOnly="0" labelOnly="1" fieldPosition="0">
        <references count="1">
          <reference field="19" count="2">
            <x v="0"/>
            <x v="1"/>
          </reference>
        </references>
      </pivotArea>
    </format>
    <format dxfId="2464">
      <pivotArea dataOnly="0" labelOnly="1" grandRow="1" outline="0" fieldPosition="0"/>
    </format>
    <format dxfId="2465">
      <pivotArea dataOnly="0" labelOnly="1" fieldPosition="0">
        <references count="1">
          <reference field="6" count="3">
            <x v="0"/>
            <x v="1"/>
            <x v="2"/>
          </reference>
        </references>
      </pivotArea>
    </format>
    <format dxfId="2466">
      <pivotArea dataOnly="0" labelOnly="1" grandCol="1" outline="0" fieldPosition="0"/>
    </format>
    <format dxfId="2467">
      <pivotArea type="all" dataOnly="0" outline="0" fieldPosition="0"/>
    </format>
    <format dxfId="2468">
      <pivotArea outline="0" collapsedLevelsAreSubtotals="1" fieldPosition="0"/>
    </format>
    <format dxfId="2469">
      <pivotArea type="origin" dataOnly="0" labelOnly="1" outline="0" fieldPosition="0"/>
    </format>
    <format dxfId="2470">
      <pivotArea field="6" type="button" dataOnly="0" labelOnly="1" outline="0" axis="axisCol" fieldPosition="0"/>
    </format>
    <format dxfId="2471">
      <pivotArea type="topRight" dataOnly="0" labelOnly="1" outline="0" fieldPosition="0"/>
    </format>
    <format dxfId="2472">
      <pivotArea field="19" type="button" dataOnly="0" labelOnly="1" outline="0" axis="axisRow" fieldPosition="0"/>
    </format>
    <format dxfId="2473">
      <pivotArea dataOnly="0" labelOnly="1" fieldPosition="0">
        <references count="1">
          <reference field="19" count="2">
            <x v="0"/>
            <x v="1"/>
          </reference>
        </references>
      </pivotArea>
    </format>
    <format dxfId="2474">
      <pivotArea dataOnly="0" labelOnly="1" grandRow="1" outline="0" fieldPosition="0"/>
    </format>
    <format dxfId="2475">
      <pivotArea dataOnly="0" labelOnly="1" fieldPosition="0">
        <references count="1">
          <reference field="6" count="3">
            <x v="0"/>
            <x v="1"/>
            <x v="2"/>
          </reference>
        </references>
      </pivotArea>
    </format>
    <format dxfId="2476">
      <pivotArea dataOnly="0" labelOnly="1" grandCol="1" outline="0" fieldPosition="0"/>
    </format>
    <format dxfId="2477">
      <pivotArea type="all" dataOnly="0" outline="0" fieldPosition="0"/>
    </format>
    <format dxfId="2478">
      <pivotArea outline="0" collapsedLevelsAreSubtotals="1" fieldPosition="0"/>
    </format>
    <format dxfId="2479">
      <pivotArea type="origin" dataOnly="0" labelOnly="1" outline="0" fieldPosition="0"/>
    </format>
    <format dxfId="2480">
      <pivotArea field="6" type="button" dataOnly="0" labelOnly="1" outline="0" axis="axisCol" fieldPosition="0"/>
    </format>
    <format dxfId="2481">
      <pivotArea type="topRight" dataOnly="0" labelOnly="1" outline="0" fieldPosition="0"/>
    </format>
    <format dxfId="2482">
      <pivotArea field="19" type="button" dataOnly="0" labelOnly="1" outline="0" axis="axisRow" fieldPosition="0"/>
    </format>
    <format dxfId="2483">
      <pivotArea dataOnly="0" labelOnly="1" fieldPosition="0">
        <references count="1">
          <reference field="19" count="2">
            <x v="0"/>
            <x v="1"/>
          </reference>
        </references>
      </pivotArea>
    </format>
    <format dxfId="2484">
      <pivotArea dataOnly="0" labelOnly="1" grandRow="1" outline="0" fieldPosition="0"/>
    </format>
    <format dxfId="2485">
      <pivotArea dataOnly="0" labelOnly="1" fieldPosition="0">
        <references count="1">
          <reference field="6" count="3">
            <x v="0"/>
            <x v="1"/>
            <x v="2"/>
          </reference>
        </references>
      </pivotArea>
    </format>
    <format dxfId="2486">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9D5FFED8-7319-0A49-99D8-E020D83F57CC}" name="Tabella pivot44"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GD160:GK165" firstHeaderRow="1" firstDataRow="2" firstDataCol="1" rowPageCount="1" colPageCount="1"/>
  <pivotFields count="36">
    <pivotField dataField="1" showAll="0"/>
    <pivotField showAll="0"/>
    <pivotField showAll="0"/>
    <pivotField showAll="0"/>
    <pivotField showAll="0"/>
    <pivotField showAll="0"/>
    <pivotField showAll="0"/>
    <pivotField showAll="0"/>
    <pivotField axis="axisCol" showAll="0">
      <items count="8">
        <item x="4"/>
        <item x="5"/>
        <item x="2"/>
        <item x="1"/>
        <item x="0"/>
        <item x="3"/>
        <item x="6"/>
        <item t="default"/>
      </items>
    </pivotField>
    <pivotField showAll="0"/>
    <pivotField showAll="0"/>
    <pivotField showAll="0"/>
    <pivotField axis="axisPage" multipleItemSelectionAllowed="1" showAll="0">
      <items count="4">
        <item x="0"/>
        <item h="1" x="1"/>
        <item h="1" x="2"/>
        <item t="default"/>
      </items>
    </pivotField>
    <pivotField showAll="0"/>
    <pivotField showAll="0"/>
    <pivotField showAll="0"/>
    <pivotField showAll="0"/>
    <pivotField showAll="0"/>
    <pivotField showAll="0"/>
    <pivotField showAll="0"/>
    <pivotField showAll="0"/>
    <pivotField showAll="0"/>
    <pivotField axis="axisRow" showAll="0">
      <items count="5">
        <item x="0"/>
        <item x="2"/>
        <item x="1"/>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22"/>
  </rowFields>
  <rowItems count="4">
    <i>
      <x/>
    </i>
    <i>
      <x v="1"/>
    </i>
    <i>
      <x v="2"/>
    </i>
    <i t="grand">
      <x/>
    </i>
  </rowItems>
  <colFields count="1">
    <field x="8"/>
  </colFields>
  <colItems count="7">
    <i>
      <x/>
    </i>
    <i>
      <x v="1"/>
    </i>
    <i>
      <x v="2"/>
    </i>
    <i>
      <x v="3"/>
    </i>
    <i>
      <x v="4"/>
    </i>
    <i>
      <x v="5"/>
    </i>
    <i t="grand">
      <x/>
    </i>
  </colItems>
  <pageFields count="1">
    <pageField fld="12" hier="-1"/>
  </pageFields>
  <dataFields count="1">
    <dataField name="Conteggio di Matricola" fld="0" subtotal="count" baseField="0" baseItem="0"/>
  </dataFields>
  <formats count="40">
    <format dxfId="2095">
      <pivotArea type="all" dataOnly="0" outline="0" fieldPosition="0"/>
    </format>
    <format dxfId="2096">
      <pivotArea outline="0" collapsedLevelsAreSubtotals="1" fieldPosition="0"/>
    </format>
    <format dxfId="2097">
      <pivotArea type="origin" dataOnly="0" labelOnly="1" outline="0" fieldPosition="0"/>
    </format>
    <format dxfId="2098">
      <pivotArea field="8" type="button" dataOnly="0" labelOnly="1" outline="0" axis="axisCol" fieldPosition="0"/>
    </format>
    <format dxfId="2099">
      <pivotArea type="topRight" dataOnly="0" labelOnly="1" outline="0" fieldPosition="0"/>
    </format>
    <format dxfId="2100">
      <pivotArea field="22" type="button" dataOnly="0" labelOnly="1" outline="0" axis="axisRow" fieldPosition="0"/>
    </format>
    <format dxfId="2101">
      <pivotArea dataOnly="0" labelOnly="1" fieldPosition="0">
        <references count="1">
          <reference field="22" count="3">
            <x v="0"/>
            <x v="1"/>
            <x v="2"/>
          </reference>
        </references>
      </pivotArea>
    </format>
    <format dxfId="2102">
      <pivotArea dataOnly="0" labelOnly="1" grandRow="1" outline="0" fieldPosition="0"/>
    </format>
    <format dxfId="2103">
      <pivotArea dataOnly="0" labelOnly="1" fieldPosition="0">
        <references count="1">
          <reference field="8" count="6">
            <x v="0"/>
            <x v="1"/>
            <x v="2"/>
            <x v="3"/>
            <x v="4"/>
            <x v="5"/>
          </reference>
        </references>
      </pivotArea>
    </format>
    <format dxfId="2104">
      <pivotArea dataOnly="0" labelOnly="1" grandCol="1" outline="0" fieldPosition="0"/>
    </format>
    <format dxfId="2105">
      <pivotArea type="all" dataOnly="0" outline="0" fieldPosition="0"/>
    </format>
    <format dxfId="2106">
      <pivotArea outline="0" collapsedLevelsAreSubtotals="1" fieldPosition="0"/>
    </format>
    <format dxfId="2107">
      <pivotArea type="origin" dataOnly="0" labelOnly="1" outline="0" fieldPosition="0"/>
    </format>
    <format dxfId="2108">
      <pivotArea field="8" type="button" dataOnly="0" labelOnly="1" outline="0" axis="axisCol" fieldPosition="0"/>
    </format>
    <format dxfId="2109">
      <pivotArea type="topRight" dataOnly="0" labelOnly="1" outline="0" fieldPosition="0"/>
    </format>
    <format dxfId="2110">
      <pivotArea field="22" type="button" dataOnly="0" labelOnly="1" outline="0" axis="axisRow" fieldPosition="0"/>
    </format>
    <format dxfId="2111">
      <pivotArea dataOnly="0" labelOnly="1" fieldPosition="0">
        <references count="1">
          <reference field="22" count="3">
            <x v="0"/>
            <x v="1"/>
            <x v="2"/>
          </reference>
        </references>
      </pivotArea>
    </format>
    <format dxfId="2112">
      <pivotArea dataOnly="0" labelOnly="1" grandRow="1" outline="0" fieldPosition="0"/>
    </format>
    <format dxfId="2113">
      <pivotArea dataOnly="0" labelOnly="1" fieldPosition="0">
        <references count="1">
          <reference field="8" count="6">
            <x v="0"/>
            <x v="1"/>
            <x v="2"/>
            <x v="3"/>
            <x v="4"/>
            <x v="5"/>
          </reference>
        </references>
      </pivotArea>
    </format>
    <format dxfId="2114">
      <pivotArea dataOnly="0" labelOnly="1" grandCol="1" outline="0" fieldPosition="0"/>
    </format>
    <format dxfId="2115">
      <pivotArea type="all" dataOnly="0" outline="0" fieldPosition="0"/>
    </format>
    <format dxfId="2116">
      <pivotArea outline="0" collapsedLevelsAreSubtotals="1" fieldPosition="0"/>
    </format>
    <format dxfId="2117">
      <pivotArea type="origin" dataOnly="0" labelOnly="1" outline="0" fieldPosition="0"/>
    </format>
    <format dxfId="2118">
      <pivotArea field="8" type="button" dataOnly="0" labelOnly="1" outline="0" axis="axisCol" fieldPosition="0"/>
    </format>
    <format dxfId="2119">
      <pivotArea type="topRight" dataOnly="0" labelOnly="1" outline="0" fieldPosition="0"/>
    </format>
    <format dxfId="2120">
      <pivotArea field="22" type="button" dataOnly="0" labelOnly="1" outline="0" axis="axisRow" fieldPosition="0"/>
    </format>
    <format dxfId="2121">
      <pivotArea dataOnly="0" labelOnly="1" fieldPosition="0">
        <references count="1">
          <reference field="22" count="3">
            <x v="0"/>
            <x v="1"/>
            <x v="2"/>
          </reference>
        </references>
      </pivotArea>
    </format>
    <format dxfId="2122">
      <pivotArea dataOnly="0" labelOnly="1" grandRow="1" outline="0" fieldPosition="0"/>
    </format>
    <format dxfId="2123">
      <pivotArea dataOnly="0" labelOnly="1" fieldPosition="0">
        <references count="1">
          <reference field="8" count="6">
            <x v="0"/>
            <x v="1"/>
            <x v="2"/>
            <x v="3"/>
            <x v="4"/>
            <x v="5"/>
          </reference>
        </references>
      </pivotArea>
    </format>
    <format dxfId="2124">
      <pivotArea dataOnly="0" labelOnly="1" grandCol="1" outline="0" fieldPosition="0"/>
    </format>
    <format dxfId="2125">
      <pivotArea type="all" dataOnly="0" outline="0" fieldPosition="0"/>
    </format>
    <format dxfId="2126">
      <pivotArea outline="0" collapsedLevelsAreSubtotals="1" fieldPosition="0"/>
    </format>
    <format dxfId="2127">
      <pivotArea type="origin" dataOnly="0" labelOnly="1" outline="0" fieldPosition="0"/>
    </format>
    <format dxfId="2128">
      <pivotArea field="8" type="button" dataOnly="0" labelOnly="1" outline="0" axis="axisCol" fieldPosition="0"/>
    </format>
    <format dxfId="2129">
      <pivotArea type="topRight" dataOnly="0" labelOnly="1" outline="0" fieldPosition="0"/>
    </format>
    <format dxfId="2130">
      <pivotArea field="22" type="button" dataOnly="0" labelOnly="1" outline="0" axis="axisRow" fieldPosition="0"/>
    </format>
    <format dxfId="2131">
      <pivotArea dataOnly="0" labelOnly="1" fieldPosition="0">
        <references count="1">
          <reference field="22" count="3">
            <x v="0"/>
            <x v="1"/>
            <x v="2"/>
          </reference>
        </references>
      </pivotArea>
    </format>
    <format dxfId="2132">
      <pivotArea dataOnly="0" labelOnly="1" grandRow="1" outline="0" fieldPosition="0"/>
    </format>
    <format dxfId="2133">
      <pivotArea dataOnly="0" labelOnly="1" fieldPosition="0">
        <references count="1">
          <reference field="8" count="6">
            <x v="0"/>
            <x v="1"/>
            <x v="2"/>
            <x v="3"/>
            <x v="4"/>
            <x v="5"/>
          </reference>
        </references>
      </pivotArea>
    </format>
    <format dxfId="2134">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F9150475-9539-B740-A902-4E3935430380}" name="Tabella pivot60"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JP162:JX167" firstHeaderRow="1" firstDataRow="2" firstDataCol="1" rowPageCount="1" colPageCount="1"/>
  <pivotFields count="36">
    <pivotField showAll="0"/>
    <pivotField showAll="0"/>
    <pivotField showAll="0"/>
    <pivotField showAll="0"/>
    <pivotField showAll="0"/>
    <pivotField showAll="0"/>
    <pivotField showAll="0"/>
    <pivotField showAll="0"/>
    <pivotField axis="axisCol" showAll="0">
      <items count="8">
        <item x="4"/>
        <item x="5"/>
        <item x="2"/>
        <item x="1"/>
        <item x="0"/>
        <item x="3"/>
        <item x="6"/>
        <item t="default"/>
      </items>
    </pivotField>
    <pivotField showAll="0"/>
    <pivotField showAll="0"/>
    <pivotField showAll="0"/>
    <pivotField axis="axisPage" showAll="0">
      <items count="4">
        <item x="0"/>
        <item x="1"/>
        <item x="2"/>
        <item t="default"/>
      </items>
    </pivotField>
    <pivotField showAll="0"/>
    <pivotField axis="axisRow" dataField="1" showAll="0">
      <items count="4">
        <item x="1"/>
        <item x="0"/>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14"/>
  </rowFields>
  <rowItems count="4">
    <i>
      <x/>
    </i>
    <i>
      <x v="1"/>
    </i>
    <i>
      <x v="2"/>
    </i>
    <i t="grand">
      <x/>
    </i>
  </rowItems>
  <colFields count="1">
    <field x="8"/>
  </colFields>
  <colItems count="8">
    <i>
      <x/>
    </i>
    <i>
      <x v="1"/>
    </i>
    <i>
      <x v="2"/>
    </i>
    <i>
      <x v="3"/>
    </i>
    <i>
      <x v="4"/>
    </i>
    <i>
      <x v="5"/>
    </i>
    <i>
      <x v="6"/>
    </i>
    <i t="grand">
      <x/>
    </i>
  </colItems>
  <pageFields count="1">
    <pageField fld="12" hier="-1"/>
  </pageFields>
  <dataFields count="1">
    <dataField name="Conteggio di Cellulare" fld="14" subtotal="count" baseField="0" baseItem="0"/>
  </dataFields>
  <formats count="40">
    <format dxfId="2055">
      <pivotArea type="all" dataOnly="0" outline="0" fieldPosition="0"/>
    </format>
    <format dxfId="2056">
      <pivotArea outline="0" collapsedLevelsAreSubtotals="1" fieldPosition="0"/>
    </format>
    <format dxfId="2057">
      <pivotArea type="origin" dataOnly="0" labelOnly="1" outline="0" fieldPosition="0"/>
    </format>
    <format dxfId="2058">
      <pivotArea field="8" type="button" dataOnly="0" labelOnly="1" outline="0" axis="axisCol" fieldPosition="0"/>
    </format>
    <format dxfId="2059">
      <pivotArea type="topRight" dataOnly="0" labelOnly="1" outline="0" fieldPosition="0"/>
    </format>
    <format dxfId="2060">
      <pivotArea field="14" type="button" dataOnly="0" labelOnly="1" outline="0" axis="axisRow" fieldPosition="0"/>
    </format>
    <format dxfId="2061">
      <pivotArea dataOnly="0" labelOnly="1" fieldPosition="0">
        <references count="1">
          <reference field="14" count="2">
            <x v="0"/>
            <x v="1"/>
          </reference>
        </references>
      </pivotArea>
    </format>
    <format dxfId="2062">
      <pivotArea dataOnly="0" labelOnly="1" grandRow="1" outline="0" fieldPosition="0"/>
    </format>
    <format dxfId="2063">
      <pivotArea dataOnly="0" labelOnly="1" fieldPosition="0">
        <references count="1">
          <reference field="8" count="0"/>
        </references>
      </pivotArea>
    </format>
    <format dxfId="2064">
      <pivotArea dataOnly="0" labelOnly="1" grandCol="1" outline="0" fieldPosition="0"/>
    </format>
    <format dxfId="2065">
      <pivotArea type="all" dataOnly="0" outline="0" fieldPosition="0"/>
    </format>
    <format dxfId="2066">
      <pivotArea outline="0" collapsedLevelsAreSubtotals="1" fieldPosition="0"/>
    </format>
    <format dxfId="2067">
      <pivotArea type="origin" dataOnly="0" labelOnly="1" outline="0" fieldPosition="0"/>
    </format>
    <format dxfId="2068">
      <pivotArea field="8" type="button" dataOnly="0" labelOnly="1" outline="0" axis="axisCol" fieldPosition="0"/>
    </format>
    <format dxfId="2069">
      <pivotArea type="topRight" dataOnly="0" labelOnly="1" outline="0" fieldPosition="0"/>
    </format>
    <format dxfId="2070">
      <pivotArea field="14" type="button" dataOnly="0" labelOnly="1" outline="0" axis="axisRow" fieldPosition="0"/>
    </format>
    <format dxfId="2071">
      <pivotArea dataOnly="0" labelOnly="1" fieldPosition="0">
        <references count="1">
          <reference field="14" count="2">
            <x v="0"/>
            <x v="1"/>
          </reference>
        </references>
      </pivotArea>
    </format>
    <format dxfId="2072">
      <pivotArea dataOnly="0" labelOnly="1" grandRow="1" outline="0" fieldPosition="0"/>
    </format>
    <format dxfId="2073">
      <pivotArea dataOnly="0" labelOnly="1" fieldPosition="0">
        <references count="1">
          <reference field="8" count="0"/>
        </references>
      </pivotArea>
    </format>
    <format dxfId="2074">
      <pivotArea dataOnly="0" labelOnly="1" grandCol="1" outline="0" fieldPosition="0"/>
    </format>
    <format dxfId="2075">
      <pivotArea type="all" dataOnly="0" outline="0" fieldPosition="0"/>
    </format>
    <format dxfId="2076">
      <pivotArea outline="0" collapsedLevelsAreSubtotals="1" fieldPosition="0"/>
    </format>
    <format dxfId="2077">
      <pivotArea type="origin" dataOnly="0" labelOnly="1" outline="0" fieldPosition="0"/>
    </format>
    <format dxfId="2078">
      <pivotArea field="8" type="button" dataOnly="0" labelOnly="1" outline="0" axis="axisCol" fieldPosition="0"/>
    </format>
    <format dxfId="2079">
      <pivotArea type="topRight" dataOnly="0" labelOnly="1" outline="0" fieldPosition="0"/>
    </format>
    <format dxfId="2080">
      <pivotArea field="14" type="button" dataOnly="0" labelOnly="1" outline="0" axis="axisRow" fieldPosition="0"/>
    </format>
    <format dxfId="2081">
      <pivotArea dataOnly="0" labelOnly="1" fieldPosition="0">
        <references count="1">
          <reference field="14" count="2">
            <x v="0"/>
            <x v="1"/>
          </reference>
        </references>
      </pivotArea>
    </format>
    <format dxfId="2082">
      <pivotArea dataOnly="0" labelOnly="1" grandRow="1" outline="0" fieldPosition="0"/>
    </format>
    <format dxfId="2083">
      <pivotArea dataOnly="0" labelOnly="1" fieldPosition="0">
        <references count="1">
          <reference field="8" count="0"/>
        </references>
      </pivotArea>
    </format>
    <format dxfId="2084">
      <pivotArea dataOnly="0" labelOnly="1" grandCol="1" outline="0" fieldPosition="0"/>
    </format>
    <format dxfId="2085">
      <pivotArea type="all" dataOnly="0" outline="0" fieldPosition="0"/>
    </format>
    <format dxfId="2086">
      <pivotArea outline="0" collapsedLevelsAreSubtotals="1" fieldPosition="0"/>
    </format>
    <format dxfId="2087">
      <pivotArea type="origin" dataOnly="0" labelOnly="1" outline="0" fieldPosition="0"/>
    </format>
    <format dxfId="2088">
      <pivotArea field="8" type="button" dataOnly="0" labelOnly="1" outline="0" axis="axisCol" fieldPosition="0"/>
    </format>
    <format dxfId="2089">
      <pivotArea type="topRight" dataOnly="0" labelOnly="1" outline="0" fieldPosition="0"/>
    </format>
    <format dxfId="2090">
      <pivotArea field="14" type="button" dataOnly="0" labelOnly="1" outline="0" axis="axisRow" fieldPosition="0"/>
    </format>
    <format dxfId="2091">
      <pivotArea dataOnly="0" labelOnly="1" fieldPosition="0">
        <references count="1">
          <reference field="14" count="2">
            <x v="0"/>
            <x v="1"/>
          </reference>
        </references>
      </pivotArea>
    </format>
    <format dxfId="2092">
      <pivotArea dataOnly="0" labelOnly="1" grandRow="1" outline="0" fieldPosition="0"/>
    </format>
    <format dxfId="2093">
      <pivotArea dataOnly="0" labelOnly="1" fieldPosition="0">
        <references count="1">
          <reference field="8" count="0"/>
        </references>
      </pivotArea>
    </format>
    <format dxfId="2094">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B3F01AD9-1ED6-5441-99AA-99A88B535892}" name="Tabella pivot15"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DE7:DQ11" firstHeaderRow="0" firstDataRow="1" firstDataCol="1"/>
  <pivotFields count="36">
    <pivotField showAll="0"/>
    <pivotField showAll="0"/>
    <pivotField showAll="0"/>
    <pivotField showAll="0"/>
    <pivotField axis="axisRow" showAll="0">
      <items count="4">
        <item x="1"/>
        <item x="0"/>
        <item x="2"/>
        <item t="default"/>
      </items>
    </pivotField>
    <pivotField showAll="0"/>
    <pivotField showAll="0"/>
    <pivotField showAll="0"/>
    <pivotField showAll="0"/>
    <pivotField showAll="0"/>
    <pivotField showAll="0"/>
    <pivotField showAll="0"/>
    <pivotField multipleItemSelectionAllowed="1"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ragToRow="0" dragToCol="0" dragToPage="0" showAll="0" defaultSubtotal="0"/>
  </pivotFields>
  <rowFields count="1">
    <field x="4"/>
  </rowFields>
  <rowItems count="4">
    <i>
      <x/>
    </i>
    <i>
      <x v="1"/>
    </i>
    <i>
      <x v="2"/>
    </i>
    <i t="grand">
      <x/>
    </i>
  </rowItems>
  <colFields count="1">
    <field x="-2"/>
  </colFields>
  <colItems count="12">
    <i>
      <x/>
    </i>
    <i i="1">
      <x v="1"/>
    </i>
    <i i="2">
      <x v="2"/>
    </i>
    <i i="3">
      <x v="3"/>
    </i>
    <i i="4">
      <x v="4"/>
    </i>
    <i i="5">
      <x v="5"/>
    </i>
    <i i="6">
      <x v="6"/>
    </i>
    <i i="7">
      <x v="7"/>
    </i>
    <i i="8">
      <x v="8"/>
    </i>
    <i i="9">
      <x v="9"/>
    </i>
    <i i="10">
      <x v="10"/>
    </i>
    <i i="11">
      <x v="11"/>
    </i>
  </colItems>
  <dataFields count="12">
    <dataField name="Media di MESE 1" fld="23" subtotal="average" baseField="0" baseItem="0"/>
    <dataField name="Media di MESE 2" fld="24" subtotal="average" baseField="0" baseItem="0"/>
    <dataField name="Media di MESE 3" fld="25" subtotal="average" baseField="0" baseItem="0"/>
    <dataField name="Media di MESE 4" fld="26" subtotal="average" baseField="0" baseItem="0"/>
    <dataField name="Media di MESE 5" fld="27" subtotal="average" baseField="0" baseItem="0"/>
    <dataField name="Media di MESE 6" fld="28" subtotal="average" baseField="0" baseItem="0"/>
    <dataField name="Media di MESE 7" fld="29" subtotal="average" baseField="0" baseItem="0"/>
    <dataField name="Media di MESE 8" fld="30" subtotal="average" baseField="0" baseItem="0"/>
    <dataField name="Media di MESE 9" fld="31" subtotal="average" baseField="0" baseItem="0"/>
    <dataField name="Media di MESE 10" fld="32" subtotal="average" baseField="0" baseItem="0"/>
    <dataField name="Media di MESE 11" fld="33" subtotal="average" baseField="0" baseItem="0"/>
    <dataField name="Media di MESE 12" fld="34" subtotal="average" baseField="0" baseItem="0"/>
  </dataFields>
  <formats count="20">
    <format dxfId="2035">
      <pivotArea type="all" dataOnly="0" outline="0" fieldPosition="0"/>
    </format>
    <format dxfId="2036">
      <pivotArea outline="0" collapsedLevelsAreSubtotals="1" fieldPosition="0"/>
    </format>
    <format dxfId="2037">
      <pivotArea field="4" type="button" dataOnly="0" labelOnly="1" outline="0" axis="axisRow" fieldPosition="0"/>
    </format>
    <format dxfId="2038">
      <pivotArea dataOnly="0" labelOnly="1" fieldPosition="0">
        <references count="1">
          <reference field="4" count="0"/>
        </references>
      </pivotArea>
    </format>
    <format dxfId="2039">
      <pivotArea dataOnly="0" labelOnly="1" grandRow="1" outline="0" fieldPosition="0"/>
    </format>
    <format dxfId="2040">
      <pivotArea type="all" dataOnly="0" outline="0" fieldPosition="0"/>
    </format>
    <format dxfId="2041">
      <pivotArea outline="0" collapsedLevelsAreSubtotals="1" fieldPosition="0"/>
    </format>
    <format dxfId="2042">
      <pivotArea field="4" type="button" dataOnly="0" labelOnly="1" outline="0" axis="axisRow" fieldPosition="0"/>
    </format>
    <format dxfId="2043">
      <pivotArea dataOnly="0" labelOnly="1" fieldPosition="0">
        <references count="1">
          <reference field="4" count="0"/>
        </references>
      </pivotArea>
    </format>
    <format dxfId="2044">
      <pivotArea dataOnly="0" labelOnly="1" grandRow="1" outline="0" fieldPosition="0"/>
    </format>
    <format dxfId="2045">
      <pivotArea type="all" dataOnly="0" outline="0" fieldPosition="0"/>
    </format>
    <format dxfId="2046">
      <pivotArea outline="0" collapsedLevelsAreSubtotals="1" fieldPosition="0"/>
    </format>
    <format dxfId="2047">
      <pivotArea field="4" type="button" dataOnly="0" labelOnly="1" outline="0" axis="axisRow" fieldPosition="0"/>
    </format>
    <format dxfId="2048">
      <pivotArea dataOnly="0" labelOnly="1" fieldPosition="0">
        <references count="1">
          <reference field="4" count="0"/>
        </references>
      </pivotArea>
    </format>
    <format dxfId="2049">
      <pivotArea dataOnly="0" labelOnly="1" grandRow="1" outline="0" fieldPosition="0"/>
    </format>
    <format dxfId="2050">
      <pivotArea type="all" dataOnly="0" outline="0" fieldPosition="0"/>
    </format>
    <format dxfId="2051">
      <pivotArea outline="0" collapsedLevelsAreSubtotals="1" fieldPosition="0"/>
    </format>
    <format dxfId="2052">
      <pivotArea field="4" type="button" dataOnly="0" labelOnly="1" outline="0" axis="axisRow" fieldPosition="0"/>
    </format>
    <format dxfId="2053">
      <pivotArea dataOnly="0" labelOnly="1" fieldPosition="0">
        <references count="1">
          <reference field="4" count="0"/>
        </references>
      </pivotArea>
    </format>
    <format dxfId="2054">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9E51C248-3BAF-3445-B806-A0CEE42FE589}" name="Tabella pivot27"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DE160:DQ168" firstHeaderRow="0" firstDataRow="1" firstDataCol="1"/>
  <pivotFields count="36">
    <pivotField showAll="0"/>
    <pivotField showAll="0"/>
    <pivotField showAll="0"/>
    <pivotField showAll="0"/>
    <pivotField showAll="0"/>
    <pivotField showAll="0"/>
    <pivotField showAll="0"/>
    <pivotField showAll="0"/>
    <pivotField axis="axisRow" showAll="0">
      <items count="8">
        <item x="4"/>
        <item x="5"/>
        <item x="2"/>
        <item x="1"/>
        <item x="0"/>
        <item x="3"/>
        <item x="6"/>
        <item t="default"/>
      </items>
    </pivotField>
    <pivotField showAll="0"/>
    <pivotField showAll="0"/>
    <pivotField showAll="0"/>
    <pivotField multipleItemSelectionAllowed="1"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ragToRow="0" dragToCol="0" dragToPage="0" showAll="0" defaultSubtotal="0"/>
  </pivotFields>
  <rowFields count="1">
    <field x="8"/>
  </rowFields>
  <rowItems count="8">
    <i>
      <x/>
    </i>
    <i>
      <x v="1"/>
    </i>
    <i>
      <x v="2"/>
    </i>
    <i>
      <x v="3"/>
    </i>
    <i>
      <x v="4"/>
    </i>
    <i>
      <x v="5"/>
    </i>
    <i>
      <x v="6"/>
    </i>
    <i t="grand">
      <x/>
    </i>
  </rowItems>
  <colFields count="1">
    <field x="-2"/>
  </colFields>
  <colItems count="12">
    <i>
      <x/>
    </i>
    <i i="1">
      <x v="1"/>
    </i>
    <i i="2">
      <x v="2"/>
    </i>
    <i i="3">
      <x v="3"/>
    </i>
    <i i="4">
      <x v="4"/>
    </i>
    <i i="5">
      <x v="5"/>
    </i>
    <i i="6">
      <x v="6"/>
    </i>
    <i i="7">
      <x v="7"/>
    </i>
    <i i="8">
      <x v="8"/>
    </i>
    <i i="9">
      <x v="9"/>
    </i>
    <i i="10">
      <x v="10"/>
    </i>
    <i i="11">
      <x v="11"/>
    </i>
  </colItems>
  <dataFields count="12">
    <dataField name="Media di MESE 1" fld="23" subtotal="average" baseField="0" baseItem="0"/>
    <dataField name="Media di MESE 2" fld="24" subtotal="average" baseField="0" baseItem="0"/>
    <dataField name="Media di MESE 3" fld="25" subtotal="average" baseField="0" baseItem="0"/>
    <dataField name="Media di MESE 4" fld="26" subtotal="average" baseField="0" baseItem="0"/>
    <dataField name="Media di MESE 5" fld="27" subtotal="average" baseField="0" baseItem="0"/>
    <dataField name="Media di MESE 6" fld="28" subtotal="average" baseField="0" baseItem="0"/>
    <dataField name="Media di MESE 7" fld="29" subtotal="average" baseField="0" baseItem="0"/>
    <dataField name="Media di MESE 8" fld="30" subtotal="average" baseField="0" baseItem="0"/>
    <dataField name="Media di MESE 9" fld="31" subtotal="average" baseField="0" baseItem="0"/>
    <dataField name="Media di MESE 10" fld="32" subtotal="average" baseField="0" baseItem="0"/>
    <dataField name="Media di MESE 11" fld="33" subtotal="average" baseField="0" baseItem="0"/>
    <dataField name="Media di MESE 12" fld="34" subtotal="average" baseField="0" baseItem="0"/>
  </dataFields>
  <formats count="20">
    <format dxfId="2015">
      <pivotArea type="all" dataOnly="0" outline="0" fieldPosition="0"/>
    </format>
    <format dxfId="2016">
      <pivotArea outline="0" collapsedLevelsAreSubtotals="1" fieldPosition="0"/>
    </format>
    <format dxfId="2017">
      <pivotArea field="8" type="button" dataOnly="0" labelOnly="1" outline="0" axis="axisRow" fieldPosition="0"/>
    </format>
    <format dxfId="2018">
      <pivotArea dataOnly="0" labelOnly="1" fieldPosition="0">
        <references count="1">
          <reference field="8" count="0"/>
        </references>
      </pivotArea>
    </format>
    <format dxfId="2019">
      <pivotArea dataOnly="0" labelOnly="1" grandRow="1" outline="0" fieldPosition="0"/>
    </format>
    <format dxfId="2020">
      <pivotArea type="all" dataOnly="0" outline="0" fieldPosition="0"/>
    </format>
    <format dxfId="2021">
      <pivotArea outline="0" collapsedLevelsAreSubtotals="1" fieldPosition="0"/>
    </format>
    <format dxfId="2022">
      <pivotArea field="8" type="button" dataOnly="0" labelOnly="1" outline="0" axis="axisRow" fieldPosition="0"/>
    </format>
    <format dxfId="2023">
      <pivotArea dataOnly="0" labelOnly="1" fieldPosition="0">
        <references count="1">
          <reference field="8" count="0"/>
        </references>
      </pivotArea>
    </format>
    <format dxfId="2024">
      <pivotArea dataOnly="0" labelOnly="1" grandRow="1" outline="0" fieldPosition="0"/>
    </format>
    <format dxfId="2025">
      <pivotArea type="all" dataOnly="0" outline="0" fieldPosition="0"/>
    </format>
    <format dxfId="2026">
      <pivotArea outline="0" collapsedLevelsAreSubtotals="1" fieldPosition="0"/>
    </format>
    <format dxfId="2027">
      <pivotArea field="8" type="button" dataOnly="0" labelOnly="1" outline="0" axis="axisRow" fieldPosition="0"/>
    </format>
    <format dxfId="2028">
      <pivotArea dataOnly="0" labelOnly="1" fieldPosition="0">
        <references count="1">
          <reference field="8" count="0"/>
        </references>
      </pivotArea>
    </format>
    <format dxfId="2029">
      <pivotArea dataOnly="0" labelOnly="1" grandRow="1" outline="0" fieldPosition="0"/>
    </format>
    <format dxfId="2030">
      <pivotArea type="all" dataOnly="0" outline="0" fieldPosition="0"/>
    </format>
    <format dxfId="2031">
      <pivotArea outline="0" collapsedLevelsAreSubtotals="1" fieldPosition="0"/>
    </format>
    <format dxfId="2032">
      <pivotArea field="8" type="button" dataOnly="0" labelOnly="1" outline="0" axis="axisRow" fieldPosition="0"/>
    </format>
    <format dxfId="2033">
      <pivotArea dataOnly="0" labelOnly="1" fieldPosition="0">
        <references count="1">
          <reference field="8" count="0"/>
        </references>
      </pivotArea>
    </format>
    <format dxfId="2034">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5D53F930-5FAA-C345-9A0C-C436D17D3727}" name="Tabella pivot22"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A181:H185" firstHeaderRow="1" firstDataRow="2" firstDataCol="1" rowPageCount="1" colPageCount="1"/>
  <pivotFields count="36">
    <pivotField dataField="1" showAll="0"/>
    <pivotField showAll="0"/>
    <pivotField showAll="0"/>
    <pivotField showAll="0"/>
    <pivotField showAll="0"/>
    <pivotField showAll="0"/>
    <pivotField showAll="0"/>
    <pivotField showAll="0"/>
    <pivotField axis="axisCol" showAll="0">
      <items count="8">
        <item x="4"/>
        <item x="5"/>
        <item x="2"/>
        <item x="1"/>
        <item x="0"/>
        <item x="3"/>
        <item x="6"/>
        <item t="default"/>
      </items>
    </pivotField>
    <pivotField showAll="0"/>
    <pivotField showAll="0"/>
    <pivotField showAll="0"/>
    <pivotField axis="axisPage" multipleItemSelectionAllowed="1" showAll="0">
      <items count="4">
        <item x="0"/>
        <item h="1" x="1"/>
        <item h="1" x="2"/>
        <item t="default"/>
      </items>
    </pivotField>
    <pivotField showAll="0"/>
    <pivotField showAll="0"/>
    <pivotField showAll="0"/>
    <pivotField showAll="0"/>
    <pivotField showAll="0"/>
    <pivotField showAll="0"/>
    <pivotField axis="axisRow"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19"/>
  </rowFields>
  <rowItems count="3">
    <i>
      <x/>
    </i>
    <i>
      <x v="1"/>
    </i>
    <i t="grand">
      <x/>
    </i>
  </rowItems>
  <colFields count="1">
    <field x="8"/>
  </colFields>
  <colItems count="7">
    <i>
      <x/>
    </i>
    <i>
      <x v="1"/>
    </i>
    <i>
      <x v="2"/>
    </i>
    <i>
      <x v="3"/>
    </i>
    <i>
      <x v="4"/>
    </i>
    <i>
      <x v="5"/>
    </i>
    <i t="grand">
      <x/>
    </i>
  </colItems>
  <pageFields count="1">
    <pageField fld="12" hier="-1"/>
  </pageFields>
  <dataFields count="1">
    <dataField name="Conteggio di Matricola" fld="0" subtotal="count" baseField="0" baseItem="0"/>
  </dataFields>
  <formats count="20">
    <format dxfId="1995">
      <pivotArea type="all" dataOnly="0" outline="0" fieldPosition="0"/>
    </format>
    <format dxfId="1996">
      <pivotArea outline="0" collapsedLevelsAreSubtotals="1" fieldPosition="0"/>
    </format>
    <format dxfId="1997">
      <pivotArea type="origin" dataOnly="0" labelOnly="1" outline="0" fieldPosition="0"/>
    </format>
    <format dxfId="1998">
      <pivotArea field="8" type="button" dataOnly="0" labelOnly="1" outline="0" axis="axisCol" fieldPosition="0"/>
    </format>
    <format dxfId="1999">
      <pivotArea type="topRight" dataOnly="0" labelOnly="1" outline="0" fieldPosition="0"/>
    </format>
    <format dxfId="2000">
      <pivotArea field="19" type="button" dataOnly="0" labelOnly="1" outline="0" axis="axisRow" fieldPosition="0"/>
    </format>
    <format dxfId="2001">
      <pivotArea dataOnly="0" labelOnly="1" fieldPosition="0">
        <references count="1">
          <reference field="19" count="2">
            <x v="0"/>
            <x v="1"/>
          </reference>
        </references>
      </pivotArea>
    </format>
    <format dxfId="2002">
      <pivotArea dataOnly="0" labelOnly="1" grandRow="1" outline="0" fieldPosition="0"/>
    </format>
    <format dxfId="2003">
      <pivotArea dataOnly="0" labelOnly="1" fieldPosition="0">
        <references count="1">
          <reference field="8" count="6">
            <x v="0"/>
            <x v="1"/>
            <x v="2"/>
            <x v="3"/>
            <x v="4"/>
            <x v="5"/>
          </reference>
        </references>
      </pivotArea>
    </format>
    <format dxfId="2004">
      <pivotArea dataOnly="0" labelOnly="1" grandCol="1" outline="0" fieldPosition="0"/>
    </format>
    <format dxfId="2005">
      <pivotArea type="all" dataOnly="0" outline="0" fieldPosition="0"/>
    </format>
    <format dxfId="2006">
      <pivotArea outline="0" collapsedLevelsAreSubtotals="1" fieldPosition="0"/>
    </format>
    <format dxfId="2007">
      <pivotArea type="origin" dataOnly="0" labelOnly="1" outline="0" fieldPosition="0"/>
    </format>
    <format dxfId="2008">
      <pivotArea field="8" type="button" dataOnly="0" labelOnly="1" outline="0" axis="axisCol" fieldPosition="0"/>
    </format>
    <format dxfId="2009">
      <pivotArea type="topRight" dataOnly="0" labelOnly="1" outline="0" fieldPosition="0"/>
    </format>
    <format dxfId="2010">
      <pivotArea field="19" type="button" dataOnly="0" labelOnly="1" outline="0" axis="axisRow" fieldPosition="0"/>
    </format>
    <format dxfId="2011">
      <pivotArea dataOnly="0" labelOnly="1" fieldPosition="0">
        <references count="1">
          <reference field="19" count="2">
            <x v="0"/>
            <x v="1"/>
          </reference>
        </references>
      </pivotArea>
    </format>
    <format dxfId="2012">
      <pivotArea dataOnly="0" labelOnly="1" grandRow="1" outline="0" fieldPosition="0"/>
    </format>
    <format dxfId="2013">
      <pivotArea dataOnly="0" labelOnly="1" fieldPosition="0">
        <references count="1">
          <reference field="8" count="0"/>
        </references>
      </pivotArea>
    </format>
    <format dxfId="2014">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2A9A57D3-6A7E-B14C-A588-D08B6C11C1B3}" name="Tabella pivot49"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EZ226:FJ230" firstHeaderRow="1" firstDataRow="2" firstDataCol="1" rowPageCount="1" colPageCount="1"/>
  <pivotFields count="36">
    <pivotField dataField="1" showAll="0"/>
    <pivotField showAll="0"/>
    <pivotField showAll="0"/>
    <pivotField showAll="0"/>
    <pivotField showAll="0"/>
    <pivotField showAll="0"/>
    <pivotField showAll="0"/>
    <pivotField showAll="0"/>
    <pivotField showAll="0"/>
    <pivotField axis="axisCol" showAll="0">
      <items count="11">
        <item x="4"/>
        <item x="8"/>
        <item x="2"/>
        <item x="3"/>
        <item x="0"/>
        <item x="5"/>
        <item x="6"/>
        <item x="1"/>
        <item x="7"/>
        <item x="9"/>
        <item t="default"/>
      </items>
    </pivotField>
    <pivotField showAll="0"/>
    <pivotField showAll="0"/>
    <pivotField axis="axisPage" multipleItemSelectionAllowed="1" showAll="0">
      <items count="4">
        <item x="0"/>
        <item h="1" x="1"/>
        <item h="1" x="2"/>
        <item t="default"/>
      </items>
    </pivotField>
    <pivotField showAll="0"/>
    <pivotField showAll="0"/>
    <pivotField showAll="0"/>
    <pivotField showAll="0"/>
    <pivotField showAll="0"/>
    <pivotField showAll="0"/>
    <pivotField axis="axisRow"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19"/>
  </rowFields>
  <rowItems count="3">
    <i>
      <x/>
    </i>
    <i>
      <x v="1"/>
    </i>
    <i t="grand">
      <x/>
    </i>
  </rowItems>
  <colFields count="1">
    <field x="9"/>
  </colFields>
  <colItems count="10">
    <i>
      <x/>
    </i>
    <i>
      <x v="1"/>
    </i>
    <i>
      <x v="2"/>
    </i>
    <i>
      <x v="3"/>
    </i>
    <i>
      <x v="4"/>
    </i>
    <i>
      <x v="5"/>
    </i>
    <i>
      <x v="6"/>
    </i>
    <i>
      <x v="7"/>
    </i>
    <i>
      <x v="8"/>
    </i>
    <i t="grand">
      <x/>
    </i>
  </colItems>
  <pageFields count="1">
    <pageField fld="12" hier="-1"/>
  </pageFields>
  <dataFields count="1">
    <dataField name="Conteggio di Matricola" fld="0" subtotal="count" baseField="0" baseItem="0"/>
  </dataFields>
  <formats count="40">
    <format dxfId="1955">
      <pivotArea type="all" dataOnly="0" outline="0" fieldPosition="0"/>
    </format>
    <format dxfId="1956">
      <pivotArea outline="0" collapsedLevelsAreSubtotals="1" fieldPosition="0"/>
    </format>
    <format dxfId="1957">
      <pivotArea type="origin" dataOnly="0" labelOnly="1" outline="0" fieldPosition="0"/>
    </format>
    <format dxfId="1958">
      <pivotArea field="9" type="button" dataOnly="0" labelOnly="1" outline="0" axis="axisCol" fieldPosition="0"/>
    </format>
    <format dxfId="1959">
      <pivotArea type="topRight" dataOnly="0" labelOnly="1" outline="0" fieldPosition="0"/>
    </format>
    <format dxfId="1960">
      <pivotArea field="19" type="button" dataOnly="0" labelOnly="1" outline="0" axis="axisRow" fieldPosition="0"/>
    </format>
    <format dxfId="1961">
      <pivotArea dataOnly="0" labelOnly="1" fieldPosition="0">
        <references count="1">
          <reference field="19" count="2">
            <x v="0"/>
            <x v="1"/>
          </reference>
        </references>
      </pivotArea>
    </format>
    <format dxfId="1962">
      <pivotArea dataOnly="0" labelOnly="1" grandRow="1" outline="0" fieldPosition="0"/>
    </format>
    <format dxfId="1963">
      <pivotArea dataOnly="0" labelOnly="1" fieldPosition="0">
        <references count="1">
          <reference field="9" count="9">
            <x v="0"/>
            <x v="1"/>
            <x v="2"/>
            <x v="3"/>
            <x v="4"/>
            <x v="5"/>
            <x v="6"/>
            <x v="7"/>
            <x v="8"/>
          </reference>
        </references>
      </pivotArea>
    </format>
    <format dxfId="1964">
      <pivotArea dataOnly="0" labelOnly="1" grandCol="1" outline="0" fieldPosition="0"/>
    </format>
    <format dxfId="1965">
      <pivotArea type="all" dataOnly="0" outline="0" fieldPosition="0"/>
    </format>
    <format dxfId="1966">
      <pivotArea outline="0" collapsedLevelsAreSubtotals="1" fieldPosition="0"/>
    </format>
    <format dxfId="1967">
      <pivotArea type="origin" dataOnly="0" labelOnly="1" outline="0" fieldPosition="0"/>
    </format>
    <format dxfId="1968">
      <pivotArea field="9" type="button" dataOnly="0" labelOnly="1" outline="0" axis="axisCol" fieldPosition="0"/>
    </format>
    <format dxfId="1969">
      <pivotArea type="topRight" dataOnly="0" labelOnly="1" outline="0" fieldPosition="0"/>
    </format>
    <format dxfId="1970">
      <pivotArea field="19" type="button" dataOnly="0" labelOnly="1" outline="0" axis="axisRow" fieldPosition="0"/>
    </format>
    <format dxfId="1971">
      <pivotArea dataOnly="0" labelOnly="1" fieldPosition="0">
        <references count="1">
          <reference field="19" count="2">
            <x v="0"/>
            <x v="1"/>
          </reference>
        </references>
      </pivotArea>
    </format>
    <format dxfId="1972">
      <pivotArea dataOnly="0" labelOnly="1" grandRow="1" outline="0" fieldPosition="0"/>
    </format>
    <format dxfId="1973">
      <pivotArea dataOnly="0" labelOnly="1" fieldPosition="0">
        <references count="1">
          <reference field="9" count="9">
            <x v="0"/>
            <x v="1"/>
            <x v="2"/>
            <x v="3"/>
            <x v="4"/>
            <x v="5"/>
            <x v="6"/>
            <x v="7"/>
            <x v="8"/>
          </reference>
        </references>
      </pivotArea>
    </format>
    <format dxfId="1974">
      <pivotArea dataOnly="0" labelOnly="1" grandCol="1" outline="0" fieldPosition="0"/>
    </format>
    <format dxfId="1975">
      <pivotArea type="all" dataOnly="0" outline="0" fieldPosition="0"/>
    </format>
    <format dxfId="1976">
      <pivotArea outline="0" collapsedLevelsAreSubtotals="1" fieldPosition="0"/>
    </format>
    <format dxfId="1977">
      <pivotArea type="origin" dataOnly="0" labelOnly="1" outline="0" fieldPosition="0"/>
    </format>
    <format dxfId="1978">
      <pivotArea field="9" type="button" dataOnly="0" labelOnly="1" outline="0" axis="axisCol" fieldPosition="0"/>
    </format>
    <format dxfId="1979">
      <pivotArea type="topRight" dataOnly="0" labelOnly="1" outline="0" fieldPosition="0"/>
    </format>
    <format dxfId="1980">
      <pivotArea field="19" type="button" dataOnly="0" labelOnly="1" outline="0" axis="axisRow" fieldPosition="0"/>
    </format>
    <format dxfId="1981">
      <pivotArea dataOnly="0" labelOnly="1" fieldPosition="0">
        <references count="1">
          <reference field="19" count="2">
            <x v="0"/>
            <x v="1"/>
          </reference>
        </references>
      </pivotArea>
    </format>
    <format dxfId="1982">
      <pivotArea dataOnly="0" labelOnly="1" grandRow="1" outline="0" fieldPosition="0"/>
    </format>
    <format dxfId="1983">
      <pivotArea dataOnly="0" labelOnly="1" fieldPosition="0">
        <references count="1">
          <reference field="9" count="9">
            <x v="0"/>
            <x v="1"/>
            <x v="2"/>
            <x v="3"/>
            <x v="4"/>
            <x v="5"/>
            <x v="6"/>
            <x v="7"/>
            <x v="8"/>
          </reference>
        </references>
      </pivotArea>
    </format>
    <format dxfId="1984">
      <pivotArea dataOnly="0" labelOnly="1" grandCol="1" outline="0" fieldPosition="0"/>
    </format>
    <format dxfId="1985">
      <pivotArea type="all" dataOnly="0" outline="0" fieldPosition="0"/>
    </format>
    <format dxfId="1986">
      <pivotArea outline="0" collapsedLevelsAreSubtotals="1" fieldPosition="0"/>
    </format>
    <format dxfId="1987">
      <pivotArea type="origin" dataOnly="0" labelOnly="1" outline="0" fieldPosition="0"/>
    </format>
    <format dxfId="1988">
      <pivotArea field="9" type="button" dataOnly="0" labelOnly="1" outline="0" axis="axisCol" fieldPosition="0"/>
    </format>
    <format dxfId="1989">
      <pivotArea type="topRight" dataOnly="0" labelOnly="1" outline="0" fieldPosition="0"/>
    </format>
    <format dxfId="1990">
      <pivotArea field="19" type="button" dataOnly="0" labelOnly="1" outline="0" axis="axisRow" fieldPosition="0"/>
    </format>
    <format dxfId="1991">
      <pivotArea dataOnly="0" labelOnly="1" fieldPosition="0">
        <references count="1">
          <reference field="19" count="2">
            <x v="0"/>
            <x v="1"/>
          </reference>
        </references>
      </pivotArea>
    </format>
    <format dxfId="1992">
      <pivotArea dataOnly="0" labelOnly="1" grandRow="1" outline="0" fieldPosition="0"/>
    </format>
    <format dxfId="1993">
      <pivotArea dataOnly="0" labelOnly="1" fieldPosition="0">
        <references count="1">
          <reference field="9" count="9">
            <x v="0"/>
            <x v="1"/>
            <x v="2"/>
            <x v="3"/>
            <x v="4"/>
            <x v="5"/>
            <x v="6"/>
            <x v="7"/>
            <x v="8"/>
          </reference>
        </references>
      </pivotArea>
    </format>
    <format dxfId="1994">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34542D6B-7BC1-284D-91C7-A093D769CCED}" name="Tabella pivot6"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AE79:AK83" firstHeaderRow="1" firstDataRow="2" firstDataCol="1"/>
  <pivotFields count="36">
    <pivotField dataField="1" showAll="0"/>
    <pivotField showAll="0"/>
    <pivotField showAll="0"/>
    <pivotField showAll="0"/>
    <pivotField showAll="0"/>
    <pivotField axis="axisCol" showAll="0">
      <items count="7">
        <item x="3"/>
        <item x="0"/>
        <item x="2"/>
        <item x="1"/>
        <item x="4"/>
        <item x="5"/>
        <item t="default"/>
      </items>
    </pivotField>
    <pivotField showAll="0"/>
    <pivotField showAll="0"/>
    <pivotField showAll="0"/>
    <pivotField showAll="0"/>
    <pivotField showAll="0"/>
    <pivotField showAll="0"/>
    <pivotField axis="axisRow" showAll="0">
      <items count="4">
        <item x="0"/>
        <item x="1"/>
        <item h="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12"/>
  </rowFields>
  <rowItems count="3">
    <i>
      <x/>
    </i>
    <i>
      <x v="1"/>
    </i>
    <i t="grand">
      <x/>
    </i>
  </rowItems>
  <colFields count="1">
    <field x="5"/>
  </colFields>
  <colItems count="6">
    <i>
      <x/>
    </i>
    <i>
      <x v="1"/>
    </i>
    <i>
      <x v="2"/>
    </i>
    <i>
      <x v="3"/>
    </i>
    <i>
      <x v="4"/>
    </i>
    <i t="grand">
      <x/>
    </i>
  </colItems>
  <dataFields count="1">
    <dataField name="Conteggio di Matricola" fld="0" subtotal="count" baseField="0" baseItem="0"/>
  </dataFields>
  <formats count="41">
    <format dxfId="1914">
      <pivotArea type="all" dataOnly="0" outline="0" fieldPosition="0"/>
    </format>
    <format dxfId="1915">
      <pivotArea outline="0" collapsedLevelsAreSubtotals="1" fieldPosition="0"/>
    </format>
    <format dxfId="1916">
      <pivotArea type="origin" dataOnly="0" labelOnly="1" outline="0" fieldPosition="0"/>
    </format>
    <format dxfId="1917">
      <pivotArea field="5" type="button" dataOnly="0" labelOnly="1" outline="0" axis="axisCol" fieldPosition="0"/>
    </format>
    <format dxfId="1918">
      <pivotArea type="topRight" dataOnly="0" labelOnly="1" outline="0" fieldPosition="0"/>
    </format>
    <format dxfId="1919">
      <pivotArea field="12" type="button" dataOnly="0" labelOnly="1" outline="0" axis="axisRow" fieldPosition="0"/>
    </format>
    <format dxfId="1920">
      <pivotArea dataOnly="0" labelOnly="1" fieldPosition="0">
        <references count="1">
          <reference field="12" count="0"/>
        </references>
      </pivotArea>
    </format>
    <format dxfId="1921">
      <pivotArea dataOnly="0" labelOnly="1" grandRow="1" outline="0" fieldPosition="0"/>
    </format>
    <format dxfId="1922">
      <pivotArea dataOnly="0" labelOnly="1" fieldPosition="0">
        <references count="1">
          <reference field="5" count="5">
            <x v="0"/>
            <x v="1"/>
            <x v="2"/>
            <x v="3"/>
            <x v="4"/>
          </reference>
        </references>
      </pivotArea>
    </format>
    <format dxfId="1923">
      <pivotArea dataOnly="0" labelOnly="1" grandCol="1" outline="0" fieldPosition="0"/>
    </format>
    <format dxfId="1924">
      <pivotArea type="all" dataOnly="0" outline="0" fieldPosition="0"/>
    </format>
    <format dxfId="1925">
      <pivotArea outline="0" collapsedLevelsAreSubtotals="1" fieldPosition="0"/>
    </format>
    <format dxfId="1926">
      <pivotArea type="origin" dataOnly="0" labelOnly="1" outline="0" fieldPosition="0"/>
    </format>
    <format dxfId="1927">
      <pivotArea field="5" type="button" dataOnly="0" labelOnly="1" outline="0" axis="axisCol" fieldPosition="0"/>
    </format>
    <format dxfId="1928">
      <pivotArea type="topRight" dataOnly="0" labelOnly="1" outline="0" fieldPosition="0"/>
    </format>
    <format dxfId="1929">
      <pivotArea field="12" type="button" dataOnly="0" labelOnly="1" outline="0" axis="axisRow" fieldPosition="0"/>
    </format>
    <format dxfId="1930">
      <pivotArea dataOnly="0" labelOnly="1" fieldPosition="0">
        <references count="1">
          <reference field="12" count="0"/>
        </references>
      </pivotArea>
    </format>
    <format dxfId="1931">
      <pivotArea dataOnly="0" labelOnly="1" grandRow="1" outline="0" fieldPosition="0"/>
    </format>
    <format dxfId="1932">
      <pivotArea dataOnly="0" labelOnly="1" fieldPosition="0">
        <references count="1">
          <reference field="5" count="5">
            <x v="0"/>
            <x v="1"/>
            <x v="2"/>
            <x v="3"/>
            <x v="4"/>
          </reference>
        </references>
      </pivotArea>
    </format>
    <format dxfId="1933">
      <pivotArea dataOnly="0" labelOnly="1" grandCol="1" outline="0" fieldPosition="0"/>
    </format>
    <format dxfId="1934">
      <pivotArea type="all" dataOnly="0" outline="0" fieldPosition="0"/>
    </format>
    <format dxfId="1935">
      <pivotArea outline="0" collapsedLevelsAreSubtotals="1" fieldPosition="0"/>
    </format>
    <format dxfId="1936">
      <pivotArea type="origin" dataOnly="0" labelOnly="1" outline="0" fieldPosition="0"/>
    </format>
    <format dxfId="1937">
      <pivotArea field="5" type="button" dataOnly="0" labelOnly="1" outline="0" axis="axisCol" fieldPosition="0"/>
    </format>
    <format dxfId="1938">
      <pivotArea type="topRight" dataOnly="0" labelOnly="1" outline="0" fieldPosition="0"/>
    </format>
    <format dxfId="1939">
      <pivotArea field="12" type="button" dataOnly="0" labelOnly="1" outline="0" axis="axisRow" fieldPosition="0"/>
    </format>
    <format dxfId="1940">
      <pivotArea dataOnly="0" labelOnly="1" fieldPosition="0">
        <references count="1">
          <reference field="12" count="0"/>
        </references>
      </pivotArea>
    </format>
    <format dxfId="1941">
      <pivotArea dataOnly="0" labelOnly="1" grandRow="1" outline="0" fieldPosition="0"/>
    </format>
    <format dxfId="1942">
      <pivotArea dataOnly="0" labelOnly="1" fieldPosition="0">
        <references count="1">
          <reference field="5" count="5">
            <x v="0"/>
            <x v="1"/>
            <x v="2"/>
            <x v="3"/>
            <x v="4"/>
          </reference>
        </references>
      </pivotArea>
    </format>
    <format dxfId="1943">
      <pivotArea dataOnly="0" labelOnly="1" grandCol="1" outline="0" fieldPosition="0"/>
    </format>
    <format dxfId="1944">
      <pivotArea type="all" dataOnly="0" outline="0" fieldPosition="0"/>
    </format>
    <format dxfId="1945">
      <pivotArea outline="0" collapsedLevelsAreSubtotals="1" fieldPosition="0"/>
    </format>
    <format dxfId="1946">
      <pivotArea type="origin" dataOnly="0" labelOnly="1" outline="0" fieldPosition="0"/>
    </format>
    <format dxfId="1947">
      <pivotArea field="5" type="button" dataOnly="0" labelOnly="1" outline="0" axis="axisCol" fieldPosition="0"/>
    </format>
    <format dxfId="1948">
      <pivotArea type="topRight" dataOnly="0" labelOnly="1" outline="0" fieldPosition="0"/>
    </format>
    <format dxfId="1949">
      <pivotArea field="12" type="button" dataOnly="0" labelOnly="1" outline="0" axis="axisRow" fieldPosition="0"/>
    </format>
    <format dxfId="1950">
      <pivotArea dataOnly="0" labelOnly="1" fieldPosition="0">
        <references count="1">
          <reference field="12" count="0"/>
        </references>
      </pivotArea>
    </format>
    <format dxfId="1951">
      <pivotArea dataOnly="0" labelOnly="1" grandRow="1" outline="0" fieldPosition="0"/>
    </format>
    <format dxfId="1952">
      <pivotArea dataOnly="0" labelOnly="1" fieldPosition="0">
        <references count="1">
          <reference field="5" count="5">
            <x v="0"/>
            <x v="1"/>
            <x v="2"/>
            <x v="3"/>
            <x v="4"/>
          </reference>
        </references>
      </pivotArea>
    </format>
    <format dxfId="1953">
      <pivotArea dataOnly="0" labelOnly="1" grandCol="1" outline="0" fieldPosition="0"/>
    </format>
    <format dxfId="1954">
      <pivotArea type="all" dataOnly="0"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2F0EFCF4-C0C7-EF44-AC18-470C417322A2}" name="Tabella pivot14"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A29:D33" firstHeaderRow="1" firstDataRow="2" firstDataCol="1" rowPageCount="1" colPageCount="1"/>
  <pivotFields count="36">
    <pivotField dataField="1" showAll="0"/>
    <pivotField showAll="0"/>
    <pivotField showAll="0"/>
    <pivotField showAll="0"/>
    <pivotField axis="axisCol" showAll="0">
      <items count="4">
        <item x="1"/>
        <item x="0"/>
        <item x="2"/>
        <item t="default"/>
      </items>
    </pivotField>
    <pivotField showAll="0"/>
    <pivotField showAll="0"/>
    <pivotField showAll="0"/>
    <pivotField showAll="0"/>
    <pivotField showAll="0"/>
    <pivotField showAll="0"/>
    <pivotField showAll="0"/>
    <pivotField axis="axisPage" multipleItemSelectionAllowed="1" showAll="0">
      <items count="4">
        <item x="0"/>
        <item h="1" x="1"/>
        <item h="1" x="2"/>
        <item t="default"/>
      </items>
    </pivotField>
    <pivotField showAll="0"/>
    <pivotField showAll="0"/>
    <pivotField showAll="0"/>
    <pivotField showAll="0"/>
    <pivotField showAll="0"/>
    <pivotField showAll="0"/>
    <pivotField axis="axisRow"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19"/>
  </rowFields>
  <rowItems count="3">
    <i>
      <x/>
    </i>
    <i>
      <x v="1"/>
    </i>
    <i t="grand">
      <x/>
    </i>
  </rowItems>
  <colFields count="1">
    <field x="4"/>
  </colFields>
  <colItems count="3">
    <i>
      <x/>
    </i>
    <i>
      <x v="1"/>
    </i>
    <i t="grand">
      <x/>
    </i>
  </colItems>
  <pageFields count="1">
    <pageField fld="12" hier="-1"/>
  </pageFields>
  <dataFields count="1">
    <dataField name="Conteggio di Matricola" fld="0" subtotal="count" baseField="0" baseItem="0"/>
  </dataFields>
  <formats count="20">
    <format dxfId="1894">
      <pivotArea type="all" dataOnly="0" outline="0" fieldPosition="0"/>
    </format>
    <format dxfId="1895">
      <pivotArea outline="0" collapsedLevelsAreSubtotals="1" fieldPosition="0"/>
    </format>
    <format dxfId="1896">
      <pivotArea type="origin" dataOnly="0" labelOnly="1" outline="0" fieldPosition="0"/>
    </format>
    <format dxfId="1897">
      <pivotArea field="4" type="button" dataOnly="0" labelOnly="1" outline="0" axis="axisCol" fieldPosition="0"/>
    </format>
    <format dxfId="1898">
      <pivotArea type="topRight" dataOnly="0" labelOnly="1" outline="0" fieldPosition="0"/>
    </format>
    <format dxfId="1899">
      <pivotArea field="19" type="button" dataOnly="0" labelOnly="1" outline="0" axis="axisRow" fieldPosition="0"/>
    </format>
    <format dxfId="1900">
      <pivotArea dataOnly="0" labelOnly="1" fieldPosition="0">
        <references count="1">
          <reference field="19" count="2">
            <x v="0"/>
            <x v="1"/>
          </reference>
        </references>
      </pivotArea>
    </format>
    <format dxfId="1901">
      <pivotArea dataOnly="0" labelOnly="1" grandRow="1" outline="0" fieldPosition="0"/>
    </format>
    <format dxfId="1902">
      <pivotArea dataOnly="0" labelOnly="1" fieldPosition="0">
        <references count="1">
          <reference field="4" count="0"/>
        </references>
      </pivotArea>
    </format>
    <format dxfId="1903">
      <pivotArea dataOnly="0" labelOnly="1" grandCol="1" outline="0" fieldPosition="0"/>
    </format>
    <format dxfId="1904">
      <pivotArea type="all" dataOnly="0" outline="0" fieldPosition="0"/>
    </format>
    <format dxfId="1905">
      <pivotArea outline="0" collapsedLevelsAreSubtotals="1" fieldPosition="0"/>
    </format>
    <format dxfId="1906">
      <pivotArea type="origin" dataOnly="0" labelOnly="1" outline="0" fieldPosition="0"/>
    </format>
    <format dxfId="1907">
      <pivotArea field="4" type="button" dataOnly="0" labelOnly="1" outline="0" axis="axisCol" fieldPosition="0"/>
    </format>
    <format dxfId="1908">
      <pivotArea type="topRight" dataOnly="0" labelOnly="1" outline="0" fieldPosition="0"/>
    </format>
    <format dxfId="1909">
      <pivotArea field="19" type="button" dataOnly="0" labelOnly="1" outline="0" axis="axisRow" fieldPosition="0"/>
    </format>
    <format dxfId="1910">
      <pivotArea dataOnly="0" labelOnly="1" fieldPosition="0">
        <references count="1">
          <reference field="19" count="2">
            <x v="0"/>
            <x v="1"/>
          </reference>
        </references>
      </pivotArea>
    </format>
    <format dxfId="1911">
      <pivotArea dataOnly="0" labelOnly="1" grandRow="1" outline="0" fieldPosition="0"/>
    </format>
    <format dxfId="1912">
      <pivotArea dataOnly="0" labelOnly="1" fieldPosition="0">
        <references count="1">
          <reference field="4" count="0"/>
        </references>
      </pivotArea>
    </format>
    <format dxfId="1913">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C9BB215A-9985-3E46-AD62-61B8F4AD21BD}" name="Tabella pivot41"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EZ181:FG185" firstHeaderRow="1" firstDataRow="2" firstDataCol="1"/>
  <pivotFields count="36">
    <pivotField dataField="1" showAll="0"/>
    <pivotField showAll="0"/>
    <pivotField showAll="0"/>
    <pivotField showAll="0"/>
    <pivotField showAll="0"/>
    <pivotField showAll="0"/>
    <pivotField showAll="0"/>
    <pivotField showAll="0"/>
    <pivotField axis="axisCol" showAll="0">
      <items count="8">
        <item x="4"/>
        <item x="5"/>
        <item x="2"/>
        <item x="1"/>
        <item x="0"/>
        <item x="3"/>
        <item x="6"/>
        <item t="default"/>
      </items>
    </pivotField>
    <pivotField showAll="0"/>
    <pivotField showAll="0"/>
    <pivotField showAll="0"/>
    <pivotField axis="axisRow" showAll="0">
      <items count="4">
        <item x="0"/>
        <item x="1"/>
        <item h="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12"/>
  </rowFields>
  <rowItems count="3">
    <i>
      <x/>
    </i>
    <i>
      <x v="1"/>
    </i>
    <i t="grand">
      <x/>
    </i>
  </rowItems>
  <colFields count="1">
    <field x="8"/>
  </colFields>
  <colItems count="7">
    <i>
      <x/>
    </i>
    <i>
      <x v="1"/>
    </i>
    <i>
      <x v="2"/>
    </i>
    <i>
      <x v="3"/>
    </i>
    <i>
      <x v="4"/>
    </i>
    <i>
      <x v="5"/>
    </i>
    <i t="grand">
      <x/>
    </i>
  </colItems>
  <dataFields count="1">
    <dataField name="Conteggio di Matricola" fld="0" subtotal="count" baseField="0" baseItem="0"/>
  </dataFields>
  <formats count="40">
    <format dxfId="1854">
      <pivotArea type="all" dataOnly="0" outline="0" fieldPosition="0"/>
    </format>
    <format dxfId="1855">
      <pivotArea outline="0" collapsedLevelsAreSubtotals="1" fieldPosition="0"/>
    </format>
    <format dxfId="1856">
      <pivotArea type="origin" dataOnly="0" labelOnly="1" outline="0" fieldPosition="0"/>
    </format>
    <format dxfId="1857">
      <pivotArea field="8" type="button" dataOnly="0" labelOnly="1" outline="0" axis="axisCol" fieldPosition="0"/>
    </format>
    <format dxfId="1858">
      <pivotArea type="topRight" dataOnly="0" labelOnly="1" outline="0" fieldPosition="0"/>
    </format>
    <format dxfId="1859">
      <pivotArea field="12" type="button" dataOnly="0" labelOnly="1" outline="0" axis="axisRow" fieldPosition="0"/>
    </format>
    <format dxfId="1860">
      <pivotArea dataOnly="0" labelOnly="1" fieldPosition="0">
        <references count="1">
          <reference field="12" count="0"/>
        </references>
      </pivotArea>
    </format>
    <format dxfId="1861">
      <pivotArea dataOnly="0" labelOnly="1" grandRow="1" outline="0" fieldPosition="0"/>
    </format>
    <format dxfId="1862">
      <pivotArea dataOnly="0" labelOnly="1" fieldPosition="0">
        <references count="1">
          <reference field="8" count="6">
            <x v="0"/>
            <x v="1"/>
            <x v="2"/>
            <x v="3"/>
            <x v="4"/>
            <x v="5"/>
          </reference>
        </references>
      </pivotArea>
    </format>
    <format dxfId="1863">
      <pivotArea dataOnly="0" labelOnly="1" grandCol="1" outline="0" fieldPosition="0"/>
    </format>
    <format dxfId="1864">
      <pivotArea type="all" dataOnly="0" outline="0" fieldPosition="0"/>
    </format>
    <format dxfId="1865">
      <pivotArea outline="0" collapsedLevelsAreSubtotals="1" fieldPosition="0"/>
    </format>
    <format dxfId="1866">
      <pivotArea type="origin" dataOnly="0" labelOnly="1" outline="0" fieldPosition="0"/>
    </format>
    <format dxfId="1867">
      <pivotArea field="8" type="button" dataOnly="0" labelOnly="1" outline="0" axis="axisCol" fieldPosition="0"/>
    </format>
    <format dxfId="1868">
      <pivotArea type="topRight" dataOnly="0" labelOnly="1" outline="0" fieldPosition="0"/>
    </format>
    <format dxfId="1869">
      <pivotArea field="12" type="button" dataOnly="0" labelOnly="1" outline="0" axis="axisRow" fieldPosition="0"/>
    </format>
    <format dxfId="1870">
      <pivotArea dataOnly="0" labelOnly="1" fieldPosition="0">
        <references count="1">
          <reference field="12" count="0"/>
        </references>
      </pivotArea>
    </format>
    <format dxfId="1871">
      <pivotArea dataOnly="0" labelOnly="1" grandRow="1" outline="0" fieldPosition="0"/>
    </format>
    <format dxfId="1872">
      <pivotArea dataOnly="0" labelOnly="1" fieldPosition="0">
        <references count="1">
          <reference field="8" count="6">
            <x v="0"/>
            <x v="1"/>
            <x v="2"/>
            <x v="3"/>
            <x v="4"/>
            <x v="5"/>
          </reference>
        </references>
      </pivotArea>
    </format>
    <format dxfId="1873">
      <pivotArea dataOnly="0" labelOnly="1" grandCol="1" outline="0" fieldPosition="0"/>
    </format>
    <format dxfId="1874">
      <pivotArea type="all" dataOnly="0" outline="0" fieldPosition="0"/>
    </format>
    <format dxfId="1875">
      <pivotArea outline="0" collapsedLevelsAreSubtotals="1" fieldPosition="0"/>
    </format>
    <format dxfId="1876">
      <pivotArea type="origin" dataOnly="0" labelOnly="1" outline="0" fieldPosition="0"/>
    </format>
    <format dxfId="1877">
      <pivotArea field="8" type="button" dataOnly="0" labelOnly="1" outline="0" axis="axisCol" fieldPosition="0"/>
    </format>
    <format dxfId="1878">
      <pivotArea type="topRight" dataOnly="0" labelOnly="1" outline="0" fieldPosition="0"/>
    </format>
    <format dxfId="1879">
      <pivotArea field="12" type="button" dataOnly="0" labelOnly="1" outline="0" axis="axisRow" fieldPosition="0"/>
    </format>
    <format dxfId="1880">
      <pivotArea dataOnly="0" labelOnly="1" fieldPosition="0">
        <references count="1">
          <reference field="12" count="0"/>
        </references>
      </pivotArea>
    </format>
    <format dxfId="1881">
      <pivotArea dataOnly="0" labelOnly="1" grandRow="1" outline="0" fieldPosition="0"/>
    </format>
    <format dxfId="1882">
      <pivotArea dataOnly="0" labelOnly="1" fieldPosition="0">
        <references count="1">
          <reference field="8" count="6">
            <x v="0"/>
            <x v="1"/>
            <x v="2"/>
            <x v="3"/>
            <x v="4"/>
            <x v="5"/>
          </reference>
        </references>
      </pivotArea>
    </format>
    <format dxfId="1883">
      <pivotArea dataOnly="0" labelOnly="1" grandCol="1" outline="0" fieldPosition="0"/>
    </format>
    <format dxfId="1884">
      <pivotArea type="all" dataOnly="0" outline="0" fieldPosition="0"/>
    </format>
    <format dxfId="1885">
      <pivotArea outline="0" collapsedLevelsAreSubtotals="1" fieldPosition="0"/>
    </format>
    <format dxfId="1886">
      <pivotArea type="origin" dataOnly="0" labelOnly="1" outline="0" fieldPosition="0"/>
    </format>
    <format dxfId="1887">
      <pivotArea field="8" type="button" dataOnly="0" labelOnly="1" outline="0" axis="axisCol" fieldPosition="0"/>
    </format>
    <format dxfId="1888">
      <pivotArea type="topRight" dataOnly="0" labelOnly="1" outline="0" fieldPosition="0"/>
    </format>
    <format dxfId="1889">
      <pivotArea field="12" type="button" dataOnly="0" labelOnly="1" outline="0" axis="axisRow" fieldPosition="0"/>
    </format>
    <format dxfId="1890">
      <pivotArea dataOnly="0" labelOnly="1" fieldPosition="0">
        <references count="1">
          <reference field="12" count="0"/>
        </references>
      </pivotArea>
    </format>
    <format dxfId="1891">
      <pivotArea dataOnly="0" labelOnly="1" grandRow="1" outline="0" fieldPosition="0"/>
    </format>
    <format dxfId="1892">
      <pivotArea dataOnly="0" labelOnly="1" fieldPosition="0">
        <references count="1">
          <reference field="8" count="6">
            <x v="0"/>
            <x v="1"/>
            <x v="2"/>
            <x v="3"/>
            <x v="4"/>
            <x v="5"/>
          </reference>
        </references>
      </pivotArea>
    </format>
    <format dxfId="1893">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DE133C7A-5524-D046-AEC6-C79CFFD57B74}" name="Tabella pivot38"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DX176:EE180" firstHeaderRow="1" firstDataRow="2" firstDataCol="1"/>
  <pivotFields count="36">
    <pivotField dataField="1" showAll="0"/>
    <pivotField showAll="0"/>
    <pivotField showAll="0"/>
    <pivotField showAll="0"/>
    <pivotField showAll="0"/>
    <pivotField showAll="0"/>
    <pivotField showAll="0"/>
    <pivotField showAll="0"/>
    <pivotField axis="axisCol" showAll="0">
      <items count="8">
        <item x="4"/>
        <item x="5"/>
        <item x="2"/>
        <item x="1"/>
        <item x="0"/>
        <item x="3"/>
        <item x="6"/>
        <item t="default"/>
      </items>
    </pivotField>
    <pivotField showAll="0"/>
    <pivotField showAll="0"/>
    <pivotField showAll="0"/>
    <pivotField axis="axisRow" showAll="0">
      <items count="4">
        <item x="0"/>
        <item x="1"/>
        <item h="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12"/>
  </rowFields>
  <rowItems count="3">
    <i>
      <x/>
    </i>
    <i>
      <x v="1"/>
    </i>
    <i t="grand">
      <x/>
    </i>
  </rowItems>
  <colFields count="1">
    <field x="8"/>
  </colFields>
  <colItems count="7">
    <i>
      <x/>
    </i>
    <i>
      <x v="1"/>
    </i>
    <i>
      <x v="2"/>
    </i>
    <i>
      <x v="3"/>
    </i>
    <i>
      <x v="4"/>
    </i>
    <i>
      <x v="5"/>
    </i>
    <i t="grand">
      <x/>
    </i>
  </colItems>
  <dataFields count="1">
    <dataField name="Conteggio di Matricola" fld="0" subtotal="count" baseField="0" baseItem="0"/>
  </dataFields>
  <formats count="40">
    <format dxfId="1814">
      <pivotArea type="all" dataOnly="0" outline="0" fieldPosition="0"/>
    </format>
    <format dxfId="1815">
      <pivotArea outline="0" collapsedLevelsAreSubtotals="1" fieldPosition="0"/>
    </format>
    <format dxfId="1816">
      <pivotArea type="origin" dataOnly="0" labelOnly="1" outline="0" fieldPosition="0"/>
    </format>
    <format dxfId="1817">
      <pivotArea field="8" type="button" dataOnly="0" labelOnly="1" outline="0" axis="axisCol" fieldPosition="0"/>
    </format>
    <format dxfId="1818">
      <pivotArea type="topRight" dataOnly="0" labelOnly="1" outline="0" fieldPosition="0"/>
    </format>
    <format dxfId="1819">
      <pivotArea field="12" type="button" dataOnly="0" labelOnly="1" outline="0" axis="axisRow" fieldPosition="0"/>
    </format>
    <format dxfId="1820">
      <pivotArea dataOnly="0" labelOnly="1" fieldPosition="0">
        <references count="1">
          <reference field="12" count="0"/>
        </references>
      </pivotArea>
    </format>
    <format dxfId="1821">
      <pivotArea dataOnly="0" labelOnly="1" grandRow="1" outline="0" fieldPosition="0"/>
    </format>
    <format dxfId="1822">
      <pivotArea dataOnly="0" labelOnly="1" fieldPosition="0">
        <references count="1">
          <reference field="8" count="6">
            <x v="0"/>
            <x v="1"/>
            <x v="2"/>
            <x v="3"/>
            <x v="4"/>
            <x v="5"/>
          </reference>
        </references>
      </pivotArea>
    </format>
    <format dxfId="1823">
      <pivotArea dataOnly="0" labelOnly="1" grandCol="1" outline="0" fieldPosition="0"/>
    </format>
    <format dxfId="1824">
      <pivotArea type="all" dataOnly="0" outline="0" fieldPosition="0"/>
    </format>
    <format dxfId="1825">
      <pivotArea outline="0" collapsedLevelsAreSubtotals="1" fieldPosition="0"/>
    </format>
    <format dxfId="1826">
      <pivotArea type="origin" dataOnly="0" labelOnly="1" outline="0" fieldPosition="0"/>
    </format>
    <format dxfId="1827">
      <pivotArea field="8" type="button" dataOnly="0" labelOnly="1" outline="0" axis="axisCol" fieldPosition="0"/>
    </format>
    <format dxfId="1828">
      <pivotArea type="topRight" dataOnly="0" labelOnly="1" outline="0" fieldPosition="0"/>
    </format>
    <format dxfId="1829">
      <pivotArea field="12" type="button" dataOnly="0" labelOnly="1" outline="0" axis="axisRow" fieldPosition="0"/>
    </format>
    <format dxfId="1830">
      <pivotArea dataOnly="0" labelOnly="1" fieldPosition="0">
        <references count="1">
          <reference field="12" count="0"/>
        </references>
      </pivotArea>
    </format>
    <format dxfId="1831">
      <pivotArea dataOnly="0" labelOnly="1" grandRow="1" outline="0" fieldPosition="0"/>
    </format>
    <format dxfId="1832">
      <pivotArea dataOnly="0" labelOnly="1" fieldPosition="0">
        <references count="1">
          <reference field="8" count="6">
            <x v="0"/>
            <x v="1"/>
            <x v="2"/>
            <x v="3"/>
            <x v="4"/>
            <x v="5"/>
          </reference>
        </references>
      </pivotArea>
    </format>
    <format dxfId="1833">
      <pivotArea dataOnly="0" labelOnly="1" grandCol="1" outline="0" fieldPosition="0"/>
    </format>
    <format dxfId="1834">
      <pivotArea type="all" dataOnly="0" outline="0" fieldPosition="0"/>
    </format>
    <format dxfId="1835">
      <pivotArea outline="0" collapsedLevelsAreSubtotals="1" fieldPosition="0"/>
    </format>
    <format dxfId="1836">
      <pivotArea type="origin" dataOnly="0" labelOnly="1" outline="0" fieldPosition="0"/>
    </format>
    <format dxfId="1837">
      <pivotArea field="8" type="button" dataOnly="0" labelOnly="1" outline="0" axis="axisCol" fieldPosition="0"/>
    </format>
    <format dxfId="1838">
      <pivotArea type="topRight" dataOnly="0" labelOnly="1" outline="0" fieldPosition="0"/>
    </format>
    <format dxfId="1839">
      <pivotArea field="12" type="button" dataOnly="0" labelOnly="1" outline="0" axis="axisRow" fieldPosition="0"/>
    </format>
    <format dxfId="1840">
      <pivotArea dataOnly="0" labelOnly="1" fieldPosition="0">
        <references count="1">
          <reference field="12" count="0"/>
        </references>
      </pivotArea>
    </format>
    <format dxfId="1841">
      <pivotArea dataOnly="0" labelOnly="1" grandRow="1" outline="0" fieldPosition="0"/>
    </format>
    <format dxfId="1842">
      <pivotArea dataOnly="0" labelOnly="1" fieldPosition="0">
        <references count="1">
          <reference field="8" count="6">
            <x v="0"/>
            <x v="1"/>
            <x v="2"/>
            <x v="3"/>
            <x v="4"/>
            <x v="5"/>
          </reference>
        </references>
      </pivotArea>
    </format>
    <format dxfId="1843">
      <pivotArea dataOnly="0" labelOnly="1" grandCol="1" outline="0" fieldPosition="0"/>
    </format>
    <format dxfId="1844">
      <pivotArea type="all" dataOnly="0" outline="0" fieldPosition="0"/>
    </format>
    <format dxfId="1845">
      <pivotArea outline="0" collapsedLevelsAreSubtotals="1" fieldPosition="0"/>
    </format>
    <format dxfId="1846">
      <pivotArea type="origin" dataOnly="0" labelOnly="1" outline="0" fieldPosition="0"/>
    </format>
    <format dxfId="1847">
      <pivotArea field="8" type="button" dataOnly="0" labelOnly="1" outline="0" axis="axisCol" fieldPosition="0"/>
    </format>
    <format dxfId="1848">
      <pivotArea type="topRight" dataOnly="0" labelOnly="1" outline="0" fieldPosition="0"/>
    </format>
    <format dxfId="1849">
      <pivotArea field="12" type="button" dataOnly="0" labelOnly="1" outline="0" axis="axisRow" fieldPosition="0"/>
    </format>
    <format dxfId="1850">
      <pivotArea dataOnly="0" labelOnly="1" fieldPosition="0">
        <references count="1">
          <reference field="12" count="0"/>
        </references>
      </pivotArea>
    </format>
    <format dxfId="1851">
      <pivotArea dataOnly="0" labelOnly="1" grandRow="1" outline="0" fieldPosition="0"/>
    </format>
    <format dxfId="1852">
      <pivotArea dataOnly="0" labelOnly="1" fieldPosition="0">
        <references count="1">
          <reference field="8" count="6">
            <x v="0"/>
            <x v="1"/>
            <x v="2"/>
            <x v="3"/>
            <x v="4"/>
            <x v="5"/>
          </reference>
        </references>
      </pivotArea>
    </format>
    <format dxfId="1853">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520CBFB-53EB-9747-8391-21C2DD02AE63}" name="Tabella pivot9"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AE181:AL185" firstHeaderRow="1" firstDataRow="2" firstDataCol="1"/>
  <pivotFields count="36">
    <pivotField dataField="1" showAll="0"/>
    <pivotField showAll="0"/>
    <pivotField showAll="0"/>
    <pivotField showAll="0"/>
    <pivotField showAll="0"/>
    <pivotField showAll="0"/>
    <pivotField showAll="0"/>
    <pivotField showAll="0"/>
    <pivotField axis="axisCol" showAll="0">
      <items count="8">
        <item x="4"/>
        <item x="5"/>
        <item x="2"/>
        <item x="1"/>
        <item x="0"/>
        <item x="3"/>
        <item x="6"/>
        <item t="default"/>
      </items>
    </pivotField>
    <pivotField showAll="0"/>
    <pivotField showAll="0"/>
    <pivotField showAll="0"/>
    <pivotField axis="axisRow" showAll="0">
      <items count="4">
        <item x="0"/>
        <item x="1"/>
        <item h="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12"/>
  </rowFields>
  <rowItems count="3">
    <i>
      <x/>
    </i>
    <i>
      <x v="1"/>
    </i>
    <i t="grand">
      <x/>
    </i>
  </rowItems>
  <colFields count="1">
    <field x="8"/>
  </colFields>
  <colItems count="7">
    <i>
      <x/>
    </i>
    <i>
      <x v="1"/>
    </i>
    <i>
      <x v="2"/>
    </i>
    <i>
      <x v="3"/>
    </i>
    <i>
      <x v="4"/>
    </i>
    <i>
      <x v="5"/>
    </i>
    <i t="grand">
      <x/>
    </i>
  </colItems>
  <dataFields count="1">
    <dataField name="Conteggio di Matricola" fld="0" subtotal="count" baseField="0" baseItem="0"/>
  </dataFields>
  <formats count="41">
    <format dxfId="2406">
      <pivotArea type="all" dataOnly="0" outline="0" fieldPosition="0"/>
    </format>
    <format dxfId="2407">
      <pivotArea outline="0" collapsedLevelsAreSubtotals="1" fieldPosition="0"/>
    </format>
    <format dxfId="2408">
      <pivotArea type="origin" dataOnly="0" labelOnly="1" outline="0" fieldPosition="0"/>
    </format>
    <format dxfId="2409">
      <pivotArea field="8" type="button" dataOnly="0" labelOnly="1" outline="0" axis="axisCol" fieldPosition="0"/>
    </format>
    <format dxfId="2410">
      <pivotArea type="topRight" dataOnly="0" labelOnly="1" outline="0" fieldPosition="0"/>
    </format>
    <format dxfId="2411">
      <pivotArea field="12" type="button" dataOnly="0" labelOnly="1" outline="0" axis="axisRow" fieldPosition="0"/>
    </format>
    <format dxfId="2412">
      <pivotArea dataOnly="0" labelOnly="1" fieldPosition="0">
        <references count="1">
          <reference field="12" count="0"/>
        </references>
      </pivotArea>
    </format>
    <format dxfId="2413">
      <pivotArea dataOnly="0" labelOnly="1" grandRow="1" outline="0" fieldPosition="0"/>
    </format>
    <format dxfId="2414">
      <pivotArea dataOnly="0" labelOnly="1" fieldPosition="0">
        <references count="1">
          <reference field="8" count="6">
            <x v="0"/>
            <x v="1"/>
            <x v="2"/>
            <x v="3"/>
            <x v="4"/>
            <x v="5"/>
          </reference>
        </references>
      </pivotArea>
    </format>
    <format dxfId="2415">
      <pivotArea dataOnly="0" labelOnly="1" grandCol="1" outline="0" fieldPosition="0"/>
    </format>
    <format dxfId="2416">
      <pivotArea type="all" dataOnly="0" outline="0" fieldPosition="0"/>
    </format>
    <format dxfId="2417">
      <pivotArea outline="0" collapsedLevelsAreSubtotals="1" fieldPosition="0"/>
    </format>
    <format dxfId="2418">
      <pivotArea type="origin" dataOnly="0" labelOnly="1" outline="0" fieldPosition="0"/>
    </format>
    <format dxfId="2419">
      <pivotArea field="8" type="button" dataOnly="0" labelOnly="1" outline="0" axis="axisCol" fieldPosition="0"/>
    </format>
    <format dxfId="2420">
      <pivotArea type="topRight" dataOnly="0" labelOnly="1" outline="0" fieldPosition="0"/>
    </format>
    <format dxfId="2421">
      <pivotArea field="12" type="button" dataOnly="0" labelOnly="1" outline="0" axis="axisRow" fieldPosition="0"/>
    </format>
    <format dxfId="2422">
      <pivotArea dataOnly="0" labelOnly="1" fieldPosition="0">
        <references count="1">
          <reference field="12" count="0"/>
        </references>
      </pivotArea>
    </format>
    <format dxfId="2423">
      <pivotArea dataOnly="0" labelOnly="1" grandRow="1" outline="0" fieldPosition="0"/>
    </format>
    <format dxfId="2424">
      <pivotArea dataOnly="0" labelOnly="1" fieldPosition="0">
        <references count="1">
          <reference field="8" count="6">
            <x v="0"/>
            <x v="1"/>
            <x v="2"/>
            <x v="3"/>
            <x v="4"/>
            <x v="5"/>
          </reference>
        </references>
      </pivotArea>
    </format>
    <format dxfId="2425">
      <pivotArea dataOnly="0" labelOnly="1" grandCol="1" outline="0" fieldPosition="0"/>
    </format>
    <format dxfId="2426">
      <pivotArea type="all" dataOnly="0" outline="0" fieldPosition="0"/>
    </format>
    <format dxfId="2427">
      <pivotArea outline="0" collapsedLevelsAreSubtotals="1" fieldPosition="0"/>
    </format>
    <format dxfId="2428">
      <pivotArea type="origin" dataOnly="0" labelOnly="1" outline="0" fieldPosition="0"/>
    </format>
    <format dxfId="2429">
      <pivotArea field="8" type="button" dataOnly="0" labelOnly="1" outline="0" axis="axisCol" fieldPosition="0"/>
    </format>
    <format dxfId="2430">
      <pivotArea type="topRight" dataOnly="0" labelOnly="1" outline="0" fieldPosition="0"/>
    </format>
    <format dxfId="2431">
      <pivotArea field="12" type="button" dataOnly="0" labelOnly="1" outline="0" axis="axisRow" fieldPosition="0"/>
    </format>
    <format dxfId="2432">
      <pivotArea dataOnly="0" labelOnly="1" fieldPosition="0">
        <references count="1">
          <reference field="12" count="0"/>
        </references>
      </pivotArea>
    </format>
    <format dxfId="2433">
      <pivotArea dataOnly="0" labelOnly="1" grandRow="1" outline="0" fieldPosition="0"/>
    </format>
    <format dxfId="2434">
      <pivotArea dataOnly="0" labelOnly="1" fieldPosition="0">
        <references count="1">
          <reference field="8" count="6">
            <x v="0"/>
            <x v="1"/>
            <x v="2"/>
            <x v="3"/>
            <x v="4"/>
            <x v="5"/>
          </reference>
        </references>
      </pivotArea>
    </format>
    <format dxfId="2435">
      <pivotArea dataOnly="0" labelOnly="1" grandCol="1" outline="0" fieldPosition="0"/>
    </format>
    <format dxfId="2436">
      <pivotArea type="all" dataOnly="0" outline="0" fieldPosition="0"/>
    </format>
    <format dxfId="2437">
      <pivotArea outline="0" collapsedLevelsAreSubtotals="1" fieldPosition="0"/>
    </format>
    <format dxfId="2438">
      <pivotArea type="origin" dataOnly="0" labelOnly="1" outline="0" fieldPosition="0"/>
    </format>
    <format dxfId="2439">
      <pivotArea field="8" type="button" dataOnly="0" labelOnly="1" outline="0" axis="axisCol" fieldPosition="0"/>
    </format>
    <format dxfId="2440">
      <pivotArea type="topRight" dataOnly="0" labelOnly="1" outline="0" fieldPosition="0"/>
    </format>
    <format dxfId="2441">
      <pivotArea field="12" type="button" dataOnly="0" labelOnly="1" outline="0" axis="axisRow" fieldPosition="0"/>
    </format>
    <format dxfId="2442">
      <pivotArea dataOnly="0" labelOnly="1" fieldPosition="0">
        <references count="1">
          <reference field="12" count="0"/>
        </references>
      </pivotArea>
    </format>
    <format dxfId="2443">
      <pivotArea dataOnly="0" labelOnly="1" grandRow="1" outline="0" fieldPosition="0"/>
    </format>
    <format dxfId="2444">
      <pivotArea dataOnly="0" labelOnly="1" fieldPosition="0">
        <references count="1">
          <reference field="8" count="6">
            <x v="0"/>
            <x v="1"/>
            <x v="2"/>
            <x v="3"/>
            <x v="4"/>
            <x v="5"/>
          </reference>
        </references>
      </pivotArea>
    </format>
    <format dxfId="2445">
      <pivotArea dataOnly="0" labelOnly="1" grandCol="1" outline="0" fieldPosition="0"/>
    </format>
    <format dxfId="2446">
      <pivotArea type="all" dataOnly="0"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B605DA0C-5740-2C4A-B639-3FAE420D2654}" name="Tabella pivot3"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AE29:AH33" firstHeaderRow="1" firstDataRow="2" firstDataCol="1"/>
  <pivotFields count="36">
    <pivotField dataField="1" showAll="0"/>
    <pivotField showAll="0"/>
    <pivotField showAll="0"/>
    <pivotField showAll="0"/>
    <pivotField axis="axisCol" showAll="0">
      <items count="4">
        <item x="1"/>
        <item x="0"/>
        <item x="2"/>
        <item t="default"/>
      </items>
    </pivotField>
    <pivotField showAll="0"/>
    <pivotField showAll="0"/>
    <pivotField showAll="0"/>
    <pivotField showAll="0"/>
    <pivotField showAll="0"/>
    <pivotField showAll="0"/>
    <pivotField showAll="0"/>
    <pivotField axis="axisRow" showAll="0">
      <items count="4">
        <item x="0"/>
        <item x="1"/>
        <item h="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12"/>
  </rowFields>
  <rowItems count="3">
    <i>
      <x/>
    </i>
    <i>
      <x v="1"/>
    </i>
    <i t="grand">
      <x/>
    </i>
  </rowItems>
  <colFields count="1">
    <field x="4"/>
  </colFields>
  <colItems count="3">
    <i>
      <x/>
    </i>
    <i>
      <x v="1"/>
    </i>
    <i t="grand">
      <x/>
    </i>
  </colItems>
  <dataFields count="1">
    <dataField name="Conteggio di Matricola" fld="0" subtotal="count" baseField="0" baseItem="0"/>
  </dataFields>
  <formats count="40">
    <format dxfId="1774">
      <pivotArea type="all" dataOnly="0" outline="0" fieldPosition="0"/>
    </format>
    <format dxfId="1775">
      <pivotArea outline="0" collapsedLevelsAreSubtotals="1" fieldPosition="0"/>
    </format>
    <format dxfId="1776">
      <pivotArea type="origin" dataOnly="0" labelOnly="1" outline="0" fieldPosition="0"/>
    </format>
    <format dxfId="1777">
      <pivotArea field="4" type="button" dataOnly="0" labelOnly="1" outline="0" axis="axisCol" fieldPosition="0"/>
    </format>
    <format dxfId="1778">
      <pivotArea type="topRight" dataOnly="0" labelOnly="1" outline="0" fieldPosition="0"/>
    </format>
    <format dxfId="1779">
      <pivotArea field="12" type="button" dataOnly="0" labelOnly="1" outline="0" axis="axisRow" fieldPosition="0"/>
    </format>
    <format dxfId="1780">
      <pivotArea dataOnly="0" labelOnly="1" fieldPosition="0">
        <references count="1">
          <reference field="12" count="0"/>
        </references>
      </pivotArea>
    </format>
    <format dxfId="1781">
      <pivotArea dataOnly="0" labelOnly="1" grandRow="1" outline="0" fieldPosition="0"/>
    </format>
    <format dxfId="1782">
      <pivotArea dataOnly="0" labelOnly="1" fieldPosition="0">
        <references count="1">
          <reference field="4" count="2">
            <x v="0"/>
            <x v="1"/>
          </reference>
        </references>
      </pivotArea>
    </format>
    <format dxfId="1783">
      <pivotArea dataOnly="0" labelOnly="1" grandCol="1" outline="0" fieldPosition="0"/>
    </format>
    <format dxfId="1784">
      <pivotArea type="all" dataOnly="0" outline="0" fieldPosition="0"/>
    </format>
    <format dxfId="1785">
      <pivotArea outline="0" collapsedLevelsAreSubtotals="1" fieldPosition="0"/>
    </format>
    <format dxfId="1786">
      <pivotArea type="origin" dataOnly="0" labelOnly="1" outline="0" fieldPosition="0"/>
    </format>
    <format dxfId="1787">
      <pivotArea field="4" type="button" dataOnly="0" labelOnly="1" outline="0" axis="axisCol" fieldPosition="0"/>
    </format>
    <format dxfId="1788">
      <pivotArea type="topRight" dataOnly="0" labelOnly="1" outline="0" fieldPosition="0"/>
    </format>
    <format dxfId="1789">
      <pivotArea field="12" type="button" dataOnly="0" labelOnly="1" outline="0" axis="axisRow" fieldPosition="0"/>
    </format>
    <format dxfId="1790">
      <pivotArea dataOnly="0" labelOnly="1" fieldPosition="0">
        <references count="1">
          <reference field="12" count="0"/>
        </references>
      </pivotArea>
    </format>
    <format dxfId="1791">
      <pivotArea dataOnly="0" labelOnly="1" grandRow="1" outline="0" fieldPosition="0"/>
    </format>
    <format dxfId="1792">
      <pivotArea dataOnly="0" labelOnly="1" fieldPosition="0">
        <references count="1">
          <reference field="4" count="2">
            <x v="0"/>
            <x v="1"/>
          </reference>
        </references>
      </pivotArea>
    </format>
    <format dxfId="1793">
      <pivotArea dataOnly="0" labelOnly="1" grandCol="1" outline="0" fieldPosition="0"/>
    </format>
    <format dxfId="1794">
      <pivotArea type="all" dataOnly="0" outline="0" fieldPosition="0"/>
    </format>
    <format dxfId="1795">
      <pivotArea outline="0" collapsedLevelsAreSubtotals="1" fieldPosition="0"/>
    </format>
    <format dxfId="1796">
      <pivotArea type="origin" dataOnly="0" labelOnly="1" outline="0" fieldPosition="0"/>
    </format>
    <format dxfId="1797">
      <pivotArea field="4" type="button" dataOnly="0" labelOnly="1" outline="0" axis="axisCol" fieldPosition="0"/>
    </format>
    <format dxfId="1798">
      <pivotArea type="topRight" dataOnly="0" labelOnly="1" outline="0" fieldPosition="0"/>
    </format>
    <format dxfId="1799">
      <pivotArea field="12" type="button" dataOnly="0" labelOnly="1" outline="0" axis="axisRow" fieldPosition="0"/>
    </format>
    <format dxfId="1800">
      <pivotArea dataOnly="0" labelOnly="1" fieldPosition="0">
        <references count="1">
          <reference field="12" count="0"/>
        </references>
      </pivotArea>
    </format>
    <format dxfId="1801">
      <pivotArea dataOnly="0" labelOnly="1" grandRow="1" outline="0" fieldPosition="0"/>
    </format>
    <format dxfId="1802">
      <pivotArea dataOnly="0" labelOnly="1" fieldPosition="0">
        <references count="1">
          <reference field="4" count="2">
            <x v="0"/>
            <x v="1"/>
          </reference>
        </references>
      </pivotArea>
    </format>
    <format dxfId="1803">
      <pivotArea dataOnly="0" labelOnly="1" grandCol="1" outline="0" fieldPosition="0"/>
    </format>
    <format dxfId="1804">
      <pivotArea type="all" dataOnly="0" outline="0" fieldPosition="0"/>
    </format>
    <format dxfId="1805">
      <pivotArea outline="0" collapsedLevelsAreSubtotals="1" fieldPosition="0"/>
    </format>
    <format dxfId="1806">
      <pivotArea type="origin" dataOnly="0" labelOnly="1" outline="0" fieldPosition="0"/>
    </format>
    <format dxfId="1807">
      <pivotArea field="4" type="button" dataOnly="0" labelOnly="1" outline="0" axis="axisCol" fieldPosition="0"/>
    </format>
    <format dxfId="1808">
      <pivotArea type="topRight" dataOnly="0" labelOnly="1" outline="0" fieldPosition="0"/>
    </format>
    <format dxfId="1809">
      <pivotArea field="12" type="button" dataOnly="0" labelOnly="1" outline="0" axis="axisRow" fieldPosition="0"/>
    </format>
    <format dxfId="1810">
      <pivotArea dataOnly="0" labelOnly="1" fieldPosition="0">
        <references count="1">
          <reference field="12" count="0"/>
        </references>
      </pivotArea>
    </format>
    <format dxfId="1811">
      <pivotArea dataOnly="0" labelOnly="1" grandRow="1" outline="0" fieldPosition="0"/>
    </format>
    <format dxfId="1812">
      <pivotArea dataOnly="0" labelOnly="1" fieldPosition="0">
        <references count="1">
          <reference field="4" count="2">
            <x v="0"/>
            <x v="1"/>
          </reference>
        </references>
      </pivotArea>
    </format>
    <format dxfId="1813">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1.xml><?xml version="1.0" encoding="utf-8"?>
<pivotTableDefinition xmlns="http://schemas.openxmlformats.org/spreadsheetml/2006/main" xmlns:mc="http://schemas.openxmlformats.org/markup-compatibility/2006" xmlns:xr="http://schemas.microsoft.com/office/spreadsheetml/2014/revision" mc:Ignorable="xr" xr:uid="{E2936309-50E6-BF42-8355-DFF00BEF0165}" name="Tabella pivot7"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AE130:AI134" firstHeaderRow="1" firstDataRow="2" firstDataCol="1"/>
  <pivotFields count="36">
    <pivotField dataField="1" showAll="0"/>
    <pivotField showAll="0"/>
    <pivotField showAll="0"/>
    <pivotField showAll="0"/>
    <pivotField showAll="0"/>
    <pivotField showAll="0"/>
    <pivotField axis="axisCol" showAll="0">
      <items count="5">
        <item x="2"/>
        <item x="1"/>
        <item x="0"/>
        <item x="3"/>
        <item t="default"/>
      </items>
    </pivotField>
    <pivotField showAll="0"/>
    <pivotField showAll="0"/>
    <pivotField showAll="0"/>
    <pivotField showAll="0"/>
    <pivotField showAll="0"/>
    <pivotField axis="axisRow" showAll="0">
      <items count="4">
        <item x="0"/>
        <item x="1"/>
        <item h="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12"/>
  </rowFields>
  <rowItems count="3">
    <i>
      <x/>
    </i>
    <i>
      <x v="1"/>
    </i>
    <i t="grand">
      <x/>
    </i>
  </rowItems>
  <colFields count="1">
    <field x="6"/>
  </colFields>
  <colItems count="4">
    <i>
      <x/>
    </i>
    <i>
      <x v="1"/>
    </i>
    <i>
      <x v="2"/>
    </i>
    <i t="grand">
      <x/>
    </i>
  </colItems>
  <dataFields count="1">
    <dataField name="Conteggio di Matricola" fld="0" subtotal="count" baseField="0" baseItem="0"/>
  </dataFields>
  <formats count="50">
    <format dxfId="1724">
      <pivotArea type="all" dataOnly="0" outline="0" fieldPosition="0"/>
    </format>
    <format dxfId="1725">
      <pivotArea outline="0" collapsedLevelsAreSubtotals="1" fieldPosition="0"/>
    </format>
    <format dxfId="1726">
      <pivotArea type="origin" dataOnly="0" labelOnly="1" outline="0" fieldPosition="0"/>
    </format>
    <format dxfId="1727">
      <pivotArea field="6" type="button" dataOnly="0" labelOnly="1" outline="0" axis="axisCol" fieldPosition="0"/>
    </format>
    <format dxfId="1728">
      <pivotArea type="topRight" dataOnly="0" labelOnly="1" outline="0" fieldPosition="0"/>
    </format>
    <format dxfId="1729">
      <pivotArea field="12" type="button" dataOnly="0" labelOnly="1" outline="0" axis="axisRow" fieldPosition="0"/>
    </format>
    <format dxfId="1730">
      <pivotArea dataOnly="0" labelOnly="1" fieldPosition="0">
        <references count="1">
          <reference field="12" count="0"/>
        </references>
      </pivotArea>
    </format>
    <format dxfId="1731">
      <pivotArea dataOnly="0" labelOnly="1" grandRow="1" outline="0" fieldPosition="0"/>
    </format>
    <format dxfId="1732">
      <pivotArea dataOnly="0" labelOnly="1" fieldPosition="0">
        <references count="1">
          <reference field="6" count="3">
            <x v="0"/>
            <x v="1"/>
            <x v="2"/>
          </reference>
        </references>
      </pivotArea>
    </format>
    <format dxfId="1733">
      <pivotArea dataOnly="0" labelOnly="1" grandCol="1" outline="0" fieldPosition="0"/>
    </format>
    <format dxfId="1734">
      <pivotArea type="all" dataOnly="0" outline="0" fieldPosition="0"/>
    </format>
    <format dxfId="1735">
      <pivotArea outline="0" collapsedLevelsAreSubtotals="1" fieldPosition="0"/>
    </format>
    <format dxfId="1736">
      <pivotArea type="origin" dataOnly="0" labelOnly="1" outline="0" fieldPosition="0"/>
    </format>
    <format dxfId="1737">
      <pivotArea field="6" type="button" dataOnly="0" labelOnly="1" outline="0" axis="axisCol" fieldPosition="0"/>
    </format>
    <format dxfId="1738">
      <pivotArea type="topRight" dataOnly="0" labelOnly="1" outline="0" fieldPosition="0"/>
    </format>
    <format dxfId="1739">
      <pivotArea field="12" type="button" dataOnly="0" labelOnly="1" outline="0" axis="axisRow" fieldPosition="0"/>
    </format>
    <format dxfId="1740">
      <pivotArea dataOnly="0" labelOnly="1" fieldPosition="0">
        <references count="1">
          <reference field="12" count="0"/>
        </references>
      </pivotArea>
    </format>
    <format dxfId="1741">
      <pivotArea dataOnly="0" labelOnly="1" grandRow="1" outline="0" fieldPosition="0"/>
    </format>
    <format dxfId="1742">
      <pivotArea dataOnly="0" labelOnly="1" fieldPosition="0">
        <references count="1">
          <reference field="6" count="3">
            <x v="0"/>
            <x v="1"/>
            <x v="2"/>
          </reference>
        </references>
      </pivotArea>
    </format>
    <format dxfId="1743">
      <pivotArea dataOnly="0" labelOnly="1" grandCol="1" outline="0" fieldPosition="0"/>
    </format>
    <format dxfId="1744">
      <pivotArea type="all" dataOnly="0" outline="0" fieldPosition="0"/>
    </format>
    <format dxfId="1745">
      <pivotArea outline="0" collapsedLevelsAreSubtotals="1" fieldPosition="0"/>
    </format>
    <format dxfId="1746">
      <pivotArea type="origin" dataOnly="0" labelOnly="1" outline="0" fieldPosition="0"/>
    </format>
    <format dxfId="1747">
      <pivotArea field="6" type="button" dataOnly="0" labelOnly="1" outline="0" axis="axisCol" fieldPosition="0"/>
    </format>
    <format dxfId="1748">
      <pivotArea type="topRight" dataOnly="0" labelOnly="1" outline="0" fieldPosition="0"/>
    </format>
    <format dxfId="1749">
      <pivotArea field="12" type="button" dataOnly="0" labelOnly="1" outline="0" axis="axisRow" fieldPosition="0"/>
    </format>
    <format dxfId="1750">
      <pivotArea dataOnly="0" labelOnly="1" fieldPosition="0">
        <references count="1">
          <reference field="12" count="0"/>
        </references>
      </pivotArea>
    </format>
    <format dxfId="1751">
      <pivotArea dataOnly="0" labelOnly="1" grandRow="1" outline="0" fieldPosition="0"/>
    </format>
    <format dxfId="1752">
      <pivotArea dataOnly="0" labelOnly="1" fieldPosition="0">
        <references count="1">
          <reference field="6" count="3">
            <x v="0"/>
            <x v="1"/>
            <x v="2"/>
          </reference>
        </references>
      </pivotArea>
    </format>
    <format dxfId="1753">
      <pivotArea dataOnly="0" labelOnly="1" grandCol="1" outline="0" fieldPosition="0"/>
    </format>
    <format dxfId="1754">
      <pivotArea type="all" dataOnly="0" outline="0" fieldPosition="0"/>
    </format>
    <format dxfId="1755">
      <pivotArea outline="0" collapsedLevelsAreSubtotals="1" fieldPosition="0"/>
    </format>
    <format dxfId="1756">
      <pivotArea type="origin" dataOnly="0" labelOnly="1" outline="0" fieldPosition="0"/>
    </format>
    <format dxfId="1757">
      <pivotArea field="6" type="button" dataOnly="0" labelOnly="1" outline="0" axis="axisCol" fieldPosition="0"/>
    </format>
    <format dxfId="1758">
      <pivotArea type="topRight" dataOnly="0" labelOnly="1" outline="0" fieldPosition="0"/>
    </format>
    <format dxfId="1759">
      <pivotArea field="12" type="button" dataOnly="0" labelOnly="1" outline="0" axis="axisRow" fieldPosition="0"/>
    </format>
    <format dxfId="1760">
      <pivotArea dataOnly="0" labelOnly="1" fieldPosition="0">
        <references count="1">
          <reference field="12" count="0"/>
        </references>
      </pivotArea>
    </format>
    <format dxfId="1761">
      <pivotArea dataOnly="0" labelOnly="1" grandRow="1" outline="0" fieldPosition="0"/>
    </format>
    <format dxfId="1762">
      <pivotArea dataOnly="0" labelOnly="1" fieldPosition="0">
        <references count="1">
          <reference field="6" count="3">
            <x v="0"/>
            <x v="1"/>
            <x v="2"/>
          </reference>
        </references>
      </pivotArea>
    </format>
    <format dxfId="1763">
      <pivotArea dataOnly="0" labelOnly="1" grandCol="1" outline="0" fieldPosition="0"/>
    </format>
    <format dxfId="1764">
      <pivotArea type="all" dataOnly="0" outline="0" fieldPosition="0"/>
    </format>
    <format dxfId="1765">
      <pivotArea outline="0" collapsedLevelsAreSubtotals="1" fieldPosition="0"/>
    </format>
    <format dxfId="1766">
      <pivotArea type="origin" dataOnly="0" labelOnly="1" outline="0" fieldPosition="0"/>
    </format>
    <format dxfId="1767">
      <pivotArea field="6" type="button" dataOnly="0" labelOnly="1" outline="0" axis="axisCol" fieldPosition="0"/>
    </format>
    <format dxfId="1768">
      <pivotArea type="topRight" dataOnly="0" labelOnly="1" outline="0" fieldPosition="0"/>
    </format>
    <format dxfId="1769">
      <pivotArea field="12" type="button" dataOnly="0" labelOnly="1" outline="0" axis="axisRow" fieldPosition="0"/>
    </format>
    <format dxfId="1770">
      <pivotArea dataOnly="0" labelOnly="1" fieldPosition="0">
        <references count="1">
          <reference field="12" count="0"/>
        </references>
      </pivotArea>
    </format>
    <format dxfId="1771">
      <pivotArea dataOnly="0" labelOnly="1" grandRow="1" outline="0" fieldPosition="0"/>
    </format>
    <format dxfId="1772">
      <pivotArea dataOnly="0" labelOnly="1" fieldPosition="0">
        <references count="1">
          <reference field="6" count="3">
            <x v="0"/>
            <x v="1"/>
            <x v="2"/>
          </reference>
        </references>
      </pivotArea>
    </format>
    <format dxfId="1773">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2.xml><?xml version="1.0" encoding="utf-8"?>
<pivotTableDefinition xmlns="http://schemas.openxmlformats.org/spreadsheetml/2006/main" xmlns:mc="http://schemas.openxmlformats.org/markup-compatibility/2006" xmlns:xr="http://schemas.microsoft.com/office/spreadsheetml/2014/revision" mc:Ignorable="xr" xr:uid="{CAA6BE2F-61D5-B741-B7FE-7739EC906254}" name="Tabella pivot34"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DX10:EA15" firstHeaderRow="1" firstDataRow="2" firstDataCol="1" rowPageCount="1" colPageCount="1"/>
  <pivotFields count="36">
    <pivotField dataField="1" showAll="0"/>
    <pivotField showAll="0"/>
    <pivotField showAll="0"/>
    <pivotField showAll="0"/>
    <pivotField axis="axisCol" showAll="0">
      <items count="4">
        <item x="1"/>
        <item x="0"/>
        <item x="2"/>
        <item t="default"/>
      </items>
    </pivotField>
    <pivotField showAll="0"/>
    <pivotField showAll="0"/>
    <pivotField showAll="0"/>
    <pivotField showAll="0"/>
    <pivotField showAll="0"/>
    <pivotField showAll="0"/>
    <pivotField showAll="0"/>
    <pivotField axis="axisPage" multipleItemSelectionAllowed="1" showAll="0">
      <items count="4">
        <item x="0"/>
        <item h="1" x="1"/>
        <item h="1" x="2"/>
        <item t="default"/>
      </items>
    </pivotField>
    <pivotField showAll="0"/>
    <pivotField showAll="0"/>
    <pivotField showAll="0"/>
    <pivotField showAll="0"/>
    <pivotField showAll="0"/>
    <pivotField showAll="0"/>
    <pivotField showAll="0"/>
    <pivotField showAll="0"/>
    <pivotField showAll="0"/>
    <pivotField axis="axisRow" showAll="0">
      <items count="5">
        <item x="0"/>
        <item x="2"/>
        <item x="1"/>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22"/>
  </rowFields>
  <rowItems count="4">
    <i>
      <x/>
    </i>
    <i>
      <x v="1"/>
    </i>
    <i>
      <x v="2"/>
    </i>
    <i t="grand">
      <x/>
    </i>
  </rowItems>
  <colFields count="1">
    <field x="4"/>
  </colFields>
  <colItems count="3">
    <i>
      <x/>
    </i>
    <i>
      <x v="1"/>
    </i>
    <i t="grand">
      <x/>
    </i>
  </colItems>
  <pageFields count="1">
    <pageField fld="12" hier="-1"/>
  </pageFields>
  <dataFields count="1">
    <dataField name="Conteggio di Matricola" fld="0" subtotal="count" baseField="0" baseItem="0"/>
  </dataFields>
  <formats count="40">
    <format dxfId="1684">
      <pivotArea type="all" dataOnly="0" outline="0" fieldPosition="0"/>
    </format>
    <format dxfId="1685">
      <pivotArea outline="0" collapsedLevelsAreSubtotals="1" fieldPosition="0"/>
    </format>
    <format dxfId="1686">
      <pivotArea type="origin" dataOnly="0" labelOnly="1" outline="0" fieldPosition="0"/>
    </format>
    <format dxfId="1687">
      <pivotArea field="4" type="button" dataOnly="0" labelOnly="1" outline="0" axis="axisCol" fieldPosition="0"/>
    </format>
    <format dxfId="1688">
      <pivotArea type="topRight" dataOnly="0" labelOnly="1" outline="0" fieldPosition="0"/>
    </format>
    <format dxfId="1689">
      <pivotArea field="22" type="button" dataOnly="0" labelOnly="1" outline="0" axis="axisRow" fieldPosition="0"/>
    </format>
    <format dxfId="1690">
      <pivotArea dataOnly="0" labelOnly="1" fieldPosition="0">
        <references count="1">
          <reference field="22" count="3">
            <x v="0"/>
            <x v="1"/>
            <x v="2"/>
          </reference>
        </references>
      </pivotArea>
    </format>
    <format dxfId="1691">
      <pivotArea dataOnly="0" labelOnly="1" grandRow="1" outline="0" fieldPosition="0"/>
    </format>
    <format dxfId="1692">
      <pivotArea dataOnly="0" labelOnly="1" fieldPosition="0">
        <references count="1">
          <reference field="4" count="2">
            <x v="0"/>
            <x v="1"/>
          </reference>
        </references>
      </pivotArea>
    </format>
    <format dxfId="1693">
      <pivotArea dataOnly="0" labelOnly="1" grandCol="1" outline="0" fieldPosition="0"/>
    </format>
    <format dxfId="1694">
      <pivotArea type="all" dataOnly="0" outline="0" fieldPosition="0"/>
    </format>
    <format dxfId="1695">
      <pivotArea outline="0" collapsedLevelsAreSubtotals="1" fieldPosition="0"/>
    </format>
    <format dxfId="1696">
      <pivotArea type="origin" dataOnly="0" labelOnly="1" outline="0" fieldPosition="0"/>
    </format>
    <format dxfId="1697">
      <pivotArea field="4" type="button" dataOnly="0" labelOnly="1" outline="0" axis="axisCol" fieldPosition="0"/>
    </format>
    <format dxfId="1698">
      <pivotArea type="topRight" dataOnly="0" labelOnly="1" outline="0" fieldPosition="0"/>
    </format>
    <format dxfId="1699">
      <pivotArea field="22" type="button" dataOnly="0" labelOnly="1" outline="0" axis="axisRow" fieldPosition="0"/>
    </format>
    <format dxfId="1700">
      <pivotArea dataOnly="0" labelOnly="1" fieldPosition="0">
        <references count="1">
          <reference field="22" count="3">
            <x v="0"/>
            <x v="1"/>
            <x v="2"/>
          </reference>
        </references>
      </pivotArea>
    </format>
    <format dxfId="1701">
      <pivotArea dataOnly="0" labelOnly="1" grandRow="1" outline="0" fieldPosition="0"/>
    </format>
    <format dxfId="1702">
      <pivotArea dataOnly="0" labelOnly="1" fieldPosition="0">
        <references count="1">
          <reference field="4" count="2">
            <x v="0"/>
            <x v="1"/>
          </reference>
        </references>
      </pivotArea>
    </format>
    <format dxfId="1703">
      <pivotArea dataOnly="0" labelOnly="1" grandCol="1" outline="0" fieldPosition="0"/>
    </format>
    <format dxfId="1704">
      <pivotArea type="all" dataOnly="0" outline="0" fieldPosition="0"/>
    </format>
    <format dxfId="1705">
      <pivotArea outline="0" collapsedLevelsAreSubtotals="1" fieldPosition="0"/>
    </format>
    <format dxfId="1706">
      <pivotArea type="origin" dataOnly="0" labelOnly="1" outline="0" fieldPosition="0"/>
    </format>
    <format dxfId="1707">
      <pivotArea field="4" type="button" dataOnly="0" labelOnly="1" outline="0" axis="axisCol" fieldPosition="0"/>
    </format>
    <format dxfId="1708">
      <pivotArea type="topRight" dataOnly="0" labelOnly="1" outline="0" fieldPosition="0"/>
    </format>
    <format dxfId="1709">
      <pivotArea field="22" type="button" dataOnly="0" labelOnly="1" outline="0" axis="axisRow" fieldPosition="0"/>
    </format>
    <format dxfId="1710">
      <pivotArea dataOnly="0" labelOnly="1" fieldPosition="0">
        <references count="1">
          <reference field="22" count="3">
            <x v="0"/>
            <x v="1"/>
            <x v="2"/>
          </reference>
        </references>
      </pivotArea>
    </format>
    <format dxfId="1711">
      <pivotArea dataOnly="0" labelOnly="1" grandRow="1" outline="0" fieldPosition="0"/>
    </format>
    <format dxfId="1712">
      <pivotArea dataOnly="0" labelOnly="1" fieldPosition="0">
        <references count="1">
          <reference field="4" count="2">
            <x v="0"/>
            <x v="1"/>
          </reference>
        </references>
      </pivotArea>
    </format>
    <format dxfId="1713">
      <pivotArea dataOnly="0" labelOnly="1" grandCol="1" outline="0" fieldPosition="0"/>
    </format>
    <format dxfId="1714">
      <pivotArea type="all" dataOnly="0" outline="0" fieldPosition="0"/>
    </format>
    <format dxfId="1715">
      <pivotArea outline="0" collapsedLevelsAreSubtotals="1" fieldPosition="0"/>
    </format>
    <format dxfId="1716">
      <pivotArea type="origin" dataOnly="0" labelOnly="1" outline="0" fieldPosition="0"/>
    </format>
    <format dxfId="1717">
      <pivotArea field="4" type="button" dataOnly="0" labelOnly="1" outline="0" axis="axisCol" fieldPosition="0"/>
    </format>
    <format dxfId="1718">
      <pivotArea type="topRight" dataOnly="0" labelOnly="1" outline="0" fieldPosition="0"/>
    </format>
    <format dxfId="1719">
      <pivotArea field="22" type="button" dataOnly="0" labelOnly="1" outline="0" axis="axisRow" fieldPosition="0"/>
    </format>
    <format dxfId="1720">
      <pivotArea dataOnly="0" labelOnly="1" fieldPosition="0">
        <references count="1">
          <reference field="22" count="3">
            <x v="0"/>
            <x v="1"/>
            <x v="2"/>
          </reference>
        </references>
      </pivotArea>
    </format>
    <format dxfId="1721">
      <pivotArea dataOnly="0" labelOnly="1" grandRow="1" outline="0" fieldPosition="0"/>
    </format>
    <format dxfId="1722">
      <pivotArea dataOnly="0" labelOnly="1" fieldPosition="0">
        <references count="1">
          <reference field="4" count="2">
            <x v="0"/>
            <x v="1"/>
          </reference>
        </references>
      </pivotArea>
    </format>
    <format dxfId="1723">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3.xml><?xml version="1.0" encoding="utf-8"?>
<pivotTableDefinition xmlns="http://schemas.openxmlformats.org/spreadsheetml/2006/main" xmlns:mc="http://schemas.openxmlformats.org/markup-compatibility/2006" xmlns:xr="http://schemas.microsoft.com/office/spreadsheetml/2014/revision" mc:Ignorable="xr" xr:uid="{9AB4482C-A7DE-1A49-A9C2-3B87983E5F1B}" name="Tabella pivot25"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A247:K251" firstHeaderRow="1" firstDataRow="2" firstDataCol="1" rowPageCount="1" colPageCount="1"/>
  <pivotFields count="36">
    <pivotField dataField="1" showAll="0"/>
    <pivotField showAll="0"/>
    <pivotField showAll="0"/>
    <pivotField showAll="0"/>
    <pivotField showAll="0"/>
    <pivotField showAll="0"/>
    <pivotField showAll="0"/>
    <pivotField showAll="0"/>
    <pivotField showAll="0"/>
    <pivotField axis="axisCol" showAll="0">
      <items count="11">
        <item x="4"/>
        <item x="8"/>
        <item x="2"/>
        <item x="3"/>
        <item x="0"/>
        <item x="5"/>
        <item x="6"/>
        <item x="1"/>
        <item x="7"/>
        <item x="9"/>
        <item t="default"/>
      </items>
    </pivotField>
    <pivotField showAll="0"/>
    <pivotField showAll="0"/>
    <pivotField axis="axisPage" multipleItemSelectionAllowed="1" showAll="0">
      <items count="4">
        <item x="0"/>
        <item h="1" x="1"/>
        <item h="1" x="2"/>
        <item t="default"/>
      </items>
    </pivotField>
    <pivotField showAll="0"/>
    <pivotField showAll="0"/>
    <pivotField showAll="0"/>
    <pivotField showAll="0"/>
    <pivotField showAll="0"/>
    <pivotField showAll="0"/>
    <pivotField axis="axisRow"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19"/>
  </rowFields>
  <rowItems count="3">
    <i>
      <x/>
    </i>
    <i>
      <x v="1"/>
    </i>
    <i t="grand">
      <x/>
    </i>
  </rowItems>
  <colFields count="1">
    <field x="9"/>
  </colFields>
  <colItems count="10">
    <i>
      <x/>
    </i>
    <i>
      <x v="1"/>
    </i>
    <i>
      <x v="2"/>
    </i>
    <i>
      <x v="3"/>
    </i>
    <i>
      <x v="4"/>
    </i>
    <i>
      <x v="5"/>
    </i>
    <i>
      <x v="6"/>
    </i>
    <i>
      <x v="7"/>
    </i>
    <i>
      <x v="8"/>
    </i>
    <i t="grand">
      <x/>
    </i>
  </colItems>
  <pageFields count="1">
    <pageField fld="12" hier="-1"/>
  </pageFields>
  <dataFields count="1">
    <dataField name="Conteggio di Matricola" fld="0" subtotal="count" baseField="0" baseItem="0"/>
  </dataFields>
  <formats count="20">
    <format dxfId="1664">
      <pivotArea type="all" dataOnly="0" outline="0" fieldPosition="0"/>
    </format>
    <format dxfId="1665">
      <pivotArea outline="0" collapsedLevelsAreSubtotals="1" fieldPosition="0"/>
    </format>
    <format dxfId="1666">
      <pivotArea type="origin" dataOnly="0" labelOnly="1" outline="0" fieldPosition="0"/>
    </format>
    <format dxfId="1667">
      <pivotArea field="9" type="button" dataOnly="0" labelOnly="1" outline="0" axis="axisCol" fieldPosition="0"/>
    </format>
    <format dxfId="1668">
      <pivotArea type="topRight" dataOnly="0" labelOnly="1" outline="0" fieldPosition="0"/>
    </format>
    <format dxfId="1669">
      <pivotArea field="19" type="button" dataOnly="0" labelOnly="1" outline="0" axis="axisRow" fieldPosition="0"/>
    </format>
    <format dxfId="1670">
      <pivotArea dataOnly="0" labelOnly="1" fieldPosition="0">
        <references count="1">
          <reference field="19" count="2">
            <x v="0"/>
            <x v="1"/>
          </reference>
        </references>
      </pivotArea>
    </format>
    <format dxfId="1671">
      <pivotArea dataOnly="0" labelOnly="1" grandRow="1" outline="0" fieldPosition="0"/>
    </format>
    <format dxfId="1672">
      <pivotArea dataOnly="0" labelOnly="1" fieldPosition="0">
        <references count="1">
          <reference field="9" count="9">
            <x v="0"/>
            <x v="1"/>
            <x v="2"/>
            <x v="3"/>
            <x v="4"/>
            <x v="5"/>
            <x v="6"/>
            <x v="7"/>
            <x v="8"/>
          </reference>
        </references>
      </pivotArea>
    </format>
    <format dxfId="1673">
      <pivotArea dataOnly="0" labelOnly="1" grandCol="1" outline="0" fieldPosition="0"/>
    </format>
    <format dxfId="1674">
      <pivotArea type="all" dataOnly="0" outline="0" fieldPosition="0"/>
    </format>
    <format dxfId="1675">
      <pivotArea outline="0" collapsedLevelsAreSubtotals="1" fieldPosition="0"/>
    </format>
    <format dxfId="1676">
      <pivotArea type="origin" dataOnly="0" labelOnly="1" outline="0" fieldPosition="0"/>
    </format>
    <format dxfId="1677">
      <pivotArea field="9" type="button" dataOnly="0" labelOnly="1" outline="0" axis="axisCol" fieldPosition="0"/>
    </format>
    <format dxfId="1678">
      <pivotArea type="topRight" dataOnly="0" labelOnly="1" outline="0" fieldPosition="0"/>
    </format>
    <format dxfId="1679">
      <pivotArea field="19" type="button" dataOnly="0" labelOnly="1" outline="0" axis="axisRow" fieldPosition="0"/>
    </format>
    <format dxfId="1680">
      <pivotArea dataOnly="0" labelOnly="1" fieldPosition="0">
        <references count="1">
          <reference field="19" count="2">
            <x v="0"/>
            <x v="1"/>
          </reference>
        </references>
      </pivotArea>
    </format>
    <format dxfId="1681">
      <pivotArea dataOnly="0" labelOnly="1" grandRow="1" outline="0" fieldPosition="0"/>
    </format>
    <format dxfId="1682">
      <pivotArea dataOnly="0" labelOnly="1" fieldPosition="0">
        <references count="1">
          <reference field="9" count="0"/>
        </references>
      </pivotArea>
    </format>
    <format dxfId="1683">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4.xml><?xml version="1.0" encoding="utf-8"?>
<pivotTableDefinition xmlns="http://schemas.openxmlformats.org/spreadsheetml/2006/main" xmlns:mc="http://schemas.openxmlformats.org/markup-compatibility/2006" xmlns:xr="http://schemas.microsoft.com/office/spreadsheetml/2014/revision" mc:Ignorable="xr" xr:uid="{B01AD9B1-F5F3-6F40-BB9D-3D2F844C0CA6}" name="Tabella pivot13"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A8:D12" firstHeaderRow="1" firstDataRow="2" firstDataCol="1" rowPageCount="1" colPageCount="1"/>
  <pivotFields count="36">
    <pivotField dataField="1" showAll="0"/>
    <pivotField showAll="0"/>
    <pivotField showAll="0"/>
    <pivotField showAll="0"/>
    <pivotField axis="axisCol" showAll="0">
      <items count="4">
        <item x="1"/>
        <item x="0"/>
        <item x="2"/>
        <item t="default"/>
      </items>
    </pivotField>
    <pivotField showAll="0"/>
    <pivotField showAll="0"/>
    <pivotField showAll="0"/>
    <pivotField showAll="0"/>
    <pivotField showAll="0"/>
    <pivotField showAll="0"/>
    <pivotField showAll="0"/>
    <pivotField axis="axisPage" multipleItemSelectionAllowed="1" showAll="0">
      <items count="4">
        <item x="0"/>
        <item h="1" x="1"/>
        <item h="1" x="2"/>
        <item t="default"/>
      </items>
    </pivotField>
    <pivotField showAll="0"/>
    <pivotField showAll="0"/>
    <pivotField showAll="0"/>
    <pivotField showAll="0"/>
    <pivotField showAll="0"/>
    <pivotField showAll="0"/>
    <pivotField showAll="0"/>
    <pivotField axis="axisRow" showAll="0">
      <items count="4">
        <item x="1"/>
        <item x="0"/>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20"/>
  </rowFields>
  <rowItems count="3">
    <i>
      <x/>
    </i>
    <i>
      <x v="1"/>
    </i>
    <i t="grand">
      <x/>
    </i>
  </rowItems>
  <colFields count="1">
    <field x="4"/>
  </colFields>
  <colItems count="3">
    <i>
      <x/>
    </i>
    <i>
      <x v="1"/>
    </i>
    <i t="grand">
      <x/>
    </i>
  </colItems>
  <pageFields count="1">
    <pageField fld="12" hier="-1"/>
  </pageFields>
  <dataFields count="1">
    <dataField name="Conteggio di Matricola" fld="0" subtotal="count" baseField="0" baseItem="0"/>
  </dataFields>
  <formats count="20">
    <format dxfId="1644">
      <pivotArea type="all" dataOnly="0" outline="0" fieldPosition="0"/>
    </format>
    <format dxfId="1645">
      <pivotArea outline="0" collapsedLevelsAreSubtotals="1" fieldPosition="0"/>
    </format>
    <format dxfId="1646">
      <pivotArea type="origin" dataOnly="0" labelOnly="1" outline="0" fieldPosition="0"/>
    </format>
    <format dxfId="1647">
      <pivotArea field="4" type="button" dataOnly="0" labelOnly="1" outline="0" axis="axisCol" fieldPosition="0"/>
    </format>
    <format dxfId="1648">
      <pivotArea type="topRight" dataOnly="0" labelOnly="1" outline="0" fieldPosition="0"/>
    </format>
    <format dxfId="1649">
      <pivotArea field="20" type="button" dataOnly="0" labelOnly="1" outline="0" axis="axisRow" fieldPosition="0"/>
    </format>
    <format dxfId="1650">
      <pivotArea dataOnly="0" labelOnly="1" fieldPosition="0">
        <references count="1">
          <reference field="20" count="2">
            <x v="0"/>
            <x v="1"/>
          </reference>
        </references>
      </pivotArea>
    </format>
    <format dxfId="1651">
      <pivotArea dataOnly="0" labelOnly="1" grandRow="1" outline="0" fieldPosition="0"/>
    </format>
    <format dxfId="1652">
      <pivotArea dataOnly="0" labelOnly="1" fieldPosition="0">
        <references count="1">
          <reference field="4" count="2">
            <x v="0"/>
            <x v="1"/>
          </reference>
        </references>
      </pivotArea>
    </format>
    <format dxfId="1653">
      <pivotArea dataOnly="0" labelOnly="1" grandCol="1" outline="0" fieldPosition="0"/>
    </format>
    <format dxfId="1654">
      <pivotArea type="all" dataOnly="0" outline="0" fieldPosition="0"/>
    </format>
    <format dxfId="1655">
      <pivotArea outline="0" collapsedLevelsAreSubtotals="1" fieldPosition="0"/>
    </format>
    <format dxfId="1656">
      <pivotArea type="origin" dataOnly="0" labelOnly="1" outline="0" fieldPosition="0"/>
    </format>
    <format dxfId="1657">
      <pivotArea field="4" type="button" dataOnly="0" labelOnly="1" outline="0" axis="axisCol" fieldPosition="0"/>
    </format>
    <format dxfId="1658">
      <pivotArea type="topRight" dataOnly="0" labelOnly="1" outline="0" fieldPosition="0"/>
    </format>
    <format dxfId="1659">
      <pivotArea field="20" type="button" dataOnly="0" labelOnly="1" outline="0" axis="axisRow" fieldPosition="0"/>
    </format>
    <format dxfId="1660">
      <pivotArea dataOnly="0" labelOnly="1" fieldPosition="0">
        <references count="1">
          <reference field="20" count="2">
            <x v="0"/>
            <x v="1"/>
          </reference>
        </references>
      </pivotArea>
    </format>
    <format dxfId="1661">
      <pivotArea dataOnly="0" labelOnly="1" grandRow="1" outline="0" fieldPosition="0"/>
    </format>
    <format dxfId="1662">
      <pivotArea dataOnly="0" labelOnly="1" fieldPosition="0">
        <references count="1">
          <reference field="4" count="0"/>
        </references>
      </pivotArea>
    </format>
    <format dxfId="1663">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5.xml><?xml version="1.0" encoding="utf-8"?>
<pivotTableDefinition xmlns="http://schemas.openxmlformats.org/spreadsheetml/2006/main" xmlns:mc="http://schemas.openxmlformats.org/markup-compatibility/2006" xmlns:xr="http://schemas.microsoft.com/office/spreadsheetml/2014/revision" mc:Ignorable="xr" xr:uid="{9DC9F632-D149-144D-A44F-20B4DD128B81}" name="Tabella pivot37"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DX58:ED63" firstHeaderRow="1" firstDataRow="2" firstDataCol="1" rowPageCount="1" colPageCount="1"/>
  <pivotFields count="36">
    <pivotField dataField="1" showAll="0"/>
    <pivotField showAll="0"/>
    <pivotField showAll="0"/>
    <pivotField showAll="0"/>
    <pivotField showAll="0"/>
    <pivotField axis="axisCol" showAll="0">
      <items count="7">
        <item x="3"/>
        <item x="0"/>
        <item x="2"/>
        <item x="1"/>
        <item x="4"/>
        <item x="5"/>
        <item t="default"/>
      </items>
    </pivotField>
    <pivotField showAll="0"/>
    <pivotField showAll="0"/>
    <pivotField showAll="0"/>
    <pivotField showAll="0"/>
    <pivotField showAll="0"/>
    <pivotField showAll="0"/>
    <pivotField axis="axisPage" multipleItemSelectionAllowed="1" showAll="0">
      <items count="4">
        <item x="0"/>
        <item h="1" x="1"/>
        <item h="1" x="2"/>
        <item t="default"/>
      </items>
    </pivotField>
    <pivotField showAll="0"/>
    <pivotField showAll="0"/>
    <pivotField showAll="0"/>
    <pivotField showAll="0"/>
    <pivotField showAll="0"/>
    <pivotField showAll="0"/>
    <pivotField showAll="0"/>
    <pivotField showAll="0"/>
    <pivotField showAll="0"/>
    <pivotField axis="axisRow" showAll="0">
      <items count="5">
        <item x="0"/>
        <item x="2"/>
        <item x="1"/>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22"/>
  </rowFields>
  <rowItems count="4">
    <i>
      <x/>
    </i>
    <i>
      <x v="1"/>
    </i>
    <i>
      <x v="2"/>
    </i>
    <i t="grand">
      <x/>
    </i>
  </rowItems>
  <colFields count="1">
    <field x="5"/>
  </colFields>
  <colItems count="6">
    <i>
      <x/>
    </i>
    <i>
      <x v="1"/>
    </i>
    <i>
      <x v="2"/>
    </i>
    <i>
      <x v="3"/>
    </i>
    <i>
      <x v="4"/>
    </i>
    <i t="grand">
      <x/>
    </i>
  </colItems>
  <pageFields count="1">
    <pageField fld="12" hier="-1"/>
  </pageFields>
  <dataFields count="1">
    <dataField name="Conteggio di Matricola" fld="0" subtotal="count" baseField="0" baseItem="0"/>
  </dataFields>
  <formats count="40">
    <format dxfId="1604">
      <pivotArea type="all" dataOnly="0" outline="0" fieldPosition="0"/>
    </format>
    <format dxfId="1605">
      <pivotArea outline="0" collapsedLevelsAreSubtotals="1" fieldPosition="0"/>
    </format>
    <format dxfId="1606">
      <pivotArea type="origin" dataOnly="0" labelOnly="1" outline="0" fieldPosition="0"/>
    </format>
    <format dxfId="1607">
      <pivotArea field="5" type="button" dataOnly="0" labelOnly="1" outline="0" axis="axisCol" fieldPosition="0"/>
    </format>
    <format dxfId="1608">
      <pivotArea type="topRight" dataOnly="0" labelOnly="1" outline="0" fieldPosition="0"/>
    </format>
    <format dxfId="1609">
      <pivotArea field="22" type="button" dataOnly="0" labelOnly="1" outline="0" axis="axisRow" fieldPosition="0"/>
    </format>
    <format dxfId="1610">
      <pivotArea dataOnly="0" labelOnly="1" fieldPosition="0">
        <references count="1">
          <reference field="22" count="3">
            <x v="0"/>
            <x v="1"/>
            <x v="2"/>
          </reference>
        </references>
      </pivotArea>
    </format>
    <format dxfId="1611">
      <pivotArea dataOnly="0" labelOnly="1" grandRow="1" outline="0" fieldPosition="0"/>
    </format>
    <format dxfId="1612">
      <pivotArea dataOnly="0" labelOnly="1" fieldPosition="0">
        <references count="1">
          <reference field="5" count="5">
            <x v="0"/>
            <x v="1"/>
            <x v="2"/>
            <x v="3"/>
            <x v="4"/>
          </reference>
        </references>
      </pivotArea>
    </format>
    <format dxfId="1613">
      <pivotArea dataOnly="0" labelOnly="1" grandCol="1" outline="0" fieldPosition="0"/>
    </format>
    <format dxfId="1614">
      <pivotArea type="all" dataOnly="0" outline="0" fieldPosition="0"/>
    </format>
    <format dxfId="1615">
      <pivotArea outline="0" collapsedLevelsAreSubtotals="1" fieldPosition="0"/>
    </format>
    <format dxfId="1616">
      <pivotArea type="origin" dataOnly="0" labelOnly="1" outline="0" fieldPosition="0"/>
    </format>
    <format dxfId="1617">
      <pivotArea field="5" type="button" dataOnly="0" labelOnly="1" outline="0" axis="axisCol" fieldPosition="0"/>
    </format>
    <format dxfId="1618">
      <pivotArea type="topRight" dataOnly="0" labelOnly="1" outline="0" fieldPosition="0"/>
    </format>
    <format dxfId="1619">
      <pivotArea field="22" type="button" dataOnly="0" labelOnly="1" outline="0" axis="axisRow" fieldPosition="0"/>
    </format>
    <format dxfId="1620">
      <pivotArea dataOnly="0" labelOnly="1" fieldPosition="0">
        <references count="1">
          <reference field="22" count="3">
            <x v="0"/>
            <x v="1"/>
            <x v="2"/>
          </reference>
        </references>
      </pivotArea>
    </format>
    <format dxfId="1621">
      <pivotArea dataOnly="0" labelOnly="1" grandRow="1" outline="0" fieldPosition="0"/>
    </format>
    <format dxfId="1622">
      <pivotArea dataOnly="0" labelOnly="1" fieldPosition="0">
        <references count="1">
          <reference field="5" count="5">
            <x v="0"/>
            <x v="1"/>
            <x v="2"/>
            <x v="3"/>
            <x v="4"/>
          </reference>
        </references>
      </pivotArea>
    </format>
    <format dxfId="1623">
      <pivotArea dataOnly="0" labelOnly="1" grandCol="1" outline="0" fieldPosition="0"/>
    </format>
    <format dxfId="1624">
      <pivotArea type="all" dataOnly="0" outline="0" fieldPosition="0"/>
    </format>
    <format dxfId="1625">
      <pivotArea outline="0" collapsedLevelsAreSubtotals="1" fieldPosition="0"/>
    </format>
    <format dxfId="1626">
      <pivotArea type="origin" dataOnly="0" labelOnly="1" outline="0" fieldPosition="0"/>
    </format>
    <format dxfId="1627">
      <pivotArea field="5" type="button" dataOnly="0" labelOnly="1" outline="0" axis="axisCol" fieldPosition="0"/>
    </format>
    <format dxfId="1628">
      <pivotArea type="topRight" dataOnly="0" labelOnly="1" outline="0" fieldPosition="0"/>
    </format>
    <format dxfId="1629">
      <pivotArea field="22" type="button" dataOnly="0" labelOnly="1" outline="0" axis="axisRow" fieldPosition="0"/>
    </format>
    <format dxfId="1630">
      <pivotArea dataOnly="0" labelOnly="1" fieldPosition="0">
        <references count="1">
          <reference field="22" count="3">
            <x v="0"/>
            <x v="1"/>
            <x v="2"/>
          </reference>
        </references>
      </pivotArea>
    </format>
    <format dxfId="1631">
      <pivotArea dataOnly="0" labelOnly="1" grandRow="1" outline="0" fieldPosition="0"/>
    </format>
    <format dxfId="1632">
      <pivotArea dataOnly="0" labelOnly="1" fieldPosition="0">
        <references count="1">
          <reference field="5" count="5">
            <x v="0"/>
            <x v="1"/>
            <x v="2"/>
            <x v="3"/>
            <x v="4"/>
          </reference>
        </references>
      </pivotArea>
    </format>
    <format dxfId="1633">
      <pivotArea dataOnly="0" labelOnly="1" grandCol="1" outline="0" fieldPosition="0"/>
    </format>
    <format dxfId="1634">
      <pivotArea type="all" dataOnly="0" outline="0" fieldPosition="0"/>
    </format>
    <format dxfId="1635">
      <pivotArea outline="0" collapsedLevelsAreSubtotals="1" fieldPosition="0"/>
    </format>
    <format dxfId="1636">
      <pivotArea type="origin" dataOnly="0" labelOnly="1" outline="0" fieldPosition="0"/>
    </format>
    <format dxfId="1637">
      <pivotArea field="5" type="button" dataOnly="0" labelOnly="1" outline="0" axis="axisCol" fieldPosition="0"/>
    </format>
    <format dxfId="1638">
      <pivotArea type="topRight" dataOnly="0" labelOnly="1" outline="0" fieldPosition="0"/>
    </format>
    <format dxfId="1639">
      <pivotArea field="22" type="button" dataOnly="0" labelOnly="1" outline="0" axis="axisRow" fieldPosition="0"/>
    </format>
    <format dxfId="1640">
      <pivotArea dataOnly="0" labelOnly="1" fieldPosition="0">
        <references count="1">
          <reference field="22" count="3">
            <x v="0"/>
            <x v="1"/>
            <x v="2"/>
          </reference>
        </references>
      </pivotArea>
    </format>
    <format dxfId="1641">
      <pivotArea dataOnly="0" labelOnly="1" grandRow="1" outline="0" fieldPosition="0"/>
    </format>
    <format dxfId="1642">
      <pivotArea dataOnly="0" labelOnly="1" fieldPosition="0">
        <references count="1">
          <reference field="5" count="5">
            <x v="0"/>
            <x v="1"/>
            <x v="2"/>
            <x v="3"/>
            <x v="4"/>
          </reference>
        </references>
      </pivotArea>
    </format>
    <format dxfId="1643">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6.xml><?xml version="1.0" encoding="utf-8"?>
<pivotTableDefinition xmlns="http://schemas.openxmlformats.org/spreadsheetml/2006/main" xmlns:mc="http://schemas.openxmlformats.org/markup-compatibility/2006" xmlns:xr="http://schemas.microsoft.com/office/spreadsheetml/2014/revision" mc:Ignorable="xr" xr:uid="{49827495-D076-8147-BF36-68B3983610E7}" name="Tabella pivot5"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AE58:AK62" firstHeaderRow="1" firstDataRow="2" firstDataCol="1" rowPageCount="1" colPageCount="1"/>
  <pivotFields count="36">
    <pivotField dataField="1" showAll="0"/>
    <pivotField showAll="0"/>
    <pivotField showAll="0"/>
    <pivotField showAll="0"/>
    <pivotField showAll="0"/>
    <pivotField axis="axisCol" showAll="0">
      <items count="7">
        <item x="3"/>
        <item x="0"/>
        <item x="2"/>
        <item x="1"/>
        <item x="4"/>
        <item x="5"/>
        <item t="default"/>
      </items>
    </pivotField>
    <pivotField showAll="0"/>
    <pivotField showAll="0"/>
    <pivotField showAll="0"/>
    <pivotField showAll="0"/>
    <pivotField showAll="0"/>
    <pivotField showAll="0"/>
    <pivotField axis="axisPage" multipleItemSelectionAllowed="1" showAll="0">
      <items count="4">
        <item x="0"/>
        <item h="1" x="1"/>
        <item h="1" x="2"/>
        <item t="default"/>
      </items>
    </pivotField>
    <pivotField showAll="0"/>
    <pivotField showAll="0"/>
    <pivotField showAll="0"/>
    <pivotField showAll="0"/>
    <pivotField showAll="0"/>
    <pivotField showAll="0"/>
    <pivotField axis="axisRow"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19"/>
  </rowFields>
  <rowItems count="3">
    <i>
      <x/>
    </i>
    <i>
      <x v="1"/>
    </i>
    <i t="grand">
      <x/>
    </i>
  </rowItems>
  <colFields count="1">
    <field x="5"/>
  </colFields>
  <colItems count="6">
    <i>
      <x/>
    </i>
    <i>
      <x v="1"/>
    </i>
    <i>
      <x v="2"/>
    </i>
    <i>
      <x v="3"/>
    </i>
    <i>
      <x v="4"/>
    </i>
    <i t="grand">
      <x/>
    </i>
  </colItems>
  <pageFields count="1">
    <pageField fld="12" hier="-1"/>
  </pageFields>
  <dataFields count="1">
    <dataField name="Conteggio di Matricola" fld="0" subtotal="count" baseField="0" baseItem="0"/>
  </dataFields>
  <formats count="50">
    <format dxfId="1554">
      <pivotArea type="all" dataOnly="0" outline="0" fieldPosition="0"/>
    </format>
    <format dxfId="1555">
      <pivotArea outline="0" collapsedLevelsAreSubtotals="1" fieldPosition="0"/>
    </format>
    <format dxfId="1556">
      <pivotArea type="origin" dataOnly="0" labelOnly="1" outline="0" fieldPosition="0"/>
    </format>
    <format dxfId="1557">
      <pivotArea field="5" type="button" dataOnly="0" labelOnly="1" outline="0" axis="axisCol" fieldPosition="0"/>
    </format>
    <format dxfId="1558">
      <pivotArea type="topRight" dataOnly="0" labelOnly="1" outline="0" fieldPosition="0"/>
    </format>
    <format dxfId="1559">
      <pivotArea field="19" type="button" dataOnly="0" labelOnly="1" outline="0" axis="axisRow" fieldPosition="0"/>
    </format>
    <format dxfId="1560">
      <pivotArea dataOnly="0" labelOnly="1" fieldPosition="0">
        <references count="1">
          <reference field="19" count="2">
            <x v="0"/>
            <x v="1"/>
          </reference>
        </references>
      </pivotArea>
    </format>
    <format dxfId="1561">
      <pivotArea dataOnly="0" labelOnly="1" grandRow="1" outline="0" fieldPosition="0"/>
    </format>
    <format dxfId="1562">
      <pivotArea dataOnly="0" labelOnly="1" fieldPosition="0">
        <references count="1">
          <reference field="5" count="5">
            <x v="0"/>
            <x v="1"/>
            <x v="2"/>
            <x v="3"/>
            <x v="4"/>
          </reference>
        </references>
      </pivotArea>
    </format>
    <format dxfId="1563">
      <pivotArea dataOnly="0" labelOnly="1" grandCol="1" outline="0" fieldPosition="0"/>
    </format>
    <format dxfId="1564">
      <pivotArea type="all" dataOnly="0" outline="0" fieldPosition="0"/>
    </format>
    <format dxfId="1565">
      <pivotArea outline="0" collapsedLevelsAreSubtotals="1" fieldPosition="0"/>
    </format>
    <format dxfId="1566">
      <pivotArea type="origin" dataOnly="0" labelOnly="1" outline="0" fieldPosition="0"/>
    </format>
    <format dxfId="1567">
      <pivotArea field="5" type="button" dataOnly="0" labelOnly="1" outline="0" axis="axisCol" fieldPosition="0"/>
    </format>
    <format dxfId="1568">
      <pivotArea type="topRight" dataOnly="0" labelOnly="1" outline="0" fieldPosition="0"/>
    </format>
    <format dxfId="1569">
      <pivotArea field="19" type="button" dataOnly="0" labelOnly="1" outline="0" axis="axisRow" fieldPosition="0"/>
    </format>
    <format dxfId="1570">
      <pivotArea dataOnly="0" labelOnly="1" fieldPosition="0">
        <references count="1">
          <reference field="19" count="2">
            <x v="0"/>
            <x v="1"/>
          </reference>
        </references>
      </pivotArea>
    </format>
    <format dxfId="1571">
      <pivotArea dataOnly="0" labelOnly="1" grandRow="1" outline="0" fieldPosition="0"/>
    </format>
    <format dxfId="1572">
      <pivotArea dataOnly="0" labelOnly="1" fieldPosition="0">
        <references count="1">
          <reference field="5" count="5">
            <x v="0"/>
            <x v="1"/>
            <x v="2"/>
            <x v="3"/>
            <x v="4"/>
          </reference>
        </references>
      </pivotArea>
    </format>
    <format dxfId="1573">
      <pivotArea dataOnly="0" labelOnly="1" grandCol="1" outline="0" fieldPosition="0"/>
    </format>
    <format dxfId="1574">
      <pivotArea type="all" dataOnly="0" outline="0" fieldPosition="0"/>
    </format>
    <format dxfId="1575">
      <pivotArea outline="0" collapsedLevelsAreSubtotals="1" fieldPosition="0"/>
    </format>
    <format dxfId="1576">
      <pivotArea type="origin" dataOnly="0" labelOnly="1" outline="0" fieldPosition="0"/>
    </format>
    <format dxfId="1577">
      <pivotArea field="5" type="button" dataOnly="0" labelOnly="1" outline="0" axis="axisCol" fieldPosition="0"/>
    </format>
    <format dxfId="1578">
      <pivotArea type="topRight" dataOnly="0" labelOnly="1" outline="0" fieldPosition="0"/>
    </format>
    <format dxfId="1579">
      <pivotArea field="19" type="button" dataOnly="0" labelOnly="1" outline="0" axis="axisRow" fieldPosition="0"/>
    </format>
    <format dxfId="1580">
      <pivotArea dataOnly="0" labelOnly="1" fieldPosition="0">
        <references count="1">
          <reference field="19" count="2">
            <x v="0"/>
            <x v="1"/>
          </reference>
        </references>
      </pivotArea>
    </format>
    <format dxfId="1581">
      <pivotArea dataOnly="0" labelOnly="1" grandRow="1" outline="0" fieldPosition="0"/>
    </format>
    <format dxfId="1582">
      <pivotArea dataOnly="0" labelOnly="1" fieldPosition="0">
        <references count="1">
          <reference field="5" count="5">
            <x v="0"/>
            <x v="1"/>
            <x v="2"/>
            <x v="3"/>
            <x v="4"/>
          </reference>
        </references>
      </pivotArea>
    </format>
    <format dxfId="1583">
      <pivotArea dataOnly="0" labelOnly="1" grandCol="1" outline="0" fieldPosition="0"/>
    </format>
    <format dxfId="1584">
      <pivotArea type="all" dataOnly="0" outline="0" fieldPosition="0"/>
    </format>
    <format dxfId="1585">
      <pivotArea outline="0" collapsedLevelsAreSubtotals="1" fieldPosition="0"/>
    </format>
    <format dxfId="1586">
      <pivotArea type="origin" dataOnly="0" labelOnly="1" outline="0" fieldPosition="0"/>
    </format>
    <format dxfId="1587">
      <pivotArea field="5" type="button" dataOnly="0" labelOnly="1" outline="0" axis="axisCol" fieldPosition="0"/>
    </format>
    <format dxfId="1588">
      <pivotArea type="topRight" dataOnly="0" labelOnly="1" outline="0" fieldPosition="0"/>
    </format>
    <format dxfId="1589">
      <pivotArea field="19" type="button" dataOnly="0" labelOnly="1" outline="0" axis="axisRow" fieldPosition="0"/>
    </format>
    <format dxfId="1590">
      <pivotArea dataOnly="0" labelOnly="1" fieldPosition="0">
        <references count="1">
          <reference field="19" count="2">
            <x v="0"/>
            <x v="1"/>
          </reference>
        </references>
      </pivotArea>
    </format>
    <format dxfId="1591">
      <pivotArea dataOnly="0" labelOnly="1" grandRow="1" outline="0" fieldPosition="0"/>
    </format>
    <format dxfId="1592">
      <pivotArea dataOnly="0" labelOnly="1" fieldPosition="0">
        <references count="1">
          <reference field="5" count="5">
            <x v="0"/>
            <x v="1"/>
            <x v="2"/>
            <x v="3"/>
            <x v="4"/>
          </reference>
        </references>
      </pivotArea>
    </format>
    <format dxfId="1593">
      <pivotArea dataOnly="0" labelOnly="1" grandCol="1" outline="0" fieldPosition="0"/>
    </format>
    <format dxfId="1594">
      <pivotArea type="all" dataOnly="0" outline="0" fieldPosition="0"/>
    </format>
    <format dxfId="1595">
      <pivotArea outline="0" collapsedLevelsAreSubtotals="1" fieldPosition="0"/>
    </format>
    <format dxfId="1596">
      <pivotArea type="origin" dataOnly="0" labelOnly="1" outline="0" fieldPosition="0"/>
    </format>
    <format dxfId="1597">
      <pivotArea field="5" type="button" dataOnly="0" labelOnly="1" outline="0" axis="axisCol" fieldPosition="0"/>
    </format>
    <format dxfId="1598">
      <pivotArea type="topRight" dataOnly="0" labelOnly="1" outline="0" fieldPosition="0"/>
    </format>
    <format dxfId="1599">
      <pivotArea field="19" type="button" dataOnly="0" labelOnly="1" outline="0" axis="axisRow" fieldPosition="0"/>
    </format>
    <format dxfId="1600">
      <pivotArea dataOnly="0" labelOnly="1" fieldPosition="0">
        <references count="1">
          <reference field="19" count="2">
            <x v="0"/>
            <x v="1"/>
          </reference>
        </references>
      </pivotArea>
    </format>
    <format dxfId="1601">
      <pivotArea dataOnly="0" labelOnly="1" grandRow="1" outline="0" fieldPosition="0"/>
    </format>
    <format dxfId="1602">
      <pivotArea dataOnly="0" labelOnly="1" fieldPosition="0">
        <references count="1">
          <reference field="5" count="5">
            <x v="0"/>
            <x v="1"/>
            <x v="2"/>
            <x v="3"/>
            <x v="4"/>
          </reference>
        </references>
      </pivotArea>
    </format>
    <format dxfId="1603">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7.xml><?xml version="1.0" encoding="utf-8"?>
<pivotTableDefinition xmlns="http://schemas.openxmlformats.org/spreadsheetml/2006/main" xmlns:mc="http://schemas.openxmlformats.org/markup-compatibility/2006" xmlns:xr="http://schemas.microsoft.com/office/spreadsheetml/2014/revision" mc:Ignorable="xr" xr:uid="{28798217-77C1-3947-88F9-BD01CA9F5EE1}" name="Tabella pivot4"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AE8:AH12" firstHeaderRow="1" firstDataRow="2" firstDataCol="1" rowPageCount="1" colPageCount="1"/>
  <pivotFields count="36">
    <pivotField dataField="1" showAll="0"/>
    <pivotField showAll="0"/>
    <pivotField showAll="0"/>
    <pivotField showAll="0"/>
    <pivotField axis="axisCol" showAll="0">
      <items count="4">
        <item x="1"/>
        <item x="0"/>
        <item x="2"/>
        <item t="default"/>
      </items>
    </pivotField>
    <pivotField showAll="0"/>
    <pivotField showAll="0"/>
    <pivotField showAll="0"/>
    <pivotField showAll="0"/>
    <pivotField showAll="0"/>
    <pivotField showAll="0"/>
    <pivotField showAll="0"/>
    <pivotField axis="axisPage" multipleItemSelectionAllowed="1" showAll="0">
      <items count="4">
        <item x="0"/>
        <item h="1" x="1"/>
        <item h="1" x="2"/>
        <item t="default"/>
      </items>
    </pivotField>
    <pivotField showAll="0"/>
    <pivotField showAll="0"/>
    <pivotField showAll="0"/>
    <pivotField showAll="0"/>
    <pivotField showAll="0"/>
    <pivotField showAll="0"/>
    <pivotField axis="axisRow"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19"/>
  </rowFields>
  <rowItems count="3">
    <i>
      <x/>
    </i>
    <i>
      <x v="1"/>
    </i>
    <i t="grand">
      <x/>
    </i>
  </rowItems>
  <colFields count="1">
    <field x="4"/>
  </colFields>
  <colItems count="3">
    <i>
      <x/>
    </i>
    <i>
      <x v="1"/>
    </i>
    <i t="grand">
      <x/>
    </i>
  </colItems>
  <pageFields count="1">
    <pageField fld="12" hier="-1"/>
  </pageFields>
  <dataFields count="1">
    <dataField name="Conteggio di Matricola" fld="0" subtotal="count" baseField="0" baseItem="0"/>
  </dataFields>
  <formats count="40">
    <format dxfId="1514">
      <pivotArea type="all" dataOnly="0" outline="0" fieldPosition="0"/>
    </format>
    <format dxfId="1515">
      <pivotArea outline="0" collapsedLevelsAreSubtotals="1" fieldPosition="0"/>
    </format>
    <format dxfId="1516">
      <pivotArea type="origin" dataOnly="0" labelOnly="1" outline="0" fieldPosition="0"/>
    </format>
    <format dxfId="1517">
      <pivotArea field="4" type="button" dataOnly="0" labelOnly="1" outline="0" axis="axisCol" fieldPosition="0"/>
    </format>
    <format dxfId="1518">
      <pivotArea type="topRight" dataOnly="0" labelOnly="1" outline="0" fieldPosition="0"/>
    </format>
    <format dxfId="1519">
      <pivotArea field="19" type="button" dataOnly="0" labelOnly="1" outline="0" axis="axisRow" fieldPosition="0"/>
    </format>
    <format dxfId="1520">
      <pivotArea dataOnly="0" labelOnly="1" fieldPosition="0">
        <references count="1">
          <reference field="19" count="2">
            <x v="0"/>
            <x v="1"/>
          </reference>
        </references>
      </pivotArea>
    </format>
    <format dxfId="1521">
      <pivotArea dataOnly="0" labelOnly="1" grandRow="1" outline="0" fieldPosition="0"/>
    </format>
    <format dxfId="1522">
      <pivotArea dataOnly="0" labelOnly="1" fieldPosition="0">
        <references count="1">
          <reference field="4" count="2">
            <x v="0"/>
            <x v="1"/>
          </reference>
        </references>
      </pivotArea>
    </format>
    <format dxfId="1523">
      <pivotArea dataOnly="0" labelOnly="1" grandCol="1" outline="0" fieldPosition="0"/>
    </format>
    <format dxfId="1524">
      <pivotArea type="all" dataOnly="0" outline="0" fieldPosition="0"/>
    </format>
    <format dxfId="1525">
      <pivotArea outline="0" collapsedLevelsAreSubtotals="1" fieldPosition="0"/>
    </format>
    <format dxfId="1526">
      <pivotArea type="origin" dataOnly="0" labelOnly="1" outline="0" fieldPosition="0"/>
    </format>
    <format dxfId="1527">
      <pivotArea field="4" type="button" dataOnly="0" labelOnly="1" outline="0" axis="axisCol" fieldPosition="0"/>
    </format>
    <format dxfId="1528">
      <pivotArea type="topRight" dataOnly="0" labelOnly="1" outline="0" fieldPosition="0"/>
    </format>
    <format dxfId="1529">
      <pivotArea field="19" type="button" dataOnly="0" labelOnly="1" outline="0" axis="axisRow" fieldPosition="0"/>
    </format>
    <format dxfId="1530">
      <pivotArea dataOnly="0" labelOnly="1" fieldPosition="0">
        <references count="1">
          <reference field="19" count="2">
            <x v="0"/>
            <x v="1"/>
          </reference>
        </references>
      </pivotArea>
    </format>
    <format dxfId="1531">
      <pivotArea dataOnly="0" labelOnly="1" grandRow="1" outline="0" fieldPosition="0"/>
    </format>
    <format dxfId="1532">
      <pivotArea dataOnly="0" labelOnly="1" fieldPosition="0">
        <references count="1">
          <reference field="4" count="2">
            <x v="0"/>
            <x v="1"/>
          </reference>
        </references>
      </pivotArea>
    </format>
    <format dxfId="1533">
      <pivotArea dataOnly="0" labelOnly="1" grandCol="1" outline="0" fieldPosition="0"/>
    </format>
    <format dxfId="1534">
      <pivotArea type="all" dataOnly="0" outline="0" fieldPosition="0"/>
    </format>
    <format dxfId="1535">
      <pivotArea outline="0" collapsedLevelsAreSubtotals="1" fieldPosition="0"/>
    </format>
    <format dxfId="1536">
      <pivotArea type="origin" dataOnly="0" labelOnly="1" outline="0" fieldPosition="0"/>
    </format>
    <format dxfId="1537">
      <pivotArea field="4" type="button" dataOnly="0" labelOnly="1" outline="0" axis="axisCol" fieldPosition="0"/>
    </format>
    <format dxfId="1538">
      <pivotArea type="topRight" dataOnly="0" labelOnly="1" outline="0" fieldPosition="0"/>
    </format>
    <format dxfId="1539">
      <pivotArea field="19" type="button" dataOnly="0" labelOnly="1" outline="0" axis="axisRow" fieldPosition="0"/>
    </format>
    <format dxfId="1540">
      <pivotArea dataOnly="0" labelOnly="1" fieldPosition="0">
        <references count="1">
          <reference field="19" count="2">
            <x v="0"/>
            <x v="1"/>
          </reference>
        </references>
      </pivotArea>
    </format>
    <format dxfId="1541">
      <pivotArea dataOnly="0" labelOnly="1" grandRow="1" outline="0" fieldPosition="0"/>
    </format>
    <format dxfId="1542">
      <pivotArea dataOnly="0" labelOnly="1" fieldPosition="0">
        <references count="1">
          <reference field="4" count="2">
            <x v="0"/>
            <x v="1"/>
          </reference>
        </references>
      </pivotArea>
    </format>
    <format dxfId="1543">
      <pivotArea dataOnly="0" labelOnly="1" grandCol="1" outline="0" fieldPosition="0"/>
    </format>
    <format dxfId="1544">
      <pivotArea type="all" dataOnly="0" outline="0" fieldPosition="0"/>
    </format>
    <format dxfId="1545">
      <pivotArea outline="0" collapsedLevelsAreSubtotals="1" fieldPosition="0"/>
    </format>
    <format dxfId="1546">
      <pivotArea type="origin" dataOnly="0" labelOnly="1" outline="0" fieldPosition="0"/>
    </format>
    <format dxfId="1547">
      <pivotArea field="4" type="button" dataOnly="0" labelOnly="1" outline="0" axis="axisCol" fieldPosition="0"/>
    </format>
    <format dxfId="1548">
      <pivotArea type="topRight" dataOnly="0" labelOnly="1" outline="0" fieldPosition="0"/>
    </format>
    <format dxfId="1549">
      <pivotArea field="19" type="button" dataOnly="0" labelOnly="1" outline="0" axis="axisRow" fieldPosition="0"/>
    </format>
    <format dxfId="1550">
      <pivotArea dataOnly="0" labelOnly="1" fieldPosition="0">
        <references count="1">
          <reference field="19" count="2">
            <x v="0"/>
            <x v="1"/>
          </reference>
        </references>
      </pivotArea>
    </format>
    <format dxfId="1551">
      <pivotArea dataOnly="0" labelOnly="1" grandRow="1" outline="0" fieldPosition="0"/>
    </format>
    <format dxfId="1552">
      <pivotArea dataOnly="0" labelOnly="1" fieldPosition="0">
        <references count="1">
          <reference field="4" count="0"/>
        </references>
      </pivotArea>
    </format>
    <format dxfId="1553">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8.xml><?xml version="1.0" encoding="utf-8"?>
<pivotTableDefinition xmlns="http://schemas.openxmlformats.org/spreadsheetml/2006/main" xmlns:mc="http://schemas.openxmlformats.org/markup-compatibility/2006" xmlns:xr="http://schemas.microsoft.com/office/spreadsheetml/2014/revision" mc:Ignorable="xr" xr:uid="{512EC99A-14B5-914D-B636-CEDFC31ABD8D}" name="Tabella pivot39"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DX160:EE165" firstHeaderRow="1" firstDataRow="2" firstDataCol="1" rowPageCount="1" colPageCount="1"/>
  <pivotFields count="36">
    <pivotField dataField="1" showAll="0"/>
    <pivotField showAll="0"/>
    <pivotField showAll="0"/>
    <pivotField showAll="0"/>
    <pivotField showAll="0"/>
    <pivotField showAll="0"/>
    <pivotField showAll="0"/>
    <pivotField showAll="0"/>
    <pivotField axis="axisCol" showAll="0">
      <items count="8">
        <item x="4"/>
        <item x="5"/>
        <item x="2"/>
        <item x="1"/>
        <item x="0"/>
        <item x="3"/>
        <item x="6"/>
        <item t="default"/>
      </items>
    </pivotField>
    <pivotField showAll="0"/>
    <pivotField showAll="0"/>
    <pivotField showAll="0"/>
    <pivotField axis="axisPage" multipleItemSelectionAllowed="1" showAll="0">
      <items count="4">
        <item x="0"/>
        <item h="1" x="1"/>
        <item h="1" x="2"/>
        <item t="default"/>
      </items>
    </pivotField>
    <pivotField showAll="0"/>
    <pivotField showAll="0"/>
    <pivotField showAll="0"/>
    <pivotField showAll="0"/>
    <pivotField showAll="0"/>
    <pivotField showAll="0"/>
    <pivotField showAll="0"/>
    <pivotField showAll="0"/>
    <pivotField showAll="0"/>
    <pivotField axis="axisRow" showAll="0">
      <items count="5">
        <item x="0"/>
        <item x="2"/>
        <item x="1"/>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22"/>
  </rowFields>
  <rowItems count="4">
    <i>
      <x/>
    </i>
    <i>
      <x v="1"/>
    </i>
    <i>
      <x v="2"/>
    </i>
    <i t="grand">
      <x/>
    </i>
  </rowItems>
  <colFields count="1">
    <field x="8"/>
  </colFields>
  <colItems count="7">
    <i>
      <x/>
    </i>
    <i>
      <x v="1"/>
    </i>
    <i>
      <x v="2"/>
    </i>
    <i>
      <x v="3"/>
    </i>
    <i>
      <x v="4"/>
    </i>
    <i>
      <x v="5"/>
    </i>
    <i t="grand">
      <x/>
    </i>
  </colItems>
  <pageFields count="1">
    <pageField fld="12" hier="-1"/>
  </pageFields>
  <dataFields count="1">
    <dataField name="Conteggio di Matricola" fld="0" subtotal="count" baseField="0" baseItem="0"/>
  </dataFields>
  <formats count="40">
    <format dxfId="1474">
      <pivotArea type="all" dataOnly="0" outline="0" fieldPosition="0"/>
    </format>
    <format dxfId="1475">
      <pivotArea outline="0" collapsedLevelsAreSubtotals="1" fieldPosition="0"/>
    </format>
    <format dxfId="1476">
      <pivotArea type="origin" dataOnly="0" labelOnly="1" outline="0" fieldPosition="0"/>
    </format>
    <format dxfId="1477">
      <pivotArea field="8" type="button" dataOnly="0" labelOnly="1" outline="0" axis="axisCol" fieldPosition="0"/>
    </format>
    <format dxfId="1478">
      <pivotArea type="topRight" dataOnly="0" labelOnly="1" outline="0" fieldPosition="0"/>
    </format>
    <format dxfId="1479">
      <pivotArea field="22" type="button" dataOnly="0" labelOnly="1" outline="0" axis="axisRow" fieldPosition="0"/>
    </format>
    <format dxfId="1480">
      <pivotArea dataOnly="0" labelOnly="1" fieldPosition="0">
        <references count="1">
          <reference field="22" count="3">
            <x v="0"/>
            <x v="1"/>
            <x v="2"/>
          </reference>
        </references>
      </pivotArea>
    </format>
    <format dxfId="1481">
      <pivotArea dataOnly="0" labelOnly="1" grandRow="1" outline="0" fieldPosition="0"/>
    </format>
    <format dxfId="1482">
      <pivotArea dataOnly="0" labelOnly="1" fieldPosition="0">
        <references count="1">
          <reference field="8" count="6">
            <x v="0"/>
            <x v="1"/>
            <x v="2"/>
            <x v="3"/>
            <x v="4"/>
            <x v="5"/>
          </reference>
        </references>
      </pivotArea>
    </format>
    <format dxfId="1483">
      <pivotArea dataOnly="0" labelOnly="1" grandCol="1" outline="0" fieldPosition="0"/>
    </format>
    <format dxfId="1484">
      <pivotArea type="all" dataOnly="0" outline="0" fieldPosition="0"/>
    </format>
    <format dxfId="1485">
      <pivotArea outline="0" collapsedLevelsAreSubtotals="1" fieldPosition="0"/>
    </format>
    <format dxfId="1486">
      <pivotArea type="origin" dataOnly="0" labelOnly="1" outline="0" fieldPosition="0"/>
    </format>
    <format dxfId="1487">
      <pivotArea field="8" type="button" dataOnly="0" labelOnly="1" outline="0" axis="axisCol" fieldPosition="0"/>
    </format>
    <format dxfId="1488">
      <pivotArea type="topRight" dataOnly="0" labelOnly="1" outline="0" fieldPosition="0"/>
    </format>
    <format dxfId="1489">
      <pivotArea field="22" type="button" dataOnly="0" labelOnly="1" outline="0" axis="axisRow" fieldPosition="0"/>
    </format>
    <format dxfId="1490">
      <pivotArea dataOnly="0" labelOnly="1" fieldPosition="0">
        <references count="1">
          <reference field="22" count="3">
            <x v="0"/>
            <x v="1"/>
            <x v="2"/>
          </reference>
        </references>
      </pivotArea>
    </format>
    <format dxfId="1491">
      <pivotArea dataOnly="0" labelOnly="1" grandRow="1" outline="0" fieldPosition="0"/>
    </format>
    <format dxfId="1492">
      <pivotArea dataOnly="0" labelOnly="1" fieldPosition="0">
        <references count="1">
          <reference field="8" count="6">
            <x v="0"/>
            <x v="1"/>
            <x v="2"/>
            <x v="3"/>
            <x v="4"/>
            <x v="5"/>
          </reference>
        </references>
      </pivotArea>
    </format>
    <format dxfId="1493">
      <pivotArea dataOnly="0" labelOnly="1" grandCol="1" outline="0" fieldPosition="0"/>
    </format>
    <format dxfId="1494">
      <pivotArea type="all" dataOnly="0" outline="0" fieldPosition="0"/>
    </format>
    <format dxfId="1495">
      <pivotArea outline="0" collapsedLevelsAreSubtotals="1" fieldPosition="0"/>
    </format>
    <format dxfId="1496">
      <pivotArea type="origin" dataOnly="0" labelOnly="1" outline="0" fieldPosition="0"/>
    </format>
    <format dxfId="1497">
      <pivotArea field="8" type="button" dataOnly="0" labelOnly="1" outline="0" axis="axisCol" fieldPosition="0"/>
    </format>
    <format dxfId="1498">
      <pivotArea type="topRight" dataOnly="0" labelOnly="1" outline="0" fieldPosition="0"/>
    </format>
    <format dxfId="1499">
      <pivotArea field="22" type="button" dataOnly="0" labelOnly="1" outline="0" axis="axisRow" fieldPosition="0"/>
    </format>
    <format dxfId="1500">
      <pivotArea dataOnly="0" labelOnly="1" fieldPosition="0">
        <references count="1">
          <reference field="22" count="3">
            <x v="0"/>
            <x v="1"/>
            <x v="2"/>
          </reference>
        </references>
      </pivotArea>
    </format>
    <format dxfId="1501">
      <pivotArea dataOnly="0" labelOnly="1" grandRow="1" outline="0" fieldPosition="0"/>
    </format>
    <format dxfId="1502">
      <pivotArea dataOnly="0" labelOnly="1" fieldPosition="0">
        <references count="1">
          <reference field="8" count="6">
            <x v="0"/>
            <x v="1"/>
            <x v="2"/>
            <x v="3"/>
            <x v="4"/>
            <x v="5"/>
          </reference>
        </references>
      </pivotArea>
    </format>
    <format dxfId="1503">
      <pivotArea dataOnly="0" labelOnly="1" grandCol="1" outline="0" fieldPosition="0"/>
    </format>
    <format dxfId="1504">
      <pivotArea type="all" dataOnly="0" outline="0" fieldPosition="0"/>
    </format>
    <format dxfId="1505">
      <pivotArea outline="0" collapsedLevelsAreSubtotals="1" fieldPosition="0"/>
    </format>
    <format dxfId="1506">
      <pivotArea type="origin" dataOnly="0" labelOnly="1" outline="0" fieldPosition="0"/>
    </format>
    <format dxfId="1507">
      <pivotArea field="8" type="button" dataOnly="0" labelOnly="1" outline="0" axis="axisCol" fieldPosition="0"/>
    </format>
    <format dxfId="1508">
      <pivotArea type="topRight" dataOnly="0" labelOnly="1" outline="0" fieldPosition="0"/>
    </format>
    <format dxfId="1509">
      <pivotArea field="22" type="button" dataOnly="0" labelOnly="1" outline="0" axis="axisRow" fieldPosition="0"/>
    </format>
    <format dxfId="1510">
      <pivotArea dataOnly="0" labelOnly="1" fieldPosition="0">
        <references count="1">
          <reference field="22" count="3">
            <x v="0"/>
            <x v="1"/>
            <x v="2"/>
          </reference>
        </references>
      </pivotArea>
    </format>
    <format dxfId="1511">
      <pivotArea dataOnly="0" labelOnly="1" grandRow="1" outline="0" fieldPosition="0"/>
    </format>
    <format dxfId="1512">
      <pivotArea dataOnly="0" labelOnly="1" fieldPosition="0">
        <references count="1">
          <reference field="8" count="6">
            <x v="0"/>
            <x v="1"/>
            <x v="2"/>
            <x v="3"/>
            <x v="4"/>
            <x v="5"/>
          </reference>
        </references>
      </pivotArea>
    </format>
    <format dxfId="1513">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9.xml><?xml version="1.0" encoding="utf-8"?>
<pivotTableDefinition xmlns="http://schemas.openxmlformats.org/spreadsheetml/2006/main" xmlns:mc="http://schemas.openxmlformats.org/markup-compatibility/2006" xmlns:xr="http://schemas.microsoft.com/office/spreadsheetml/2014/revision" mc:Ignorable="xr" xr:uid="{5E68922C-EB46-1742-AAFF-3332B167FDC5}" name="Tabella pivot58"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IL172:IT174" firstHeaderRow="1" firstDataRow="2" firstDataCol="1"/>
  <pivotFields count="36">
    <pivotField dataField="1" showAll="0"/>
    <pivotField showAll="0"/>
    <pivotField showAll="0"/>
    <pivotField showAll="0"/>
    <pivotField showAll="0"/>
    <pivotField showAll="0"/>
    <pivotField showAll="0"/>
    <pivotField showAll="0"/>
    <pivotField axis="axisCol" showAll="0">
      <items count="8">
        <item x="4"/>
        <item x="5"/>
        <item x="2"/>
        <item x="1"/>
        <item x="0"/>
        <item x="3"/>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Items count="1">
    <i/>
  </rowItems>
  <colFields count="1">
    <field x="8"/>
  </colFields>
  <colItems count="8">
    <i>
      <x/>
    </i>
    <i>
      <x v="1"/>
    </i>
    <i>
      <x v="2"/>
    </i>
    <i>
      <x v="3"/>
    </i>
    <i>
      <x v="4"/>
    </i>
    <i>
      <x v="5"/>
    </i>
    <i>
      <x v="6"/>
    </i>
    <i t="grand">
      <x/>
    </i>
  </colItems>
  <dataFields count="1">
    <dataField name="Conteggio di Matricola" fld="0" subtotal="count" baseField="0" baseItem="0"/>
  </dataFields>
  <formats count="36">
    <format dxfId="1438">
      <pivotArea type="all" dataOnly="0" outline="0" fieldPosition="0"/>
    </format>
    <format dxfId="1439">
      <pivotArea outline="0" collapsedLevelsAreSubtotals="1" fieldPosition="0"/>
    </format>
    <format dxfId="1440">
      <pivotArea type="origin" dataOnly="0" labelOnly="1" outline="0" offset="A1" fieldPosition="0"/>
    </format>
    <format dxfId="1441">
      <pivotArea dataOnly="0" labelOnly="1" outline="0" axis="axisValues" fieldPosition="0"/>
    </format>
    <format dxfId="1442">
      <pivotArea field="8" type="button" dataOnly="0" labelOnly="1" outline="0" axis="axisCol" fieldPosition="0"/>
    </format>
    <format dxfId="1443">
      <pivotArea type="topRight" dataOnly="0" labelOnly="1" outline="0" fieldPosition="0"/>
    </format>
    <format dxfId="1444">
      <pivotArea type="origin" dataOnly="0" labelOnly="1" outline="0" offset="A2" fieldPosition="0"/>
    </format>
    <format dxfId="1445">
      <pivotArea dataOnly="0" labelOnly="1" fieldPosition="0">
        <references count="1">
          <reference field="8" count="0"/>
        </references>
      </pivotArea>
    </format>
    <format dxfId="1446">
      <pivotArea dataOnly="0" labelOnly="1" grandCol="1" outline="0" fieldPosition="0"/>
    </format>
    <format dxfId="1447">
      <pivotArea type="all" dataOnly="0" outline="0" fieldPosition="0"/>
    </format>
    <format dxfId="1448">
      <pivotArea outline="0" collapsedLevelsAreSubtotals="1" fieldPosition="0"/>
    </format>
    <format dxfId="1449">
      <pivotArea type="origin" dataOnly="0" labelOnly="1" outline="0" offset="A1" fieldPosition="0"/>
    </format>
    <format dxfId="1450">
      <pivotArea dataOnly="0" labelOnly="1" outline="0" axis="axisValues" fieldPosition="0"/>
    </format>
    <format dxfId="1451">
      <pivotArea field="8" type="button" dataOnly="0" labelOnly="1" outline="0" axis="axisCol" fieldPosition="0"/>
    </format>
    <format dxfId="1452">
      <pivotArea type="topRight" dataOnly="0" labelOnly="1" outline="0" fieldPosition="0"/>
    </format>
    <format dxfId="1453">
      <pivotArea type="origin" dataOnly="0" labelOnly="1" outline="0" offset="A2" fieldPosition="0"/>
    </format>
    <format dxfId="1454">
      <pivotArea dataOnly="0" labelOnly="1" fieldPosition="0">
        <references count="1">
          <reference field="8" count="0"/>
        </references>
      </pivotArea>
    </format>
    <format dxfId="1455">
      <pivotArea dataOnly="0" labelOnly="1" grandCol="1" outline="0" fieldPosition="0"/>
    </format>
    <format dxfId="1456">
      <pivotArea type="all" dataOnly="0" outline="0" fieldPosition="0"/>
    </format>
    <format dxfId="1457">
      <pivotArea outline="0" collapsedLevelsAreSubtotals="1" fieldPosition="0"/>
    </format>
    <format dxfId="1458">
      <pivotArea type="origin" dataOnly="0" labelOnly="1" outline="0" offset="A1" fieldPosition="0"/>
    </format>
    <format dxfId="1459">
      <pivotArea dataOnly="0" labelOnly="1" outline="0" axis="axisValues" fieldPosition="0"/>
    </format>
    <format dxfId="1460">
      <pivotArea field="8" type="button" dataOnly="0" labelOnly="1" outline="0" axis="axisCol" fieldPosition="0"/>
    </format>
    <format dxfId="1461">
      <pivotArea type="topRight" dataOnly="0" labelOnly="1" outline="0" fieldPosition="0"/>
    </format>
    <format dxfId="1462">
      <pivotArea type="origin" dataOnly="0" labelOnly="1" outline="0" offset="A2" fieldPosition="0"/>
    </format>
    <format dxfId="1463">
      <pivotArea dataOnly="0" labelOnly="1" fieldPosition="0">
        <references count="1">
          <reference field="8" count="0"/>
        </references>
      </pivotArea>
    </format>
    <format dxfId="1464">
      <pivotArea dataOnly="0" labelOnly="1" grandCol="1" outline="0" fieldPosition="0"/>
    </format>
    <format dxfId="1465">
      <pivotArea type="all" dataOnly="0" outline="0" fieldPosition="0"/>
    </format>
    <format dxfId="1466">
      <pivotArea outline="0" collapsedLevelsAreSubtotals="1" fieldPosition="0"/>
    </format>
    <format dxfId="1467">
      <pivotArea type="origin" dataOnly="0" labelOnly="1" outline="0" offset="A1" fieldPosition="0"/>
    </format>
    <format dxfId="1468">
      <pivotArea dataOnly="0" labelOnly="1" outline="0" axis="axisValues" fieldPosition="0"/>
    </format>
    <format dxfId="1469">
      <pivotArea field="8" type="button" dataOnly="0" labelOnly="1" outline="0" axis="axisCol" fieldPosition="0"/>
    </format>
    <format dxfId="1470">
      <pivotArea type="topRight" dataOnly="0" labelOnly="1" outline="0" fieldPosition="0"/>
    </format>
    <format dxfId="1471">
      <pivotArea type="origin" dataOnly="0" labelOnly="1" outline="0" offset="A2" fieldPosition="0"/>
    </format>
    <format dxfId="1472">
      <pivotArea dataOnly="0" labelOnly="1" fieldPosition="0">
        <references count="1">
          <reference field="8" count="0"/>
        </references>
      </pivotArea>
    </format>
    <format dxfId="1473">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2329EEDC-FF18-9140-85C0-78001899234F}" name="Tabella pivot18"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A79:G83" firstHeaderRow="1" firstDataRow="2" firstDataCol="1" rowPageCount="1" colPageCount="1"/>
  <pivotFields count="36">
    <pivotField dataField="1" showAll="0"/>
    <pivotField showAll="0"/>
    <pivotField showAll="0"/>
    <pivotField showAll="0"/>
    <pivotField showAll="0"/>
    <pivotField axis="axisCol" showAll="0">
      <items count="7">
        <item x="3"/>
        <item x="0"/>
        <item x="2"/>
        <item x="1"/>
        <item x="4"/>
        <item x="5"/>
        <item t="default"/>
      </items>
    </pivotField>
    <pivotField showAll="0"/>
    <pivotField showAll="0"/>
    <pivotField showAll="0"/>
    <pivotField showAll="0"/>
    <pivotField showAll="0"/>
    <pivotField showAll="0"/>
    <pivotField axis="axisPage" multipleItemSelectionAllowed="1" showAll="0">
      <items count="4">
        <item x="0"/>
        <item h="1" x="1"/>
        <item h="1" x="2"/>
        <item t="default"/>
      </items>
    </pivotField>
    <pivotField showAll="0"/>
    <pivotField showAll="0"/>
    <pivotField showAll="0"/>
    <pivotField showAll="0"/>
    <pivotField showAll="0"/>
    <pivotField showAll="0"/>
    <pivotField axis="axisRow"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19"/>
  </rowFields>
  <rowItems count="3">
    <i>
      <x/>
    </i>
    <i>
      <x v="1"/>
    </i>
    <i t="grand">
      <x/>
    </i>
  </rowItems>
  <colFields count="1">
    <field x="5"/>
  </colFields>
  <colItems count="6">
    <i>
      <x/>
    </i>
    <i>
      <x v="1"/>
    </i>
    <i>
      <x v="2"/>
    </i>
    <i>
      <x v="3"/>
    </i>
    <i>
      <x v="4"/>
    </i>
    <i t="grand">
      <x/>
    </i>
  </colItems>
  <pageFields count="1">
    <pageField fld="12" hier="-1"/>
  </pageFields>
  <dataFields count="1">
    <dataField name="Conteggio di Matricola" fld="0" subtotal="count" baseField="0" baseItem="0"/>
  </dataFields>
  <formats count="20">
    <format dxfId="2386">
      <pivotArea type="all" dataOnly="0" outline="0" fieldPosition="0"/>
    </format>
    <format dxfId="2387">
      <pivotArea outline="0" collapsedLevelsAreSubtotals="1" fieldPosition="0"/>
    </format>
    <format dxfId="2388">
      <pivotArea type="origin" dataOnly="0" labelOnly="1" outline="0" fieldPosition="0"/>
    </format>
    <format dxfId="2389">
      <pivotArea field="5" type="button" dataOnly="0" labelOnly="1" outline="0" axis="axisCol" fieldPosition="0"/>
    </format>
    <format dxfId="2390">
      <pivotArea type="topRight" dataOnly="0" labelOnly="1" outline="0" fieldPosition="0"/>
    </format>
    <format dxfId="2391">
      <pivotArea field="19" type="button" dataOnly="0" labelOnly="1" outline="0" axis="axisRow" fieldPosition="0"/>
    </format>
    <format dxfId="2392">
      <pivotArea dataOnly="0" labelOnly="1" fieldPosition="0">
        <references count="1">
          <reference field="19" count="2">
            <x v="0"/>
            <x v="1"/>
          </reference>
        </references>
      </pivotArea>
    </format>
    <format dxfId="2393">
      <pivotArea dataOnly="0" labelOnly="1" grandRow="1" outline="0" fieldPosition="0"/>
    </format>
    <format dxfId="2394">
      <pivotArea dataOnly="0" labelOnly="1" fieldPosition="0">
        <references count="1">
          <reference field="5" count="5">
            <x v="0"/>
            <x v="1"/>
            <x v="2"/>
            <x v="3"/>
            <x v="4"/>
          </reference>
        </references>
      </pivotArea>
    </format>
    <format dxfId="2395">
      <pivotArea dataOnly="0" labelOnly="1" grandCol="1" outline="0" fieldPosition="0"/>
    </format>
    <format dxfId="2396">
      <pivotArea type="all" dataOnly="0" outline="0" fieldPosition="0"/>
    </format>
    <format dxfId="2397">
      <pivotArea outline="0" collapsedLevelsAreSubtotals="1" fieldPosition="0"/>
    </format>
    <format dxfId="2398">
      <pivotArea type="origin" dataOnly="0" labelOnly="1" outline="0" fieldPosition="0"/>
    </format>
    <format dxfId="2399">
      <pivotArea field="5" type="button" dataOnly="0" labelOnly="1" outline="0" axis="axisCol" fieldPosition="0"/>
    </format>
    <format dxfId="2400">
      <pivotArea type="topRight" dataOnly="0" labelOnly="1" outline="0" fieldPosition="0"/>
    </format>
    <format dxfId="2401">
      <pivotArea field="19" type="button" dataOnly="0" labelOnly="1" outline="0" axis="axisRow" fieldPosition="0"/>
    </format>
    <format dxfId="2402">
      <pivotArea dataOnly="0" labelOnly="1" fieldPosition="0">
        <references count="1">
          <reference field="19" count="2">
            <x v="0"/>
            <x v="1"/>
          </reference>
        </references>
      </pivotArea>
    </format>
    <format dxfId="2403">
      <pivotArea dataOnly="0" labelOnly="1" grandRow="1" outline="0" fieldPosition="0"/>
    </format>
    <format dxfId="2404">
      <pivotArea dataOnly="0" labelOnly="1" fieldPosition="0">
        <references count="1">
          <reference field="5" count="0"/>
        </references>
      </pivotArea>
    </format>
    <format dxfId="2405">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0.xml><?xml version="1.0" encoding="utf-8"?>
<pivotTableDefinition xmlns="http://schemas.openxmlformats.org/spreadsheetml/2006/main" xmlns:mc="http://schemas.openxmlformats.org/markup-compatibility/2006" xmlns:xr="http://schemas.microsoft.com/office/spreadsheetml/2014/revision" mc:Ignorable="xr" xr:uid="{E1347EEF-24C1-8A4B-9DAE-1C032EA16E57}" name="Tabella pivot45"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EZ78:FF82" firstHeaderRow="1" firstDataRow="2" firstDataCol="1"/>
  <pivotFields count="36">
    <pivotField dataField="1" showAll="0"/>
    <pivotField showAll="0"/>
    <pivotField showAll="0"/>
    <pivotField showAll="0"/>
    <pivotField showAll="0"/>
    <pivotField axis="axisCol" showAll="0">
      <items count="7">
        <item x="3"/>
        <item x="0"/>
        <item x="2"/>
        <item x="1"/>
        <item x="4"/>
        <item x="5"/>
        <item t="default"/>
      </items>
    </pivotField>
    <pivotField showAll="0"/>
    <pivotField showAll="0"/>
    <pivotField showAll="0"/>
    <pivotField showAll="0"/>
    <pivotField showAll="0"/>
    <pivotField showAll="0"/>
    <pivotField axis="axisRow" showAll="0">
      <items count="4">
        <item x="0"/>
        <item x="1"/>
        <item h="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12"/>
  </rowFields>
  <rowItems count="3">
    <i>
      <x/>
    </i>
    <i>
      <x v="1"/>
    </i>
    <i t="grand">
      <x/>
    </i>
  </rowItems>
  <colFields count="1">
    <field x="5"/>
  </colFields>
  <colItems count="6">
    <i>
      <x/>
    </i>
    <i>
      <x v="1"/>
    </i>
    <i>
      <x v="2"/>
    </i>
    <i>
      <x v="3"/>
    </i>
    <i>
      <x v="4"/>
    </i>
    <i t="grand">
      <x/>
    </i>
  </colItems>
  <dataFields count="1">
    <dataField name="Conteggio di Matricola" fld="0" subtotal="count" baseField="0" baseItem="0"/>
  </dataFields>
  <formats count="40">
    <format dxfId="1398">
      <pivotArea type="all" dataOnly="0" outline="0" fieldPosition="0"/>
    </format>
    <format dxfId="1399">
      <pivotArea outline="0" collapsedLevelsAreSubtotals="1" fieldPosition="0"/>
    </format>
    <format dxfId="1400">
      <pivotArea type="origin" dataOnly="0" labelOnly="1" outline="0" fieldPosition="0"/>
    </format>
    <format dxfId="1401">
      <pivotArea field="5" type="button" dataOnly="0" labelOnly="1" outline="0" axis="axisCol" fieldPosition="0"/>
    </format>
    <format dxfId="1402">
      <pivotArea type="topRight" dataOnly="0" labelOnly="1" outline="0" fieldPosition="0"/>
    </format>
    <format dxfId="1403">
      <pivotArea field="12" type="button" dataOnly="0" labelOnly="1" outline="0" axis="axisRow" fieldPosition="0"/>
    </format>
    <format dxfId="1404">
      <pivotArea dataOnly="0" labelOnly="1" fieldPosition="0">
        <references count="1">
          <reference field="12" count="0"/>
        </references>
      </pivotArea>
    </format>
    <format dxfId="1405">
      <pivotArea dataOnly="0" labelOnly="1" grandRow="1" outline="0" fieldPosition="0"/>
    </format>
    <format dxfId="1406">
      <pivotArea dataOnly="0" labelOnly="1" fieldPosition="0">
        <references count="1">
          <reference field="5" count="5">
            <x v="0"/>
            <x v="1"/>
            <x v="2"/>
            <x v="3"/>
            <x v="4"/>
          </reference>
        </references>
      </pivotArea>
    </format>
    <format dxfId="1407">
      <pivotArea dataOnly="0" labelOnly="1" grandCol="1" outline="0" fieldPosition="0"/>
    </format>
    <format dxfId="1408">
      <pivotArea type="all" dataOnly="0" outline="0" fieldPosition="0"/>
    </format>
    <format dxfId="1409">
      <pivotArea outline="0" collapsedLevelsAreSubtotals="1" fieldPosition="0"/>
    </format>
    <format dxfId="1410">
      <pivotArea type="origin" dataOnly="0" labelOnly="1" outline="0" fieldPosition="0"/>
    </format>
    <format dxfId="1411">
      <pivotArea field="5" type="button" dataOnly="0" labelOnly="1" outline="0" axis="axisCol" fieldPosition="0"/>
    </format>
    <format dxfId="1412">
      <pivotArea type="topRight" dataOnly="0" labelOnly="1" outline="0" fieldPosition="0"/>
    </format>
    <format dxfId="1413">
      <pivotArea field="12" type="button" dataOnly="0" labelOnly="1" outline="0" axis="axisRow" fieldPosition="0"/>
    </format>
    <format dxfId="1414">
      <pivotArea dataOnly="0" labelOnly="1" fieldPosition="0">
        <references count="1">
          <reference field="12" count="0"/>
        </references>
      </pivotArea>
    </format>
    <format dxfId="1415">
      <pivotArea dataOnly="0" labelOnly="1" grandRow="1" outline="0" fieldPosition="0"/>
    </format>
    <format dxfId="1416">
      <pivotArea dataOnly="0" labelOnly="1" fieldPosition="0">
        <references count="1">
          <reference field="5" count="5">
            <x v="0"/>
            <x v="1"/>
            <x v="2"/>
            <x v="3"/>
            <x v="4"/>
          </reference>
        </references>
      </pivotArea>
    </format>
    <format dxfId="1417">
      <pivotArea dataOnly="0" labelOnly="1" grandCol="1" outline="0" fieldPosition="0"/>
    </format>
    <format dxfId="1418">
      <pivotArea type="all" dataOnly="0" outline="0" fieldPosition="0"/>
    </format>
    <format dxfId="1419">
      <pivotArea outline="0" collapsedLevelsAreSubtotals="1" fieldPosition="0"/>
    </format>
    <format dxfId="1420">
      <pivotArea type="origin" dataOnly="0" labelOnly="1" outline="0" fieldPosition="0"/>
    </format>
    <format dxfId="1421">
      <pivotArea field="5" type="button" dataOnly="0" labelOnly="1" outline="0" axis="axisCol" fieldPosition="0"/>
    </format>
    <format dxfId="1422">
      <pivotArea type="topRight" dataOnly="0" labelOnly="1" outline="0" fieldPosition="0"/>
    </format>
    <format dxfId="1423">
      <pivotArea field="12" type="button" dataOnly="0" labelOnly="1" outline="0" axis="axisRow" fieldPosition="0"/>
    </format>
    <format dxfId="1424">
      <pivotArea dataOnly="0" labelOnly="1" fieldPosition="0">
        <references count="1">
          <reference field="12" count="0"/>
        </references>
      </pivotArea>
    </format>
    <format dxfId="1425">
      <pivotArea dataOnly="0" labelOnly="1" grandRow="1" outline="0" fieldPosition="0"/>
    </format>
    <format dxfId="1426">
      <pivotArea dataOnly="0" labelOnly="1" fieldPosition="0">
        <references count="1">
          <reference field="5" count="5">
            <x v="0"/>
            <x v="1"/>
            <x v="2"/>
            <x v="3"/>
            <x v="4"/>
          </reference>
        </references>
      </pivotArea>
    </format>
    <format dxfId="1427">
      <pivotArea dataOnly="0" labelOnly="1" grandCol="1" outline="0" fieldPosition="0"/>
    </format>
    <format dxfId="1428">
      <pivotArea type="all" dataOnly="0" outline="0" fieldPosition="0"/>
    </format>
    <format dxfId="1429">
      <pivotArea outline="0" collapsedLevelsAreSubtotals="1" fieldPosition="0"/>
    </format>
    <format dxfId="1430">
      <pivotArea type="origin" dataOnly="0" labelOnly="1" outline="0" fieldPosition="0"/>
    </format>
    <format dxfId="1431">
      <pivotArea field="5" type="button" dataOnly="0" labelOnly="1" outline="0" axis="axisCol" fieldPosition="0"/>
    </format>
    <format dxfId="1432">
      <pivotArea type="topRight" dataOnly="0" labelOnly="1" outline="0" fieldPosition="0"/>
    </format>
    <format dxfId="1433">
      <pivotArea field="12" type="button" dataOnly="0" labelOnly="1" outline="0" axis="axisRow" fieldPosition="0"/>
    </format>
    <format dxfId="1434">
      <pivotArea dataOnly="0" labelOnly="1" fieldPosition="0">
        <references count="1">
          <reference field="12" count="0"/>
        </references>
      </pivotArea>
    </format>
    <format dxfId="1435">
      <pivotArea dataOnly="0" labelOnly="1" grandRow="1" outline="0" fieldPosition="0"/>
    </format>
    <format dxfId="1436">
      <pivotArea dataOnly="0" labelOnly="1" fieldPosition="0">
        <references count="1">
          <reference field="5" count="5">
            <x v="0"/>
            <x v="1"/>
            <x v="2"/>
            <x v="3"/>
            <x v="4"/>
          </reference>
        </references>
      </pivotArea>
    </format>
    <format dxfId="1437">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1.xml><?xml version="1.0" encoding="utf-8"?>
<pivotTableDefinition xmlns="http://schemas.openxmlformats.org/spreadsheetml/2006/main" xmlns:mc="http://schemas.openxmlformats.org/markup-compatibility/2006" xmlns:xr="http://schemas.microsoft.com/office/spreadsheetml/2014/revision" mc:Ignorable="xr" xr:uid="{EC86060C-7DF0-A84E-A937-3E74AC05DC91}" name="Tabella pivot48"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EZ129:FD133" firstHeaderRow="1" firstDataRow="2" firstDataCol="1"/>
  <pivotFields count="36">
    <pivotField dataField="1" showAll="0"/>
    <pivotField showAll="0"/>
    <pivotField showAll="0"/>
    <pivotField showAll="0"/>
    <pivotField showAll="0"/>
    <pivotField showAll="0"/>
    <pivotField axis="axisCol" showAll="0">
      <items count="5">
        <item x="2"/>
        <item x="0"/>
        <item x="1"/>
        <item x="3"/>
        <item t="default"/>
      </items>
    </pivotField>
    <pivotField showAll="0"/>
    <pivotField showAll="0"/>
    <pivotField showAll="0"/>
    <pivotField showAll="0"/>
    <pivotField showAll="0"/>
    <pivotField axis="axisRow" showAll="0">
      <items count="4">
        <item x="0"/>
        <item x="1"/>
        <item h="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12"/>
  </rowFields>
  <rowItems count="3">
    <i>
      <x/>
    </i>
    <i>
      <x v="1"/>
    </i>
    <i t="grand">
      <x/>
    </i>
  </rowItems>
  <colFields count="1">
    <field x="6"/>
  </colFields>
  <colItems count="4">
    <i>
      <x/>
    </i>
    <i>
      <x v="1"/>
    </i>
    <i>
      <x v="2"/>
    </i>
    <i t="grand">
      <x/>
    </i>
  </colItems>
  <dataFields count="1">
    <dataField name="Conteggio di Matricola" fld="0" subtotal="count" baseField="0" baseItem="0"/>
  </dataFields>
  <formats count="40">
    <format dxfId="1358">
      <pivotArea type="all" dataOnly="0" outline="0" fieldPosition="0"/>
    </format>
    <format dxfId="1359">
      <pivotArea outline="0" collapsedLevelsAreSubtotals="1" fieldPosition="0"/>
    </format>
    <format dxfId="1360">
      <pivotArea type="origin" dataOnly="0" labelOnly="1" outline="0" fieldPosition="0"/>
    </format>
    <format dxfId="1361">
      <pivotArea field="6" type="button" dataOnly="0" labelOnly="1" outline="0" axis="axisCol" fieldPosition="0"/>
    </format>
    <format dxfId="1362">
      <pivotArea type="topRight" dataOnly="0" labelOnly="1" outline="0" fieldPosition="0"/>
    </format>
    <format dxfId="1363">
      <pivotArea field="12" type="button" dataOnly="0" labelOnly="1" outline="0" axis="axisRow" fieldPosition="0"/>
    </format>
    <format dxfId="1364">
      <pivotArea dataOnly="0" labelOnly="1" fieldPosition="0">
        <references count="1">
          <reference field="12" count="0"/>
        </references>
      </pivotArea>
    </format>
    <format dxfId="1365">
      <pivotArea dataOnly="0" labelOnly="1" grandRow="1" outline="0" fieldPosition="0"/>
    </format>
    <format dxfId="1366">
      <pivotArea dataOnly="0" labelOnly="1" fieldPosition="0">
        <references count="1">
          <reference field="6" count="3">
            <x v="0"/>
            <x v="1"/>
            <x v="2"/>
          </reference>
        </references>
      </pivotArea>
    </format>
    <format dxfId="1367">
      <pivotArea dataOnly="0" labelOnly="1" grandCol="1" outline="0" fieldPosition="0"/>
    </format>
    <format dxfId="1368">
      <pivotArea type="all" dataOnly="0" outline="0" fieldPosition="0"/>
    </format>
    <format dxfId="1369">
      <pivotArea outline="0" collapsedLevelsAreSubtotals="1" fieldPosition="0"/>
    </format>
    <format dxfId="1370">
      <pivotArea type="origin" dataOnly="0" labelOnly="1" outline="0" fieldPosition="0"/>
    </format>
    <format dxfId="1371">
      <pivotArea field="6" type="button" dataOnly="0" labelOnly="1" outline="0" axis="axisCol" fieldPosition="0"/>
    </format>
    <format dxfId="1372">
      <pivotArea type="topRight" dataOnly="0" labelOnly="1" outline="0" fieldPosition="0"/>
    </format>
    <format dxfId="1373">
      <pivotArea field="12" type="button" dataOnly="0" labelOnly="1" outline="0" axis="axisRow" fieldPosition="0"/>
    </format>
    <format dxfId="1374">
      <pivotArea dataOnly="0" labelOnly="1" fieldPosition="0">
        <references count="1">
          <reference field="12" count="0"/>
        </references>
      </pivotArea>
    </format>
    <format dxfId="1375">
      <pivotArea dataOnly="0" labelOnly="1" grandRow="1" outline="0" fieldPosition="0"/>
    </format>
    <format dxfId="1376">
      <pivotArea dataOnly="0" labelOnly="1" fieldPosition="0">
        <references count="1">
          <reference field="6" count="3">
            <x v="0"/>
            <x v="1"/>
            <x v="2"/>
          </reference>
        </references>
      </pivotArea>
    </format>
    <format dxfId="1377">
      <pivotArea dataOnly="0" labelOnly="1" grandCol="1" outline="0" fieldPosition="0"/>
    </format>
    <format dxfId="1378">
      <pivotArea type="all" dataOnly="0" outline="0" fieldPosition="0"/>
    </format>
    <format dxfId="1379">
      <pivotArea outline="0" collapsedLevelsAreSubtotals="1" fieldPosition="0"/>
    </format>
    <format dxfId="1380">
      <pivotArea type="origin" dataOnly="0" labelOnly="1" outline="0" fieldPosition="0"/>
    </format>
    <format dxfId="1381">
      <pivotArea field="6" type="button" dataOnly="0" labelOnly="1" outline="0" axis="axisCol" fieldPosition="0"/>
    </format>
    <format dxfId="1382">
      <pivotArea type="topRight" dataOnly="0" labelOnly="1" outline="0" fieldPosition="0"/>
    </format>
    <format dxfId="1383">
      <pivotArea field="12" type="button" dataOnly="0" labelOnly="1" outline="0" axis="axisRow" fieldPosition="0"/>
    </format>
    <format dxfId="1384">
      <pivotArea dataOnly="0" labelOnly="1" fieldPosition="0">
        <references count="1">
          <reference field="12" count="0"/>
        </references>
      </pivotArea>
    </format>
    <format dxfId="1385">
      <pivotArea dataOnly="0" labelOnly="1" grandRow="1" outline="0" fieldPosition="0"/>
    </format>
    <format dxfId="1386">
      <pivotArea dataOnly="0" labelOnly="1" fieldPosition="0">
        <references count="1">
          <reference field="6" count="3">
            <x v="0"/>
            <x v="1"/>
            <x v="2"/>
          </reference>
        </references>
      </pivotArea>
    </format>
    <format dxfId="1387">
      <pivotArea dataOnly="0" labelOnly="1" grandCol="1" outline="0" fieldPosition="0"/>
    </format>
    <format dxfId="1388">
      <pivotArea type="all" dataOnly="0" outline="0" fieldPosition="0"/>
    </format>
    <format dxfId="1389">
      <pivotArea outline="0" collapsedLevelsAreSubtotals="1" fieldPosition="0"/>
    </format>
    <format dxfId="1390">
      <pivotArea type="origin" dataOnly="0" labelOnly="1" outline="0" fieldPosition="0"/>
    </format>
    <format dxfId="1391">
      <pivotArea field="6" type="button" dataOnly="0" labelOnly="1" outline="0" axis="axisCol" fieldPosition="0"/>
    </format>
    <format dxfId="1392">
      <pivotArea type="topRight" dataOnly="0" labelOnly="1" outline="0" fieldPosition="0"/>
    </format>
    <format dxfId="1393">
      <pivotArea field="12" type="button" dataOnly="0" labelOnly="1" outline="0" axis="axisRow" fieldPosition="0"/>
    </format>
    <format dxfId="1394">
      <pivotArea dataOnly="0" labelOnly="1" fieldPosition="0">
        <references count="1">
          <reference field="12" count="0"/>
        </references>
      </pivotArea>
    </format>
    <format dxfId="1395">
      <pivotArea dataOnly="0" labelOnly="1" grandRow="1" outline="0" fieldPosition="0"/>
    </format>
    <format dxfId="1396">
      <pivotArea dataOnly="0" labelOnly="1" fieldPosition="0">
        <references count="1">
          <reference field="6" count="3">
            <x v="0"/>
            <x v="1"/>
            <x v="2"/>
          </reference>
        </references>
      </pivotArea>
    </format>
    <format dxfId="1397">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2.xml><?xml version="1.0" encoding="utf-8"?>
<pivotTableDefinition xmlns="http://schemas.openxmlformats.org/spreadsheetml/2006/main" xmlns:mc="http://schemas.openxmlformats.org/markup-compatibility/2006" xmlns:xr="http://schemas.microsoft.com/office/spreadsheetml/2014/revision" mc:Ignorable="xr" xr:uid="{A6AE794C-6445-0A42-83E6-EC963F750918}" name="Tabella pivot20"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A109:E113" firstHeaderRow="1" firstDataRow="2" firstDataCol="1" rowPageCount="1" colPageCount="1"/>
  <pivotFields count="36">
    <pivotField dataField="1" showAll="0"/>
    <pivotField showAll="0"/>
    <pivotField showAll="0"/>
    <pivotField showAll="0"/>
    <pivotField showAll="0"/>
    <pivotField showAll="0"/>
    <pivotField axis="axisCol" showAll="0">
      <items count="5">
        <item x="2"/>
        <item x="1"/>
        <item x="0"/>
        <item x="3"/>
        <item t="default"/>
      </items>
    </pivotField>
    <pivotField showAll="0"/>
    <pivotField showAll="0"/>
    <pivotField showAll="0"/>
    <pivotField showAll="0"/>
    <pivotField showAll="0"/>
    <pivotField axis="axisPage" multipleItemSelectionAllowed="1" showAll="0">
      <items count="4">
        <item x="0"/>
        <item h="1" x="1"/>
        <item h="1" x="2"/>
        <item t="default"/>
      </items>
    </pivotField>
    <pivotField showAll="0"/>
    <pivotField showAll="0"/>
    <pivotField showAll="0"/>
    <pivotField showAll="0"/>
    <pivotField showAll="0"/>
    <pivotField showAll="0"/>
    <pivotField showAll="0"/>
    <pivotField axis="axisRow" showAll="0">
      <items count="4">
        <item x="1"/>
        <item x="0"/>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20"/>
  </rowFields>
  <rowItems count="3">
    <i>
      <x/>
    </i>
    <i>
      <x v="1"/>
    </i>
    <i t="grand">
      <x/>
    </i>
  </rowItems>
  <colFields count="1">
    <field x="6"/>
  </colFields>
  <colItems count="4">
    <i>
      <x/>
    </i>
    <i>
      <x v="1"/>
    </i>
    <i>
      <x v="2"/>
    </i>
    <i t="grand">
      <x/>
    </i>
  </colItems>
  <pageFields count="1">
    <pageField fld="12" hier="-1"/>
  </pageFields>
  <dataFields count="1">
    <dataField name="Conteggio di Matricola" fld="0" subtotal="count" baseField="0" baseItem="0"/>
  </dataFields>
  <formats count="20">
    <format dxfId="1338">
      <pivotArea type="all" dataOnly="0" outline="0" fieldPosition="0"/>
    </format>
    <format dxfId="1339">
      <pivotArea outline="0" collapsedLevelsAreSubtotals="1" fieldPosition="0"/>
    </format>
    <format dxfId="1340">
      <pivotArea type="origin" dataOnly="0" labelOnly="1" outline="0" fieldPosition="0"/>
    </format>
    <format dxfId="1341">
      <pivotArea field="6" type="button" dataOnly="0" labelOnly="1" outline="0" axis="axisCol" fieldPosition="0"/>
    </format>
    <format dxfId="1342">
      <pivotArea type="topRight" dataOnly="0" labelOnly="1" outline="0" fieldPosition="0"/>
    </format>
    <format dxfId="1343">
      <pivotArea field="20" type="button" dataOnly="0" labelOnly="1" outline="0" axis="axisRow" fieldPosition="0"/>
    </format>
    <format dxfId="1344">
      <pivotArea dataOnly="0" labelOnly="1" fieldPosition="0">
        <references count="1">
          <reference field="20" count="2">
            <x v="0"/>
            <x v="1"/>
          </reference>
        </references>
      </pivotArea>
    </format>
    <format dxfId="1345">
      <pivotArea dataOnly="0" labelOnly="1" grandRow="1" outline="0" fieldPosition="0"/>
    </format>
    <format dxfId="1346">
      <pivotArea dataOnly="0" labelOnly="1" fieldPosition="0">
        <references count="1">
          <reference field="6" count="3">
            <x v="0"/>
            <x v="1"/>
            <x v="2"/>
          </reference>
        </references>
      </pivotArea>
    </format>
    <format dxfId="1347">
      <pivotArea dataOnly="0" labelOnly="1" grandCol="1" outline="0" fieldPosition="0"/>
    </format>
    <format dxfId="1348">
      <pivotArea type="all" dataOnly="0" outline="0" fieldPosition="0"/>
    </format>
    <format dxfId="1349">
      <pivotArea outline="0" collapsedLevelsAreSubtotals="1" fieldPosition="0"/>
    </format>
    <format dxfId="1350">
      <pivotArea type="origin" dataOnly="0" labelOnly="1" outline="0" fieldPosition="0"/>
    </format>
    <format dxfId="1351">
      <pivotArea field="6" type="button" dataOnly="0" labelOnly="1" outline="0" axis="axisCol" fieldPosition="0"/>
    </format>
    <format dxfId="1352">
      <pivotArea type="topRight" dataOnly="0" labelOnly="1" outline="0" fieldPosition="0"/>
    </format>
    <format dxfId="1353">
      <pivotArea field="20" type="button" dataOnly="0" labelOnly="1" outline="0" axis="axisRow" fieldPosition="0"/>
    </format>
    <format dxfId="1354">
      <pivotArea dataOnly="0" labelOnly="1" fieldPosition="0">
        <references count="1">
          <reference field="20" count="2">
            <x v="0"/>
            <x v="1"/>
          </reference>
        </references>
      </pivotArea>
    </format>
    <format dxfId="1355">
      <pivotArea dataOnly="0" labelOnly="1" grandRow="1" outline="0" fieldPosition="0"/>
    </format>
    <format dxfId="1356">
      <pivotArea dataOnly="0" labelOnly="1" fieldPosition="0">
        <references count="1">
          <reference field="6" count="0"/>
        </references>
      </pivotArea>
    </format>
    <format dxfId="1357">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3.xml><?xml version="1.0" encoding="utf-8"?>
<pivotTableDefinition xmlns="http://schemas.openxmlformats.org/spreadsheetml/2006/main" xmlns:mc="http://schemas.openxmlformats.org/markup-compatibility/2006" xmlns:xr="http://schemas.microsoft.com/office/spreadsheetml/2014/revision" mc:Ignorable="xr" xr:uid="{AD385AE7-E007-9841-9AD0-0BB82CF05E62}" name="Tabella pivot61"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JP172:JX174" firstHeaderRow="1" firstDataRow="2" firstDataCol="1"/>
  <pivotFields count="36">
    <pivotField dataField="1" showAll="0"/>
    <pivotField showAll="0"/>
    <pivotField showAll="0"/>
    <pivotField showAll="0"/>
    <pivotField showAll="0"/>
    <pivotField showAll="0"/>
    <pivotField showAll="0"/>
    <pivotField showAll="0"/>
    <pivotField axis="axisCol" showAll="0">
      <items count="8">
        <item x="4"/>
        <item x="5"/>
        <item x="2"/>
        <item x="1"/>
        <item x="0"/>
        <item x="3"/>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Items count="1">
    <i/>
  </rowItems>
  <colFields count="1">
    <field x="8"/>
  </colFields>
  <colItems count="8">
    <i>
      <x/>
    </i>
    <i>
      <x v="1"/>
    </i>
    <i>
      <x v="2"/>
    </i>
    <i>
      <x v="3"/>
    </i>
    <i>
      <x v="4"/>
    </i>
    <i>
      <x v="5"/>
    </i>
    <i>
      <x v="6"/>
    </i>
    <i t="grand">
      <x/>
    </i>
  </colItems>
  <dataFields count="1">
    <dataField name="Conteggio di Matricola" fld="0" subtotal="count" baseField="0" baseItem="0"/>
  </dataFields>
  <formats count="36">
    <format dxfId="1302">
      <pivotArea type="all" dataOnly="0" outline="0" fieldPosition="0"/>
    </format>
    <format dxfId="1303">
      <pivotArea outline="0" collapsedLevelsAreSubtotals="1" fieldPosition="0"/>
    </format>
    <format dxfId="1304">
      <pivotArea type="origin" dataOnly="0" labelOnly="1" outline="0" offset="A1" fieldPosition="0"/>
    </format>
    <format dxfId="1305">
      <pivotArea dataOnly="0" labelOnly="1" outline="0" axis="axisValues" fieldPosition="0"/>
    </format>
    <format dxfId="1306">
      <pivotArea field="8" type="button" dataOnly="0" labelOnly="1" outline="0" axis="axisCol" fieldPosition="0"/>
    </format>
    <format dxfId="1307">
      <pivotArea type="topRight" dataOnly="0" labelOnly="1" outline="0" fieldPosition="0"/>
    </format>
    <format dxfId="1308">
      <pivotArea type="origin" dataOnly="0" labelOnly="1" outline="0" offset="A2" fieldPosition="0"/>
    </format>
    <format dxfId="1309">
      <pivotArea dataOnly="0" labelOnly="1" fieldPosition="0">
        <references count="1">
          <reference field="8" count="0"/>
        </references>
      </pivotArea>
    </format>
    <format dxfId="1310">
      <pivotArea dataOnly="0" labelOnly="1" grandCol="1" outline="0" fieldPosition="0"/>
    </format>
    <format dxfId="1311">
      <pivotArea type="all" dataOnly="0" outline="0" fieldPosition="0"/>
    </format>
    <format dxfId="1312">
      <pivotArea outline="0" collapsedLevelsAreSubtotals="1" fieldPosition="0"/>
    </format>
    <format dxfId="1313">
      <pivotArea type="origin" dataOnly="0" labelOnly="1" outline="0" offset="A1" fieldPosition="0"/>
    </format>
    <format dxfId="1314">
      <pivotArea dataOnly="0" labelOnly="1" outline="0" axis="axisValues" fieldPosition="0"/>
    </format>
    <format dxfId="1315">
      <pivotArea field="8" type="button" dataOnly="0" labelOnly="1" outline="0" axis="axisCol" fieldPosition="0"/>
    </format>
    <format dxfId="1316">
      <pivotArea type="topRight" dataOnly="0" labelOnly="1" outline="0" fieldPosition="0"/>
    </format>
    <format dxfId="1317">
      <pivotArea type="origin" dataOnly="0" labelOnly="1" outline="0" offset="A2" fieldPosition="0"/>
    </format>
    <format dxfId="1318">
      <pivotArea dataOnly="0" labelOnly="1" fieldPosition="0">
        <references count="1">
          <reference field="8" count="0"/>
        </references>
      </pivotArea>
    </format>
    <format dxfId="1319">
      <pivotArea dataOnly="0" labelOnly="1" grandCol="1" outline="0" fieldPosition="0"/>
    </format>
    <format dxfId="1320">
      <pivotArea type="all" dataOnly="0" outline="0" fieldPosition="0"/>
    </format>
    <format dxfId="1321">
      <pivotArea outline="0" collapsedLevelsAreSubtotals="1" fieldPosition="0"/>
    </format>
    <format dxfId="1322">
      <pivotArea type="origin" dataOnly="0" labelOnly="1" outline="0" offset="A1" fieldPosition="0"/>
    </format>
    <format dxfId="1323">
      <pivotArea dataOnly="0" labelOnly="1" outline="0" axis="axisValues" fieldPosition="0"/>
    </format>
    <format dxfId="1324">
      <pivotArea field="8" type="button" dataOnly="0" labelOnly="1" outline="0" axis="axisCol" fieldPosition="0"/>
    </format>
    <format dxfId="1325">
      <pivotArea type="topRight" dataOnly="0" labelOnly="1" outline="0" fieldPosition="0"/>
    </format>
    <format dxfId="1326">
      <pivotArea type="origin" dataOnly="0" labelOnly="1" outline="0" offset="A2" fieldPosition="0"/>
    </format>
    <format dxfId="1327">
      <pivotArea dataOnly="0" labelOnly="1" fieldPosition="0">
        <references count="1">
          <reference field="8" count="0"/>
        </references>
      </pivotArea>
    </format>
    <format dxfId="1328">
      <pivotArea dataOnly="0" labelOnly="1" grandCol="1" outline="0" fieldPosition="0"/>
    </format>
    <format dxfId="1329">
      <pivotArea type="all" dataOnly="0" outline="0" fieldPosition="0"/>
    </format>
    <format dxfId="1330">
      <pivotArea outline="0" collapsedLevelsAreSubtotals="1" fieldPosition="0"/>
    </format>
    <format dxfId="1331">
      <pivotArea type="origin" dataOnly="0" labelOnly="1" outline="0" offset="A1" fieldPosition="0"/>
    </format>
    <format dxfId="1332">
      <pivotArea dataOnly="0" labelOnly="1" outline="0" axis="axisValues" fieldPosition="0"/>
    </format>
    <format dxfId="1333">
      <pivotArea field="8" type="button" dataOnly="0" labelOnly="1" outline="0" axis="axisCol" fieldPosition="0"/>
    </format>
    <format dxfId="1334">
      <pivotArea type="topRight" dataOnly="0" labelOnly="1" outline="0" fieldPosition="0"/>
    </format>
    <format dxfId="1335">
      <pivotArea type="origin" dataOnly="0" labelOnly="1" outline="0" offset="A2" fieldPosition="0"/>
    </format>
    <format dxfId="1336">
      <pivotArea dataOnly="0" labelOnly="1" fieldPosition="0">
        <references count="1">
          <reference field="8" count="0"/>
        </references>
      </pivotArea>
    </format>
    <format dxfId="1337">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4.xml><?xml version="1.0" encoding="utf-8"?>
<pivotTableDefinition xmlns="http://schemas.openxmlformats.org/spreadsheetml/2006/main" xmlns:mc="http://schemas.openxmlformats.org/markup-compatibility/2006" xmlns:xr="http://schemas.microsoft.com/office/spreadsheetml/2014/revision" mc:Ignorable="xr" xr:uid="{9A16CC96-B1C9-5941-9D92-9A06C718BCFD}" name="Tabella pivot12"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AE226:AO230" firstHeaderRow="1" firstDataRow="2" firstDataCol="1" rowPageCount="1" colPageCount="1"/>
  <pivotFields count="36">
    <pivotField dataField="1" showAll="0"/>
    <pivotField showAll="0"/>
    <pivotField showAll="0"/>
    <pivotField showAll="0"/>
    <pivotField showAll="0"/>
    <pivotField showAll="0"/>
    <pivotField showAll="0"/>
    <pivotField showAll="0"/>
    <pivotField showAll="0"/>
    <pivotField axis="axisCol" showAll="0">
      <items count="11">
        <item x="4"/>
        <item x="8"/>
        <item x="2"/>
        <item x="3"/>
        <item x="0"/>
        <item x="5"/>
        <item x="6"/>
        <item x="1"/>
        <item x="7"/>
        <item x="9"/>
        <item t="default"/>
      </items>
    </pivotField>
    <pivotField showAll="0"/>
    <pivotField showAll="0"/>
    <pivotField axis="axisPage" multipleItemSelectionAllowed="1" showAll="0">
      <items count="4">
        <item x="0"/>
        <item h="1" x="1"/>
        <item h="1" x="2"/>
        <item t="default"/>
      </items>
    </pivotField>
    <pivotField showAll="0"/>
    <pivotField showAll="0"/>
    <pivotField showAll="0"/>
    <pivotField showAll="0"/>
    <pivotField showAll="0"/>
    <pivotField showAll="0"/>
    <pivotField axis="axisRow"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19"/>
  </rowFields>
  <rowItems count="3">
    <i>
      <x/>
    </i>
    <i>
      <x v="1"/>
    </i>
    <i t="grand">
      <x/>
    </i>
  </rowItems>
  <colFields count="1">
    <field x="9"/>
  </colFields>
  <colItems count="10">
    <i>
      <x/>
    </i>
    <i>
      <x v="1"/>
    </i>
    <i>
      <x v="2"/>
    </i>
    <i>
      <x v="3"/>
    </i>
    <i>
      <x v="4"/>
    </i>
    <i>
      <x v="5"/>
    </i>
    <i>
      <x v="6"/>
    </i>
    <i>
      <x v="7"/>
    </i>
    <i>
      <x v="8"/>
    </i>
    <i t="grand">
      <x/>
    </i>
  </colItems>
  <pageFields count="1">
    <pageField fld="12" hier="-1"/>
  </pageFields>
  <dataFields count="1">
    <dataField name="Conteggio di Matricola" fld="0" subtotal="count" baseField="0" baseItem="0"/>
  </dataFields>
  <formats count="50">
    <format dxfId="1252">
      <pivotArea type="all" dataOnly="0" outline="0" fieldPosition="0"/>
    </format>
    <format dxfId="1253">
      <pivotArea outline="0" collapsedLevelsAreSubtotals="1" fieldPosition="0"/>
    </format>
    <format dxfId="1254">
      <pivotArea type="origin" dataOnly="0" labelOnly="1" outline="0" fieldPosition="0"/>
    </format>
    <format dxfId="1255">
      <pivotArea field="9" type="button" dataOnly="0" labelOnly="1" outline="0" axis="axisCol" fieldPosition="0"/>
    </format>
    <format dxfId="1256">
      <pivotArea type="topRight" dataOnly="0" labelOnly="1" outline="0" fieldPosition="0"/>
    </format>
    <format dxfId="1257">
      <pivotArea field="19" type="button" dataOnly="0" labelOnly="1" outline="0" axis="axisRow" fieldPosition="0"/>
    </format>
    <format dxfId="1258">
      <pivotArea dataOnly="0" labelOnly="1" fieldPosition="0">
        <references count="1">
          <reference field="19" count="2">
            <x v="0"/>
            <x v="1"/>
          </reference>
        </references>
      </pivotArea>
    </format>
    <format dxfId="1259">
      <pivotArea dataOnly="0" labelOnly="1" grandRow="1" outline="0" fieldPosition="0"/>
    </format>
    <format dxfId="1260">
      <pivotArea dataOnly="0" labelOnly="1" fieldPosition="0">
        <references count="1">
          <reference field="9" count="9">
            <x v="0"/>
            <x v="1"/>
            <x v="2"/>
            <x v="3"/>
            <x v="4"/>
            <x v="5"/>
            <x v="6"/>
            <x v="7"/>
            <x v="8"/>
          </reference>
        </references>
      </pivotArea>
    </format>
    <format dxfId="1261">
      <pivotArea dataOnly="0" labelOnly="1" grandCol="1" outline="0" fieldPosition="0"/>
    </format>
    <format dxfId="1262">
      <pivotArea type="all" dataOnly="0" outline="0" fieldPosition="0"/>
    </format>
    <format dxfId="1263">
      <pivotArea outline="0" collapsedLevelsAreSubtotals="1" fieldPosition="0"/>
    </format>
    <format dxfId="1264">
      <pivotArea type="origin" dataOnly="0" labelOnly="1" outline="0" fieldPosition="0"/>
    </format>
    <format dxfId="1265">
      <pivotArea field="9" type="button" dataOnly="0" labelOnly="1" outline="0" axis="axisCol" fieldPosition="0"/>
    </format>
    <format dxfId="1266">
      <pivotArea type="topRight" dataOnly="0" labelOnly="1" outline="0" fieldPosition="0"/>
    </format>
    <format dxfId="1267">
      <pivotArea field="19" type="button" dataOnly="0" labelOnly="1" outline="0" axis="axisRow" fieldPosition="0"/>
    </format>
    <format dxfId="1268">
      <pivotArea dataOnly="0" labelOnly="1" fieldPosition="0">
        <references count="1">
          <reference field="19" count="2">
            <x v="0"/>
            <x v="1"/>
          </reference>
        </references>
      </pivotArea>
    </format>
    <format dxfId="1269">
      <pivotArea dataOnly="0" labelOnly="1" grandRow="1" outline="0" fieldPosition="0"/>
    </format>
    <format dxfId="1270">
      <pivotArea dataOnly="0" labelOnly="1" fieldPosition="0">
        <references count="1">
          <reference field="9" count="9">
            <x v="0"/>
            <x v="1"/>
            <x v="2"/>
            <x v="3"/>
            <x v="4"/>
            <x v="5"/>
            <x v="6"/>
            <x v="7"/>
            <x v="8"/>
          </reference>
        </references>
      </pivotArea>
    </format>
    <format dxfId="1271">
      <pivotArea dataOnly="0" labelOnly="1" grandCol="1" outline="0" fieldPosition="0"/>
    </format>
    <format dxfId="1272">
      <pivotArea type="all" dataOnly="0" outline="0" fieldPosition="0"/>
    </format>
    <format dxfId="1273">
      <pivotArea outline="0" collapsedLevelsAreSubtotals="1" fieldPosition="0"/>
    </format>
    <format dxfId="1274">
      <pivotArea type="origin" dataOnly="0" labelOnly="1" outline="0" fieldPosition="0"/>
    </format>
    <format dxfId="1275">
      <pivotArea field="9" type="button" dataOnly="0" labelOnly="1" outline="0" axis="axisCol" fieldPosition="0"/>
    </format>
    <format dxfId="1276">
      <pivotArea type="topRight" dataOnly="0" labelOnly="1" outline="0" fieldPosition="0"/>
    </format>
    <format dxfId="1277">
      <pivotArea field="19" type="button" dataOnly="0" labelOnly="1" outline="0" axis="axisRow" fieldPosition="0"/>
    </format>
    <format dxfId="1278">
      <pivotArea dataOnly="0" labelOnly="1" fieldPosition="0">
        <references count="1">
          <reference field="19" count="2">
            <x v="0"/>
            <x v="1"/>
          </reference>
        </references>
      </pivotArea>
    </format>
    <format dxfId="1279">
      <pivotArea dataOnly="0" labelOnly="1" grandRow="1" outline="0" fieldPosition="0"/>
    </format>
    <format dxfId="1280">
      <pivotArea dataOnly="0" labelOnly="1" fieldPosition="0">
        <references count="1">
          <reference field="9" count="9">
            <x v="0"/>
            <x v="1"/>
            <x v="2"/>
            <x v="3"/>
            <x v="4"/>
            <x v="5"/>
            <x v="6"/>
            <x v="7"/>
            <x v="8"/>
          </reference>
        </references>
      </pivotArea>
    </format>
    <format dxfId="1281">
      <pivotArea dataOnly="0" labelOnly="1" grandCol="1" outline="0" fieldPosition="0"/>
    </format>
    <format dxfId="1282">
      <pivotArea type="all" dataOnly="0" outline="0" fieldPosition="0"/>
    </format>
    <format dxfId="1283">
      <pivotArea outline="0" collapsedLevelsAreSubtotals="1" fieldPosition="0"/>
    </format>
    <format dxfId="1284">
      <pivotArea type="origin" dataOnly="0" labelOnly="1" outline="0" fieldPosition="0"/>
    </format>
    <format dxfId="1285">
      <pivotArea field="9" type="button" dataOnly="0" labelOnly="1" outline="0" axis="axisCol" fieldPosition="0"/>
    </format>
    <format dxfId="1286">
      <pivotArea type="topRight" dataOnly="0" labelOnly="1" outline="0" fieldPosition="0"/>
    </format>
    <format dxfId="1287">
      <pivotArea field="19" type="button" dataOnly="0" labelOnly="1" outline="0" axis="axisRow" fieldPosition="0"/>
    </format>
    <format dxfId="1288">
      <pivotArea dataOnly="0" labelOnly="1" fieldPosition="0">
        <references count="1">
          <reference field="19" count="2">
            <x v="0"/>
            <x v="1"/>
          </reference>
        </references>
      </pivotArea>
    </format>
    <format dxfId="1289">
      <pivotArea dataOnly="0" labelOnly="1" grandRow="1" outline="0" fieldPosition="0"/>
    </format>
    <format dxfId="1290">
      <pivotArea dataOnly="0" labelOnly="1" fieldPosition="0">
        <references count="1">
          <reference field="9" count="9">
            <x v="0"/>
            <x v="1"/>
            <x v="2"/>
            <x v="3"/>
            <x v="4"/>
            <x v="5"/>
            <x v="6"/>
            <x v="7"/>
            <x v="8"/>
          </reference>
        </references>
      </pivotArea>
    </format>
    <format dxfId="1291">
      <pivotArea dataOnly="0" labelOnly="1" grandCol="1" outline="0" fieldPosition="0"/>
    </format>
    <format dxfId="1292">
      <pivotArea type="all" dataOnly="0" outline="0" fieldPosition="0"/>
    </format>
    <format dxfId="1293">
      <pivotArea outline="0" collapsedLevelsAreSubtotals="1" fieldPosition="0"/>
    </format>
    <format dxfId="1294">
      <pivotArea type="origin" dataOnly="0" labelOnly="1" outline="0" fieldPosition="0"/>
    </format>
    <format dxfId="1295">
      <pivotArea field="9" type="button" dataOnly="0" labelOnly="1" outline="0" axis="axisCol" fieldPosition="0"/>
    </format>
    <format dxfId="1296">
      <pivotArea type="topRight" dataOnly="0" labelOnly="1" outline="0" fieldPosition="0"/>
    </format>
    <format dxfId="1297">
      <pivotArea field="19" type="button" dataOnly="0" labelOnly="1" outline="0" axis="axisRow" fieldPosition="0"/>
    </format>
    <format dxfId="1298">
      <pivotArea dataOnly="0" labelOnly="1" fieldPosition="0">
        <references count="1">
          <reference field="19" count="2">
            <x v="0"/>
            <x v="1"/>
          </reference>
        </references>
      </pivotArea>
    </format>
    <format dxfId="1299">
      <pivotArea dataOnly="0" labelOnly="1" grandRow="1" outline="0" fieldPosition="0"/>
    </format>
    <format dxfId="1300">
      <pivotArea dataOnly="0" labelOnly="1" fieldPosition="0">
        <references count="1">
          <reference field="9" count="9">
            <x v="0"/>
            <x v="1"/>
            <x v="2"/>
            <x v="3"/>
            <x v="4"/>
            <x v="5"/>
            <x v="6"/>
            <x v="7"/>
            <x v="8"/>
          </reference>
        </references>
      </pivotArea>
    </format>
    <format dxfId="1301">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5.xml><?xml version="1.0" encoding="utf-8"?>
<pivotTableDefinition xmlns="http://schemas.openxmlformats.org/spreadsheetml/2006/main" xmlns:mc="http://schemas.openxmlformats.org/markup-compatibility/2006" xmlns:xr="http://schemas.microsoft.com/office/spreadsheetml/2014/revision" mc:Ignorable="xr" xr:uid="{9FE28B54-5E10-964D-B282-074A200DE0B2}" name="Tabella pivot57"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HH172:HP174" firstHeaderRow="1" firstDataRow="2" firstDataCol="1"/>
  <pivotFields count="36">
    <pivotField dataField="1" showAll="0"/>
    <pivotField showAll="0"/>
    <pivotField showAll="0"/>
    <pivotField showAll="0"/>
    <pivotField showAll="0"/>
    <pivotField showAll="0"/>
    <pivotField showAll="0"/>
    <pivotField showAll="0"/>
    <pivotField axis="axisCol" showAll="0">
      <items count="8">
        <item x="4"/>
        <item x="5"/>
        <item x="2"/>
        <item x="1"/>
        <item x="0"/>
        <item x="3"/>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Items count="1">
    <i/>
  </rowItems>
  <colFields count="1">
    <field x="8"/>
  </colFields>
  <colItems count="8">
    <i>
      <x/>
    </i>
    <i>
      <x v="1"/>
    </i>
    <i>
      <x v="2"/>
    </i>
    <i>
      <x v="3"/>
    </i>
    <i>
      <x v="4"/>
    </i>
    <i>
      <x v="5"/>
    </i>
    <i>
      <x v="6"/>
    </i>
    <i t="grand">
      <x/>
    </i>
  </colItems>
  <dataFields count="1">
    <dataField name="Conteggio di Matricola" fld="0" subtotal="count" baseField="0" baseItem="0"/>
  </dataFields>
  <formats count="36">
    <format dxfId="1216">
      <pivotArea type="all" dataOnly="0" outline="0" fieldPosition="0"/>
    </format>
    <format dxfId="1217">
      <pivotArea outline="0" collapsedLevelsAreSubtotals="1" fieldPosition="0"/>
    </format>
    <format dxfId="1218">
      <pivotArea type="origin" dataOnly="0" labelOnly="1" outline="0" offset="A1" fieldPosition="0"/>
    </format>
    <format dxfId="1219">
      <pivotArea dataOnly="0" labelOnly="1" outline="0" axis="axisValues" fieldPosition="0"/>
    </format>
    <format dxfId="1220">
      <pivotArea field="8" type="button" dataOnly="0" labelOnly="1" outline="0" axis="axisCol" fieldPosition="0"/>
    </format>
    <format dxfId="1221">
      <pivotArea type="topRight" dataOnly="0" labelOnly="1" outline="0" fieldPosition="0"/>
    </format>
    <format dxfId="1222">
      <pivotArea type="origin" dataOnly="0" labelOnly="1" outline="0" offset="A2" fieldPosition="0"/>
    </format>
    <format dxfId="1223">
      <pivotArea dataOnly="0" labelOnly="1" fieldPosition="0">
        <references count="1">
          <reference field="8" count="0"/>
        </references>
      </pivotArea>
    </format>
    <format dxfId="1224">
      <pivotArea dataOnly="0" labelOnly="1" grandCol="1" outline="0" fieldPosition="0"/>
    </format>
    <format dxfId="1225">
      <pivotArea type="all" dataOnly="0" outline="0" fieldPosition="0"/>
    </format>
    <format dxfId="1226">
      <pivotArea outline="0" collapsedLevelsAreSubtotals="1" fieldPosition="0"/>
    </format>
    <format dxfId="1227">
      <pivotArea type="origin" dataOnly="0" labelOnly="1" outline="0" offset="A1" fieldPosition="0"/>
    </format>
    <format dxfId="1228">
      <pivotArea dataOnly="0" labelOnly="1" outline="0" axis="axisValues" fieldPosition="0"/>
    </format>
    <format dxfId="1229">
      <pivotArea field="8" type="button" dataOnly="0" labelOnly="1" outline="0" axis="axisCol" fieldPosition="0"/>
    </format>
    <format dxfId="1230">
      <pivotArea type="topRight" dataOnly="0" labelOnly="1" outline="0" fieldPosition="0"/>
    </format>
    <format dxfId="1231">
      <pivotArea type="origin" dataOnly="0" labelOnly="1" outline="0" offset="A2" fieldPosition="0"/>
    </format>
    <format dxfId="1232">
      <pivotArea dataOnly="0" labelOnly="1" fieldPosition="0">
        <references count="1">
          <reference field="8" count="0"/>
        </references>
      </pivotArea>
    </format>
    <format dxfId="1233">
      <pivotArea dataOnly="0" labelOnly="1" grandCol="1" outline="0" fieldPosition="0"/>
    </format>
    <format dxfId="1234">
      <pivotArea type="all" dataOnly="0" outline="0" fieldPosition="0"/>
    </format>
    <format dxfId="1235">
      <pivotArea outline="0" collapsedLevelsAreSubtotals="1" fieldPosition="0"/>
    </format>
    <format dxfId="1236">
      <pivotArea type="origin" dataOnly="0" labelOnly="1" outline="0" offset="A1" fieldPosition="0"/>
    </format>
    <format dxfId="1237">
      <pivotArea dataOnly="0" labelOnly="1" outline="0" axis="axisValues" fieldPosition="0"/>
    </format>
    <format dxfId="1238">
      <pivotArea field="8" type="button" dataOnly="0" labelOnly="1" outline="0" axis="axisCol" fieldPosition="0"/>
    </format>
    <format dxfId="1239">
      <pivotArea type="topRight" dataOnly="0" labelOnly="1" outline="0" fieldPosition="0"/>
    </format>
    <format dxfId="1240">
      <pivotArea type="origin" dataOnly="0" labelOnly="1" outline="0" offset="A2" fieldPosition="0"/>
    </format>
    <format dxfId="1241">
      <pivotArea dataOnly="0" labelOnly="1" fieldPosition="0">
        <references count="1">
          <reference field="8" count="0"/>
        </references>
      </pivotArea>
    </format>
    <format dxfId="1242">
      <pivotArea dataOnly="0" labelOnly="1" grandCol="1" outline="0" fieldPosition="0"/>
    </format>
    <format dxfId="1243">
      <pivotArea type="all" dataOnly="0" outline="0" fieldPosition="0"/>
    </format>
    <format dxfId="1244">
      <pivotArea outline="0" collapsedLevelsAreSubtotals="1" fieldPosition="0"/>
    </format>
    <format dxfId="1245">
      <pivotArea type="origin" dataOnly="0" labelOnly="1" outline="0" offset="A1" fieldPosition="0"/>
    </format>
    <format dxfId="1246">
      <pivotArea dataOnly="0" labelOnly="1" outline="0" axis="axisValues" fieldPosition="0"/>
    </format>
    <format dxfId="1247">
      <pivotArea field="8" type="button" dataOnly="0" labelOnly="1" outline="0" axis="axisCol" fieldPosition="0"/>
    </format>
    <format dxfId="1248">
      <pivotArea type="topRight" dataOnly="0" labelOnly="1" outline="0" fieldPosition="0"/>
    </format>
    <format dxfId="1249">
      <pivotArea type="origin" dataOnly="0" labelOnly="1" outline="0" offset="A2" fieldPosition="0"/>
    </format>
    <format dxfId="1250">
      <pivotArea dataOnly="0" labelOnly="1" fieldPosition="0">
        <references count="1">
          <reference field="8" count="0"/>
        </references>
      </pivotArea>
    </format>
    <format dxfId="1251">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6.xml><?xml version="1.0" encoding="utf-8"?>
<pivotTableDefinition xmlns="http://schemas.openxmlformats.org/spreadsheetml/2006/main" xmlns:mc="http://schemas.openxmlformats.org/markup-compatibility/2006" xmlns:xr="http://schemas.microsoft.com/office/spreadsheetml/2014/revision" mc:Ignorable="xr" xr:uid="{44D46E82-7DF8-6942-9CCE-74A2561E2299}" name="Tabella pivot32"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EZ28:FC32" firstHeaderRow="1" firstDataRow="2" firstDataCol="1"/>
  <pivotFields count="36">
    <pivotField dataField="1" showAll="0"/>
    <pivotField showAll="0"/>
    <pivotField showAll="0"/>
    <pivotField showAll="0"/>
    <pivotField axis="axisCol" showAll="0">
      <items count="4">
        <item x="1"/>
        <item x="0"/>
        <item x="2"/>
        <item t="default"/>
      </items>
    </pivotField>
    <pivotField showAll="0"/>
    <pivotField showAll="0"/>
    <pivotField showAll="0"/>
    <pivotField showAll="0"/>
    <pivotField showAll="0"/>
    <pivotField showAll="0"/>
    <pivotField showAll="0"/>
    <pivotField axis="axisRow" showAll="0">
      <items count="4">
        <item x="0"/>
        <item x="1"/>
        <item h="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12"/>
  </rowFields>
  <rowItems count="3">
    <i>
      <x/>
    </i>
    <i>
      <x v="1"/>
    </i>
    <i t="grand">
      <x/>
    </i>
  </rowItems>
  <colFields count="1">
    <field x="4"/>
  </colFields>
  <colItems count="3">
    <i>
      <x/>
    </i>
    <i>
      <x v="1"/>
    </i>
    <i t="grand">
      <x/>
    </i>
  </colItems>
  <dataFields count="1">
    <dataField name="Conteggio di Matricola" fld="0" subtotal="count" baseField="0" baseItem="0"/>
  </dataFields>
  <formats count="40">
    <format dxfId="1176">
      <pivotArea type="all" dataOnly="0" outline="0" fieldPosition="0"/>
    </format>
    <format dxfId="1177">
      <pivotArea outline="0" collapsedLevelsAreSubtotals="1" fieldPosition="0"/>
    </format>
    <format dxfId="1178">
      <pivotArea type="origin" dataOnly="0" labelOnly="1" outline="0" fieldPosition="0"/>
    </format>
    <format dxfId="1179">
      <pivotArea field="4" type="button" dataOnly="0" labelOnly="1" outline="0" axis="axisCol" fieldPosition="0"/>
    </format>
    <format dxfId="1180">
      <pivotArea type="topRight" dataOnly="0" labelOnly="1" outline="0" fieldPosition="0"/>
    </format>
    <format dxfId="1181">
      <pivotArea field="12" type="button" dataOnly="0" labelOnly="1" outline="0" axis="axisRow" fieldPosition="0"/>
    </format>
    <format dxfId="1182">
      <pivotArea dataOnly="0" labelOnly="1" fieldPosition="0">
        <references count="1">
          <reference field="12" count="0"/>
        </references>
      </pivotArea>
    </format>
    <format dxfId="1183">
      <pivotArea dataOnly="0" labelOnly="1" grandRow="1" outline="0" fieldPosition="0"/>
    </format>
    <format dxfId="1184">
      <pivotArea dataOnly="0" labelOnly="1" fieldPosition="0">
        <references count="1">
          <reference field="4" count="2">
            <x v="0"/>
            <x v="1"/>
          </reference>
        </references>
      </pivotArea>
    </format>
    <format dxfId="1185">
      <pivotArea dataOnly="0" labelOnly="1" grandCol="1" outline="0" fieldPosition="0"/>
    </format>
    <format dxfId="1186">
      <pivotArea type="all" dataOnly="0" outline="0" fieldPosition="0"/>
    </format>
    <format dxfId="1187">
      <pivotArea outline="0" collapsedLevelsAreSubtotals="1" fieldPosition="0"/>
    </format>
    <format dxfId="1188">
      <pivotArea type="origin" dataOnly="0" labelOnly="1" outline="0" fieldPosition="0"/>
    </format>
    <format dxfId="1189">
      <pivotArea field="4" type="button" dataOnly="0" labelOnly="1" outline="0" axis="axisCol" fieldPosition="0"/>
    </format>
    <format dxfId="1190">
      <pivotArea type="topRight" dataOnly="0" labelOnly="1" outline="0" fieldPosition="0"/>
    </format>
    <format dxfId="1191">
      <pivotArea field="12" type="button" dataOnly="0" labelOnly="1" outline="0" axis="axisRow" fieldPosition="0"/>
    </format>
    <format dxfId="1192">
      <pivotArea dataOnly="0" labelOnly="1" fieldPosition="0">
        <references count="1">
          <reference field="12" count="0"/>
        </references>
      </pivotArea>
    </format>
    <format dxfId="1193">
      <pivotArea dataOnly="0" labelOnly="1" grandRow="1" outline="0" fieldPosition="0"/>
    </format>
    <format dxfId="1194">
      <pivotArea dataOnly="0" labelOnly="1" fieldPosition="0">
        <references count="1">
          <reference field="4" count="2">
            <x v="0"/>
            <x v="1"/>
          </reference>
        </references>
      </pivotArea>
    </format>
    <format dxfId="1195">
      <pivotArea dataOnly="0" labelOnly="1" grandCol="1" outline="0" fieldPosition="0"/>
    </format>
    <format dxfId="1196">
      <pivotArea type="all" dataOnly="0" outline="0" fieldPosition="0"/>
    </format>
    <format dxfId="1197">
      <pivotArea outline="0" collapsedLevelsAreSubtotals="1" fieldPosition="0"/>
    </format>
    <format dxfId="1198">
      <pivotArea type="origin" dataOnly="0" labelOnly="1" outline="0" fieldPosition="0"/>
    </format>
    <format dxfId="1199">
      <pivotArea field="4" type="button" dataOnly="0" labelOnly="1" outline="0" axis="axisCol" fieldPosition="0"/>
    </format>
    <format dxfId="1200">
      <pivotArea type="topRight" dataOnly="0" labelOnly="1" outline="0" fieldPosition="0"/>
    </format>
    <format dxfId="1201">
      <pivotArea field="12" type="button" dataOnly="0" labelOnly="1" outline="0" axis="axisRow" fieldPosition="0"/>
    </format>
    <format dxfId="1202">
      <pivotArea dataOnly="0" labelOnly="1" fieldPosition="0">
        <references count="1">
          <reference field="12" count="0"/>
        </references>
      </pivotArea>
    </format>
    <format dxfId="1203">
      <pivotArea dataOnly="0" labelOnly="1" grandRow="1" outline="0" fieldPosition="0"/>
    </format>
    <format dxfId="1204">
      <pivotArea dataOnly="0" labelOnly="1" fieldPosition="0">
        <references count="1">
          <reference field="4" count="2">
            <x v="0"/>
            <x v="1"/>
          </reference>
        </references>
      </pivotArea>
    </format>
    <format dxfId="1205">
      <pivotArea dataOnly="0" labelOnly="1" grandCol="1" outline="0" fieldPosition="0"/>
    </format>
    <format dxfId="1206">
      <pivotArea type="all" dataOnly="0" outline="0" fieldPosition="0"/>
    </format>
    <format dxfId="1207">
      <pivotArea outline="0" collapsedLevelsAreSubtotals="1" fieldPosition="0"/>
    </format>
    <format dxfId="1208">
      <pivotArea type="origin" dataOnly="0" labelOnly="1" outline="0" fieldPosition="0"/>
    </format>
    <format dxfId="1209">
      <pivotArea field="4" type="button" dataOnly="0" labelOnly="1" outline="0" axis="axisCol" fieldPosition="0"/>
    </format>
    <format dxfId="1210">
      <pivotArea type="topRight" dataOnly="0" labelOnly="1" outline="0" fieldPosition="0"/>
    </format>
    <format dxfId="1211">
      <pivotArea field="12" type="button" dataOnly="0" labelOnly="1" outline="0" axis="axisRow" fieldPosition="0"/>
    </format>
    <format dxfId="1212">
      <pivotArea dataOnly="0" labelOnly="1" fieldPosition="0">
        <references count="1">
          <reference field="12" count="0"/>
        </references>
      </pivotArea>
    </format>
    <format dxfId="1213">
      <pivotArea dataOnly="0" labelOnly="1" grandRow="1" outline="0" fieldPosition="0"/>
    </format>
    <format dxfId="1214">
      <pivotArea dataOnly="0" labelOnly="1" fieldPosition="0">
        <references count="1">
          <reference field="4" count="2">
            <x v="0"/>
            <x v="1"/>
          </reference>
        </references>
      </pivotArea>
    </format>
    <format dxfId="1215">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7.xml><?xml version="1.0" encoding="utf-8"?>
<pivotTableDefinition xmlns="http://schemas.openxmlformats.org/spreadsheetml/2006/main" xmlns:mc="http://schemas.openxmlformats.org/markup-compatibility/2006" xmlns:xr="http://schemas.microsoft.com/office/spreadsheetml/2014/revision" mc:Ignorable="xr" xr:uid="{F498963E-2139-4F4C-9D0D-B50EED56DAC1}" name="Tabella pivot19"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A58:G62" firstHeaderRow="1" firstDataRow="2" firstDataCol="1" rowPageCount="1" colPageCount="1"/>
  <pivotFields count="36">
    <pivotField dataField="1" showAll="0"/>
    <pivotField showAll="0"/>
    <pivotField showAll="0"/>
    <pivotField showAll="0"/>
    <pivotField showAll="0"/>
    <pivotField axis="axisCol" showAll="0">
      <items count="7">
        <item x="3"/>
        <item x="0"/>
        <item x="2"/>
        <item x="1"/>
        <item x="4"/>
        <item x="5"/>
        <item t="default"/>
      </items>
    </pivotField>
    <pivotField showAll="0"/>
    <pivotField showAll="0"/>
    <pivotField showAll="0"/>
    <pivotField showAll="0"/>
    <pivotField showAll="0"/>
    <pivotField showAll="0"/>
    <pivotField axis="axisPage" multipleItemSelectionAllowed="1" showAll="0">
      <items count="4">
        <item x="0"/>
        <item h="1" x="1"/>
        <item h="1" x="2"/>
        <item t="default"/>
      </items>
    </pivotField>
    <pivotField showAll="0"/>
    <pivotField showAll="0"/>
    <pivotField showAll="0"/>
    <pivotField showAll="0"/>
    <pivotField showAll="0"/>
    <pivotField showAll="0"/>
    <pivotField showAll="0"/>
    <pivotField axis="axisRow" showAll="0">
      <items count="4">
        <item x="1"/>
        <item x="0"/>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20"/>
  </rowFields>
  <rowItems count="3">
    <i>
      <x/>
    </i>
    <i>
      <x v="1"/>
    </i>
    <i t="grand">
      <x/>
    </i>
  </rowItems>
  <colFields count="1">
    <field x="5"/>
  </colFields>
  <colItems count="6">
    <i>
      <x/>
    </i>
    <i>
      <x v="1"/>
    </i>
    <i>
      <x v="2"/>
    </i>
    <i>
      <x v="3"/>
    </i>
    <i>
      <x v="4"/>
    </i>
    <i t="grand">
      <x/>
    </i>
  </colItems>
  <pageFields count="1">
    <pageField fld="12" hier="-1"/>
  </pageFields>
  <dataFields count="1">
    <dataField name="Conteggio di Matricola" fld="0" subtotal="count" baseField="0" baseItem="0"/>
  </dataFields>
  <formats count="20">
    <format dxfId="1156">
      <pivotArea type="all" dataOnly="0" outline="0" fieldPosition="0"/>
    </format>
    <format dxfId="1157">
      <pivotArea outline="0" collapsedLevelsAreSubtotals="1" fieldPosition="0"/>
    </format>
    <format dxfId="1158">
      <pivotArea type="origin" dataOnly="0" labelOnly="1" outline="0" fieldPosition="0"/>
    </format>
    <format dxfId="1159">
      <pivotArea field="5" type="button" dataOnly="0" labelOnly="1" outline="0" axis="axisCol" fieldPosition="0"/>
    </format>
    <format dxfId="1160">
      <pivotArea type="topRight" dataOnly="0" labelOnly="1" outline="0" fieldPosition="0"/>
    </format>
    <format dxfId="1161">
      <pivotArea field="20" type="button" dataOnly="0" labelOnly="1" outline="0" axis="axisRow" fieldPosition="0"/>
    </format>
    <format dxfId="1162">
      <pivotArea dataOnly="0" labelOnly="1" fieldPosition="0">
        <references count="1">
          <reference field="20" count="2">
            <x v="0"/>
            <x v="1"/>
          </reference>
        </references>
      </pivotArea>
    </format>
    <format dxfId="1163">
      <pivotArea dataOnly="0" labelOnly="1" grandRow="1" outline="0" fieldPosition="0"/>
    </format>
    <format dxfId="1164">
      <pivotArea dataOnly="0" labelOnly="1" fieldPosition="0">
        <references count="1">
          <reference field="5" count="5">
            <x v="0"/>
            <x v="1"/>
            <x v="2"/>
            <x v="3"/>
            <x v="4"/>
          </reference>
        </references>
      </pivotArea>
    </format>
    <format dxfId="1165">
      <pivotArea dataOnly="0" labelOnly="1" grandCol="1" outline="0" fieldPosition="0"/>
    </format>
    <format dxfId="1166">
      <pivotArea type="all" dataOnly="0" outline="0" fieldPosition="0"/>
    </format>
    <format dxfId="1167">
      <pivotArea outline="0" collapsedLevelsAreSubtotals="1" fieldPosition="0"/>
    </format>
    <format dxfId="1168">
      <pivotArea type="origin" dataOnly="0" labelOnly="1" outline="0" fieldPosition="0"/>
    </format>
    <format dxfId="1169">
      <pivotArea field="5" type="button" dataOnly="0" labelOnly="1" outline="0" axis="axisCol" fieldPosition="0"/>
    </format>
    <format dxfId="1170">
      <pivotArea type="topRight" dataOnly="0" labelOnly="1" outline="0" fieldPosition="0"/>
    </format>
    <format dxfId="1171">
      <pivotArea field="20" type="button" dataOnly="0" labelOnly="1" outline="0" axis="axisRow" fieldPosition="0"/>
    </format>
    <format dxfId="1172">
      <pivotArea dataOnly="0" labelOnly="1" fieldPosition="0">
        <references count="1">
          <reference field="20" count="2">
            <x v="0"/>
            <x v="1"/>
          </reference>
        </references>
      </pivotArea>
    </format>
    <format dxfId="1173">
      <pivotArea dataOnly="0" labelOnly="1" grandRow="1" outline="0" fieldPosition="0"/>
    </format>
    <format dxfId="1174">
      <pivotArea dataOnly="0" labelOnly="1" fieldPosition="0">
        <references count="1">
          <reference field="5" count="0"/>
        </references>
      </pivotArea>
    </format>
    <format dxfId="1175">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8.xml><?xml version="1.0" encoding="utf-8"?>
<pivotTableDefinition xmlns="http://schemas.openxmlformats.org/spreadsheetml/2006/main" xmlns:mc="http://schemas.openxmlformats.org/markup-compatibility/2006" xmlns:xr="http://schemas.microsoft.com/office/spreadsheetml/2014/revision" mc:Ignorable="xr" xr:uid="{42B0B6F9-CD6F-BC45-B901-44934FB740CA}" name="Tabella pivot17"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AE277:AH281" firstHeaderRow="1" firstDataRow="2" firstDataCol="1" rowPageCount="1" colPageCount="1"/>
  <pivotFields count="36">
    <pivotField dataField="1" showAll="0"/>
    <pivotField showAll="0"/>
    <pivotField showAll="0"/>
    <pivotField showAll="0"/>
    <pivotField showAll="0"/>
    <pivotField showAll="0"/>
    <pivotField showAll="0"/>
    <pivotField axis="axisCol" showAll="0">
      <items count="4">
        <item x="0"/>
        <item x="1"/>
        <item x="2"/>
        <item t="default"/>
      </items>
    </pivotField>
    <pivotField showAll="0"/>
    <pivotField showAll="0"/>
    <pivotField showAll="0"/>
    <pivotField showAll="0"/>
    <pivotField axis="axisPage" multipleItemSelectionAllowed="1" showAll="0">
      <items count="4">
        <item x="0"/>
        <item h="1" x="1"/>
        <item h="1" x="2"/>
        <item t="default"/>
      </items>
    </pivotField>
    <pivotField showAll="0"/>
    <pivotField showAll="0"/>
    <pivotField showAll="0"/>
    <pivotField showAll="0"/>
    <pivotField showAll="0"/>
    <pivotField showAll="0"/>
    <pivotField axis="axisRow"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19"/>
  </rowFields>
  <rowItems count="3">
    <i>
      <x/>
    </i>
    <i>
      <x v="1"/>
    </i>
    <i t="grand">
      <x/>
    </i>
  </rowItems>
  <colFields count="1">
    <field x="7"/>
  </colFields>
  <colItems count="3">
    <i>
      <x/>
    </i>
    <i>
      <x v="1"/>
    </i>
    <i t="grand">
      <x/>
    </i>
  </colItems>
  <pageFields count="1">
    <pageField fld="12" hier="-1"/>
  </pageFields>
  <dataFields count="1">
    <dataField name="Conteggio di Matricola" fld="0" subtotal="count" baseField="0" baseItem="0"/>
  </dataFields>
  <formats count="50">
    <format dxfId="1106">
      <pivotArea type="all" dataOnly="0" outline="0" fieldPosition="0"/>
    </format>
    <format dxfId="1107">
      <pivotArea outline="0" collapsedLevelsAreSubtotals="1" fieldPosition="0"/>
    </format>
    <format dxfId="1108">
      <pivotArea type="origin" dataOnly="0" labelOnly="1" outline="0" fieldPosition="0"/>
    </format>
    <format dxfId="1109">
      <pivotArea field="7" type="button" dataOnly="0" labelOnly="1" outline="0" axis="axisCol" fieldPosition="0"/>
    </format>
    <format dxfId="1110">
      <pivotArea type="topRight" dataOnly="0" labelOnly="1" outline="0" fieldPosition="0"/>
    </format>
    <format dxfId="1111">
      <pivotArea field="19" type="button" dataOnly="0" labelOnly="1" outline="0" axis="axisRow" fieldPosition="0"/>
    </format>
    <format dxfId="1112">
      <pivotArea dataOnly="0" labelOnly="1" fieldPosition="0">
        <references count="1">
          <reference field="19" count="2">
            <x v="0"/>
            <x v="1"/>
          </reference>
        </references>
      </pivotArea>
    </format>
    <format dxfId="1113">
      <pivotArea dataOnly="0" labelOnly="1" grandRow="1" outline="0" fieldPosition="0"/>
    </format>
    <format dxfId="1114">
      <pivotArea dataOnly="0" labelOnly="1" fieldPosition="0">
        <references count="1">
          <reference field="7" count="2">
            <x v="0"/>
            <x v="1"/>
          </reference>
        </references>
      </pivotArea>
    </format>
    <format dxfId="1115">
      <pivotArea dataOnly="0" labelOnly="1" grandCol="1" outline="0" fieldPosition="0"/>
    </format>
    <format dxfId="1116">
      <pivotArea type="all" dataOnly="0" outline="0" fieldPosition="0"/>
    </format>
    <format dxfId="1117">
      <pivotArea outline="0" collapsedLevelsAreSubtotals="1" fieldPosition="0"/>
    </format>
    <format dxfId="1118">
      <pivotArea type="origin" dataOnly="0" labelOnly="1" outline="0" fieldPosition="0"/>
    </format>
    <format dxfId="1119">
      <pivotArea field="7" type="button" dataOnly="0" labelOnly="1" outline="0" axis="axisCol" fieldPosition="0"/>
    </format>
    <format dxfId="1120">
      <pivotArea type="topRight" dataOnly="0" labelOnly="1" outline="0" fieldPosition="0"/>
    </format>
    <format dxfId="1121">
      <pivotArea field="19" type="button" dataOnly="0" labelOnly="1" outline="0" axis="axisRow" fieldPosition="0"/>
    </format>
    <format dxfId="1122">
      <pivotArea dataOnly="0" labelOnly="1" fieldPosition="0">
        <references count="1">
          <reference field="19" count="2">
            <x v="0"/>
            <x v="1"/>
          </reference>
        </references>
      </pivotArea>
    </format>
    <format dxfId="1123">
      <pivotArea dataOnly="0" labelOnly="1" grandRow="1" outline="0" fieldPosition="0"/>
    </format>
    <format dxfId="1124">
      <pivotArea dataOnly="0" labelOnly="1" fieldPosition="0">
        <references count="1">
          <reference field="7" count="2">
            <x v="0"/>
            <x v="1"/>
          </reference>
        </references>
      </pivotArea>
    </format>
    <format dxfId="1125">
      <pivotArea dataOnly="0" labelOnly="1" grandCol="1" outline="0" fieldPosition="0"/>
    </format>
    <format dxfId="1126">
      <pivotArea type="all" dataOnly="0" outline="0" fieldPosition="0"/>
    </format>
    <format dxfId="1127">
      <pivotArea outline="0" collapsedLevelsAreSubtotals="1" fieldPosition="0"/>
    </format>
    <format dxfId="1128">
      <pivotArea type="origin" dataOnly="0" labelOnly="1" outline="0" fieldPosition="0"/>
    </format>
    <format dxfId="1129">
      <pivotArea field="7" type="button" dataOnly="0" labelOnly="1" outline="0" axis="axisCol" fieldPosition="0"/>
    </format>
    <format dxfId="1130">
      <pivotArea type="topRight" dataOnly="0" labelOnly="1" outline="0" fieldPosition="0"/>
    </format>
    <format dxfId="1131">
      <pivotArea field="19" type="button" dataOnly="0" labelOnly="1" outline="0" axis="axisRow" fieldPosition="0"/>
    </format>
    <format dxfId="1132">
      <pivotArea dataOnly="0" labelOnly="1" fieldPosition="0">
        <references count="1">
          <reference field="19" count="2">
            <x v="0"/>
            <x v="1"/>
          </reference>
        </references>
      </pivotArea>
    </format>
    <format dxfId="1133">
      <pivotArea dataOnly="0" labelOnly="1" grandRow="1" outline="0" fieldPosition="0"/>
    </format>
    <format dxfId="1134">
      <pivotArea dataOnly="0" labelOnly="1" fieldPosition="0">
        <references count="1">
          <reference field="7" count="2">
            <x v="0"/>
            <x v="1"/>
          </reference>
        </references>
      </pivotArea>
    </format>
    <format dxfId="1135">
      <pivotArea dataOnly="0" labelOnly="1" grandCol="1" outline="0" fieldPosition="0"/>
    </format>
    <format dxfId="1136">
      <pivotArea type="all" dataOnly="0" outline="0" fieldPosition="0"/>
    </format>
    <format dxfId="1137">
      <pivotArea outline="0" collapsedLevelsAreSubtotals="1" fieldPosition="0"/>
    </format>
    <format dxfId="1138">
      <pivotArea type="origin" dataOnly="0" labelOnly="1" outline="0" fieldPosition="0"/>
    </format>
    <format dxfId="1139">
      <pivotArea field="7" type="button" dataOnly="0" labelOnly="1" outline="0" axis="axisCol" fieldPosition="0"/>
    </format>
    <format dxfId="1140">
      <pivotArea type="topRight" dataOnly="0" labelOnly="1" outline="0" fieldPosition="0"/>
    </format>
    <format dxfId="1141">
      <pivotArea field="19" type="button" dataOnly="0" labelOnly="1" outline="0" axis="axisRow" fieldPosition="0"/>
    </format>
    <format dxfId="1142">
      <pivotArea dataOnly="0" labelOnly="1" fieldPosition="0">
        <references count="1">
          <reference field="19" count="2">
            <x v="0"/>
            <x v="1"/>
          </reference>
        </references>
      </pivotArea>
    </format>
    <format dxfId="1143">
      <pivotArea dataOnly="0" labelOnly="1" grandRow="1" outline="0" fieldPosition="0"/>
    </format>
    <format dxfId="1144">
      <pivotArea dataOnly="0" labelOnly="1" fieldPosition="0">
        <references count="1">
          <reference field="7" count="2">
            <x v="0"/>
            <x v="1"/>
          </reference>
        </references>
      </pivotArea>
    </format>
    <format dxfId="1145">
      <pivotArea dataOnly="0" labelOnly="1" grandCol="1" outline="0" fieldPosition="0"/>
    </format>
    <format dxfId="1146">
      <pivotArea type="all" dataOnly="0" outline="0" fieldPosition="0"/>
    </format>
    <format dxfId="1147">
      <pivotArea outline="0" collapsedLevelsAreSubtotals="1" fieldPosition="0"/>
    </format>
    <format dxfId="1148">
      <pivotArea type="origin" dataOnly="0" labelOnly="1" outline="0" fieldPosition="0"/>
    </format>
    <format dxfId="1149">
      <pivotArea field="7" type="button" dataOnly="0" labelOnly="1" outline="0" axis="axisCol" fieldPosition="0"/>
    </format>
    <format dxfId="1150">
      <pivotArea type="topRight" dataOnly="0" labelOnly="1" outline="0" fieldPosition="0"/>
    </format>
    <format dxfId="1151">
      <pivotArea field="19" type="button" dataOnly="0" labelOnly="1" outline="0" axis="axisRow" fieldPosition="0"/>
    </format>
    <format dxfId="1152">
      <pivotArea dataOnly="0" labelOnly="1" fieldPosition="0">
        <references count="1">
          <reference field="19" count="2">
            <x v="0"/>
            <x v="1"/>
          </reference>
        </references>
      </pivotArea>
    </format>
    <format dxfId="1153">
      <pivotArea dataOnly="0" labelOnly="1" grandRow="1" outline="0" fieldPosition="0"/>
    </format>
    <format dxfId="1154">
      <pivotArea dataOnly="0" labelOnly="1" fieldPosition="0">
        <references count="1">
          <reference field="7" count="2">
            <x v="0"/>
            <x v="1"/>
          </reference>
        </references>
      </pivotArea>
    </format>
    <format dxfId="1155">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9.xml><?xml version="1.0" encoding="utf-8"?>
<pivotTableDefinition xmlns="http://schemas.openxmlformats.org/spreadsheetml/2006/main" xmlns:mc="http://schemas.openxmlformats.org/markup-compatibility/2006" xmlns:xr="http://schemas.microsoft.com/office/spreadsheetml/2014/revision" mc:Ignorable="xr" xr:uid="{64AF1B28-9C03-F54A-ADFD-3A569CE41D77}" name="Tabella pivot40"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CM160:CY168" firstHeaderRow="0" firstDataRow="1" firstDataCol="1"/>
  <pivotFields count="36">
    <pivotField showAll="0"/>
    <pivotField showAll="0"/>
    <pivotField showAll="0"/>
    <pivotField showAll="0"/>
    <pivotField showAll="0"/>
    <pivotField showAll="0"/>
    <pivotField showAll="0"/>
    <pivotField showAll="0"/>
    <pivotField axis="axisRow" showAll="0">
      <items count="8">
        <item x="4"/>
        <item x="5"/>
        <item x="2"/>
        <item x="1"/>
        <item x="0"/>
        <item x="3"/>
        <item x="6"/>
        <item t="default"/>
      </items>
    </pivotField>
    <pivotField showAll="0"/>
    <pivotField showAll="0"/>
    <pivotField showAll="0"/>
    <pivotField multipleItemSelectionAllowed="1"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ragToRow="0" dragToCol="0" dragToPage="0" showAll="0" defaultSubtotal="0"/>
  </pivotFields>
  <rowFields count="1">
    <field x="8"/>
  </rowFields>
  <rowItems count="8">
    <i>
      <x/>
    </i>
    <i>
      <x v="1"/>
    </i>
    <i>
      <x v="2"/>
    </i>
    <i>
      <x v="3"/>
    </i>
    <i>
      <x v="4"/>
    </i>
    <i>
      <x v="5"/>
    </i>
    <i>
      <x v="6"/>
    </i>
    <i t="grand">
      <x/>
    </i>
  </rowItems>
  <colFields count="1">
    <field x="-2"/>
  </colFields>
  <colItems count="12">
    <i>
      <x/>
    </i>
    <i i="1">
      <x v="1"/>
    </i>
    <i i="2">
      <x v="2"/>
    </i>
    <i i="3">
      <x v="3"/>
    </i>
    <i i="4">
      <x v="4"/>
    </i>
    <i i="5">
      <x v="5"/>
    </i>
    <i i="6">
      <x v="6"/>
    </i>
    <i i="7">
      <x v="7"/>
    </i>
    <i i="8">
      <x v="8"/>
    </i>
    <i i="9">
      <x v="9"/>
    </i>
    <i i="10">
      <x v="10"/>
    </i>
    <i i="11">
      <x v="11"/>
    </i>
  </colItems>
  <dataFields count="12">
    <dataField name="Somma di MESE 1" fld="23" baseField="0" baseItem="0"/>
    <dataField name="Somma di MESE 2" fld="24" baseField="0" baseItem="0"/>
    <dataField name="Somma di MESE 3" fld="25" baseField="0" baseItem="0"/>
    <dataField name="Somma di MESE 4" fld="26" baseField="0" baseItem="0"/>
    <dataField name="Somma di MESE 5" fld="27" baseField="0" baseItem="0"/>
    <dataField name="Somma di MESE 6" fld="28" baseField="0" baseItem="0"/>
    <dataField name="Somma di MESE 7" fld="29" baseField="0" baseItem="0"/>
    <dataField name="Somma di MESE 8" fld="30" baseField="0" baseItem="0"/>
    <dataField name="Somma di MESE 9" fld="31" baseField="0" baseItem="0"/>
    <dataField name="Somma di MESE 10" fld="32" baseField="0" baseItem="0"/>
    <dataField name="Somma di MESE 11" fld="33" baseField="0" baseItem="0"/>
    <dataField name="Somma di MESE 12" fld="34" baseField="0" baseItem="0"/>
  </dataFields>
  <formats count="25">
    <format dxfId="1081">
      <pivotArea type="all" dataOnly="0" outline="0" fieldPosition="0"/>
    </format>
    <format dxfId="1082">
      <pivotArea outline="0" collapsedLevelsAreSubtotals="1" fieldPosition="0"/>
    </format>
    <format dxfId="1083">
      <pivotArea field="8" type="button" dataOnly="0" labelOnly="1" outline="0" axis="axisRow" fieldPosition="0"/>
    </format>
    <format dxfId="1084">
      <pivotArea dataOnly="0" labelOnly="1" fieldPosition="0">
        <references count="1">
          <reference field="8" count="0"/>
        </references>
      </pivotArea>
    </format>
    <format dxfId="1085">
      <pivotArea dataOnly="0" labelOnly="1" grandRow="1" outline="0" fieldPosition="0"/>
    </format>
    <format dxfId="1086">
      <pivotArea type="all" dataOnly="0" outline="0" fieldPosition="0"/>
    </format>
    <format dxfId="1087">
      <pivotArea outline="0" collapsedLevelsAreSubtotals="1" fieldPosition="0"/>
    </format>
    <format dxfId="1088">
      <pivotArea field="8" type="button" dataOnly="0" labelOnly="1" outline="0" axis="axisRow" fieldPosition="0"/>
    </format>
    <format dxfId="1089">
      <pivotArea dataOnly="0" labelOnly="1" fieldPosition="0">
        <references count="1">
          <reference field="8" count="0"/>
        </references>
      </pivotArea>
    </format>
    <format dxfId="1090">
      <pivotArea dataOnly="0" labelOnly="1" grandRow="1" outline="0" fieldPosition="0"/>
    </format>
    <format dxfId="1091">
      <pivotArea type="all" dataOnly="0" outline="0" fieldPosition="0"/>
    </format>
    <format dxfId="1092">
      <pivotArea outline="0" collapsedLevelsAreSubtotals="1" fieldPosition="0"/>
    </format>
    <format dxfId="1093">
      <pivotArea field="8" type="button" dataOnly="0" labelOnly="1" outline="0" axis="axisRow" fieldPosition="0"/>
    </format>
    <format dxfId="1094">
      <pivotArea dataOnly="0" labelOnly="1" fieldPosition="0">
        <references count="1">
          <reference field="8" count="0"/>
        </references>
      </pivotArea>
    </format>
    <format dxfId="1095">
      <pivotArea dataOnly="0" labelOnly="1" grandRow="1" outline="0" fieldPosition="0"/>
    </format>
    <format dxfId="1096">
      <pivotArea type="all" dataOnly="0" outline="0" fieldPosition="0"/>
    </format>
    <format dxfId="1097">
      <pivotArea outline="0" collapsedLevelsAreSubtotals="1" fieldPosition="0"/>
    </format>
    <format dxfId="1098">
      <pivotArea field="8" type="button" dataOnly="0" labelOnly="1" outline="0" axis="axisRow" fieldPosition="0"/>
    </format>
    <format dxfId="1099">
      <pivotArea dataOnly="0" labelOnly="1" fieldPosition="0">
        <references count="1">
          <reference field="8" count="0"/>
        </references>
      </pivotArea>
    </format>
    <format dxfId="1100">
      <pivotArea dataOnly="0" labelOnly="1" grandRow="1" outline="0" fieldPosition="0"/>
    </format>
    <format dxfId="1101">
      <pivotArea type="all" dataOnly="0" outline="0" fieldPosition="0"/>
    </format>
    <format dxfId="1102">
      <pivotArea outline="0" collapsedLevelsAreSubtotals="1" fieldPosition="0"/>
    </format>
    <format dxfId="1103">
      <pivotArea field="8" type="button" dataOnly="0" labelOnly="1" outline="0" axis="axisRow" fieldPosition="0"/>
    </format>
    <format dxfId="1104">
      <pivotArea dataOnly="0" labelOnly="1" fieldPosition="0">
        <references count="1">
          <reference field="8" count="0"/>
        </references>
      </pivotArea>
    </format>
    <format dxfId="1105">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55FEE16B-2E9E-BC46-ACF7-797C0983CC9F}" name="Tabella pivot56"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HH162:HP167" firstHeaderRow="1" firstDataRow="2" firstDataCol="1" rowPageCount="1" colPageCount="1"/>
  <pivotFields count="36">
    <pivotField showAll="0"/>
    <pivotField showAll="0"/>
    <pivotField showAll="0"/>
    <pivotField showAll="0"/>
    <pivotField showAll="0"/>
    <pivotField showAll="0"/>
    <pivotField showAll="0"/>
    <pivotField showAll="0"/>
    <pivotField axis="axisCol" showAll="0">
      <items count="8">
        <item x="4"/>
        <item x="5"/>
        <item x="2"/>
        <item x="1"/>
        <item x="0"/>
        <item x="3"/>
        <item x="6"/>
        <item t="default"/>
      </items>
    </pivotField>
    <pivotField showAll="0"/>
    <pivotField showAll="0"/>
    <pivotField showAll="0"/>
    <pivotField axis="axisPage" showAll="0">
      <items count="4">
        <item x="0"/>
        <item x="1"/>
        <item x="2"/>
        <item t="default"/>
      </items>
    </pivotField>
    <pivotField axis="axisRow" dataField="1" showAll="0">
      <items count="4">
        <item x="1"/>
        <item x="0"/>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13"/>
  </rowFields>
  <rowItems count="4">
    <i>
      <x/>
    </i>
    <i>
      <x v="1"/>
    </i>
    <i>
      <x v="2"/>
    </i>
    <i t="grand">
      <x/>
    </i>
  </rowItems>
  <colFields count="1">
    <field x="8"/>
  </colFields>
  <colItems count="8">
    <i>
      <x/>
    </i>
    <i>
      <x v="1"/>
    </i>
    <i>
      <x v="2"/>
    </i>
    <i>
      <x v="3"/>
    </i>
    <i>
      <x v="4"/>
    </i>
    <i>
      <x v="5"/>
    </i>
    <i>
      <x v="6"/>
    </i>
    <i t="grand">
      <x/>
    </i>
  </colItems>
  <pageFields count="1">
    <pageField fld="12" hier="-1"/>
  </pageFields>
  <dataFields count="1">
    <dataField name="Conteggio di PC portatile" fld="13" subtotal="count" baseField="0" baseItem="0"/>
  </dataFields>
  <formats count="40">
    <format dxfId="2346">
      <pivotArea type="all" dataOnly="0" outline="0" fieldPosition="0"/>
    </format>
    <format dxfId="2347">
      <pivotArea outline="0" collapsedLevelsAreSubtotals="1" fieldPosition="0"/>
    </format>
    <format dxfId="2348">
      <pivotArea type="origin" dataOnly="0" labelOnly="1" outline="0" fieldPosition="0"/>
    </format>
    <format dxfId="2349">
      <pivotArea field="8" type="button" dataOnly="0" labelOnly="1" outline="0" axis="axisCol" fieldPosition="0"/>
    </format>
    <format dxfId="2350">
      <pivotArea type="topRight" dataOnly="0" labelOnly="1" outline="0" fieldPosition="0"/>
    </format>
    <format dxfId="2351">
      <pivotArea field="13" type="button" dataOnly="0" labelOnly="1" outline="0" axis="axisRow" fieldPosition="0"/>
    </format>
    <format dxfId="2352">
      <pivotArea dataOnly="0" labelOnly="1" fieldPosition="0">
        <references count="1">
          <reference field="13" count="2">
            <x v="0"/>
            <x v="1"/>
          </reference>
        </references>
      </pivotArea>
    </format>
    <format dxfId="2353">
      <pivotArea dataOnly="0" labelOnly="1" grandRow="1" outline="0" fieldPosition="0"/>
    </format>
    <format dxfId="2354">
      <pivotArea dataOnly="0" labelOnly="1" fieldPosition="0">
        <references count="1">
          <reference field="8" count="0"/>
        </references>
      </pivotArea>
    </format>
    <format dxfId="2355">
      <pivotArea dataOnly="0" labelOnly="1" grandCol="1" outline="0" fieldPosition="0"/>
    </format>
    <format dxfId="2356">
      <pivotArea type="all" dataOnly="0" outline="0" fieldPosition="0"/>
    </format>
    <format dxfId="2357">
      <pivotArea outline="0" collapsedLevelsAreSubtotals="1" fieldPosition="0"/>
    </format>
    <format dxfId="2358">
      <pivotArea type="origin" dataOnly="0" labelOnly="1" outline="0" fieldPosition="0"/>
    </format>
    <format dxfId="2359">
      <pivotArea field="8" type="button" dataOnly="0" labelOnly="1" outline="0" axis="axisCol" fieldPosition="0"/>
    </format>
    <format dxfId="2360">
      <pivotArea type="topRight" dataOnly="0" labelOnly="1" outline="0" fieldPosition="0"/>
    </format>
    <format dxfId="2361">
      <pivotArea field="13" type="button" dataOnly="0" labelOnly="1" outline="0" axis="axisRow" fieldPosition="0"/>
    </format>
    <format dxfId="2362">
      <pivotArea dataOnly="0" labelOnly="1" fieldPosition="0">
        <references count="1">
          <reference field="13" count="2">
            <x v="0"/>
            <x v="1"/>
          </reference>
        </references>
      </pivotArea>
    </format>
    <format dxfId="2363">
      <pivotArea dataOnly="0" labelOnly="1" grandRow="1" outline="0" fieldPosition="0"/>
    </format>
    <format dxfId="2364">
      <pivotArea dataOnly="0" labelOnly="1" fieldPosition="0">
        <references count="1">
          <reference field="8" count="0"/>
        </references>
      </pivotArea>
    </format>
    <format dxfId="2365">
      <pivotArea dataOnly="0" labelOnly="1" grandCol="1" outline="0" fieldPosition="0"/>
    </format>
    <format dxfId="2366">
      <pivotArea type="all" dataOnly="0" outline="0" fieldPosition="0"/>
    </format>
    <format dxfId="2367">
      <pivotArea outline="0" collapsedLevelsAreSubtotals="1" fieldPosition="0"/>
    </format>
    <format dxfId="2368">
      <pivotArea type="origin" dataOnly="0" labelOnly="1" outline="0" fieldPosition="0"/>
    </format>
    <format dxfId="2369">
      <pivotArea field="8" type="button" dataOnly="0" labelOnly="1" outline="0" axis="axisCol" fieldPosition="0"/>
    </format>
    <format dxfId="2370">
      <pivotArea type="topRight" dataOnly="0" labelOnly="1" outline="0" fieldPosition="0"/>
    </format>
    <format dxfId="2371">
      <pivotArea field="13" type="button" dataOnly="0" labelOnly="1" outline="0" axis="axisRow" fieldPosition="0"/>
    </format>
    <format dxfId="2372">
      <pivotArea dataOnly="0" labelOnly="1" fieldPosition="0">
        <references count="1">
          <reference field="13" count="2">
            <x v="0"/>
            <x v="1"/>
          </reference>
        </references>
      </pivotArea>
    </format>
    <format dxfId="2373">
      <pivotArea dataOnly="0" labelOnly="1" grandRow="1" outline="0" fieldPosition="0"/>
    </format>
    <format dxfId="2374">
      <pivotArea dataOnly="0" labelOnly="1" fieldPosition="0">
        <references count="1">
          <reference field="8" count="0"/>
        </references>
      </pivotArea>
    </format>
    <format dxfId="2375">
      <pivotArea dataOnly="0" labelOnly="1" grandCol="1" outline="0" fieldPosition="0"/>
    </format>
    <format dxfId="2376">
      <pivotArea type="all" dataOnly="0" outline="0" fieldPosition="0"/>
    </format>
    <format dxfId="2377">
      <pivotArea outline="0" collapsedLevelsAreSubtotals="1" fieldPosition="0"/>
    </format>
    <format dxfId="2378">
      <pivotArea type="origin" dataOnly="0" labelOnly="1" outline="0" fieldPosition="0"/>
    </format>
    <format dxfId="2379">
      <pivotArea field="8" type="button" dataOnly="0" labelOnly="1" outline="0" axis="axisCol" fieldPosition="0"/>
    </format>
    <format dxfId="2380">
      <pivotArea type="topRight" dataOnly="0" labelOnly="1" outline="0" fieldPosition="0"/>
    </format>
    <format dxfId="2381">
      <pivotArea field="13" type="button" dataOnly="0" labelOnly="1" outline="0" axis="axisRow" fieldPosition="0"/>
    </format>
    <format dxfId="2382">
      <pivotArea dataOnly="0" labelOnly="1" fieldPosition="0">
        <references count="1">
          <reference field="13" count="2">
            <x v="0"/>
            <x v="1"/>
          </reference>
        </references>
      </pivotArea>
    </format>
    <format dxfId="2383">
      <pivotArea dataOnly="0" labelOnly="1" grandRow="1" outline="0" fieldPosition="0"/>
    </format>
    <format dxfId="2384">
      <pivotArea dataOnly="0" labelOnly="1" fieldPosition="0">
        <references count="1">
          <reference field="8" count="0"/>
        </references>
      </pivotArea>
    </format>
    <format dxfId="2385">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0.xml><?xml version="1.0" encoding="utf-8"?>
<pivotTableDefinition xmlns="http://schemas.openxmlformats.org/spreadsheetml/2006/main" xmlns:mc="http://schemas.openxmlformats.org/markup-compatibility/2006" xmlns:xr="http://schemas.microsoft.com/office/spreadsheetml/2014/revision" mc:Ignorable="xr" xr:uid="{ACF07777-7A62-E843-8C7B-123E9AF08B5D}" name="Tabella pivot33"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GD74:GJ78" firstHeaderRow="1" firstDataRow="2" firstDataCol="1"/>
  <pivotFields count="36">
    <pivotField dataField="1" showAll="0"/>
    <pivotField showAll="0"/>
    <pivotField showAll="0"/>
    <pivotField showAll="0"/>
    <pivotField showAll="0"/>
    <pivotField axis="axisCol" showAll="0">
      <items count="7">
        <item x="3"/>
        <item x="0"/>
        <item x="2"/>
        <item x="1"/>
        <item x="4"/>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4">
        <item x="0"/>
        <item x="1"/>
        <item h="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19"/>
  </rowFields>
  <rowItems count="3">
    <i>
      <x/>
    </i>
    <i>
      <x v="1"/>
    </i>
    <i t="grand">
      <x/>
    </i>
  </rowItems>
  <colFields count="1">
    <field x="5"/>
  </colFields>
  <colItems count="6">
    <i>
      <x/>
    </i>
    <i>
      <x v="1"/>
    </i>
    <i>
      <x v="2"/>
    </i>
    <i>
      <x v="3"/>
    </i>
    <i>
      <x v="4"/>
    </i>
    <i t="grand">
      <x/>
    </i>
  </colItems>
  <dataFields count="1">
    <dataField name="Conteggio di Matricola" fld="0" subtotal="count" baseField="0" baseItem="0"/>
  </dataFields>
  <formats count="40">
    <format dxfId="1041">
      <pivotArea type="all" dataOnly="0" outline="0" fieldPosition="0"/>
    </format>
    <format dxfId="1042">
      <pivotArea outline="0" collapsedLevelsAreSubtotals="1" fieldPosition="0"/>
    </format>
    <format dxfId="1043">
      <pivotArea type="origin" dataOnly="0" labelOnly="1" outline="0" fieldPosition="0"/>
    </format>
    <format dxfId="1044">
      <pivotArea field="5" type="button" dataOnly="0" labelOnly="1" outline="0" axis="axisCol" fieldPosition="0"/>
    </format>
    <format dxfId="1045">
      <pivotArea type="topRight" dataOnly="0" labelOnly="1" outline="0" fieldPosition="0"/>
    </format>
    <format dxfId="1046">
      <pivotArea field="19" type="button" dataOnly="0" labelOnly="1" outline="0" axis="axisRow" fieldPosition="0"/>
    </format>
    <format dxfId="1047">
      <pivotArea dataOnly="0" labelOnly="1" fieldPosition="0">
        <references count="1">
          <reference field="19" count="0"/>
        </references>
      </pivotArea>
    </format>
    <format dxfId="1048">
      <pivotArea dataOnly="0" labelOnly="1" grandRow="1" outline="0" fieldPosition="0"/>
    </format>
    <format dxfId="1049">
      <pivotArea dataOnly="0" labelOnly="1" fieldPosition="0">
        <references count="1">
          <reference field="5" count="5">
            <x v="0"/>
            <x v="1"/>
            <x v="2"/>
            <x v="3"/>
            <x v="4"/>
          </reference>
        </references>
      </pivotArea>
    </format>
    <format dxfId="1050">
      <pivotArea dataOnly="0" labelOnly="1" grandCol="1" outline="0" fieldPosition="0"/>
    </format>
    <format dxfId="1051">
      <pivotArea type="all" dataOnly="0" outline="0" fieldPosition="0"/>
    </format>
    <format dxfId="1052">
      <pivotArea outline="0" collapsedLevelsAreSubtotals="1" fieldPosition="0"/>
    </format>
    <format dxfId="1053">
      <pivotArea type="origin" dataOnly="0" labelOnly="1" outline="0" fieldPosition="0"/>
    </format>
    <format dxfId="1054">
      <pivotArea field="5" type="button" dataOnly="0" labelOnly="1" outline="0" axis="axisCol" fieldPosition="0"/>
    </format>
    <format dxfId="1055">
      <pivotArea type="topRight" dataOnly="0" labelOnly="1" outline="0" fieldPosition="0"/>
    </format>
    <format dxfId="1056">
      <pivotArea field="19" type="button" dataOnly="0" labelOnly="1" outline="0" axis="axisRow" fieldPosition="0"/>
    </format>
    <format dxfId="1057">
      <pivotArea dataOnly="0" labelOnly="1" fieldPosition="0">
        <references count="1">
          <reference field="19" count="0"/>
        </references>
      </pivotArea>
    </format>
    <format dxfId="1058">
      <pivotArea dataOnly="0" labelOnly="1" grandRow="1" outline="0" fieldPosition="0"/>
    </format>
    <format dxfId="1059">
      <pivotArea dataOnly="0" labelOnly="1" fieldPosition="0">
        <references count="1">
          <reference field="5" count="5">
            <x v="0"/>
            <x v="1"/>
            <x v="2"/>
            <x v="3"/>
            <x v="4"/>
          </reference>
        </references>
      </pivotArea>
    </format>
    <format dxfId="1060">
      <pivotArea dataOnly="0" labelOnly="1" grandCol="1" outline="0" fieldPosition="0"/>
    </format>
    <format dxfId="1061">
      <pivotArea type="all" dataOnly="0" outline="0" fieldPosition="0"/>
    </format>
    <format dxfId="1062">
      <pivotArea outline="0" collapsedLevelsAreSubtotals="1" fieldPosition="0"/>
    </format>
    <format dxfId="1063">
      <pivotArea type="origin" dataOnly="0" labelOnly="1" outline="0" fieldPosition="0"/>
    </format>
    <format dxfId="1064">
      <pivotArea field="5" type="button" dataOnly="0" labelOnly="1" outline="0" axis="axisCol" fieldPosition="0"/>
    </format>
    <format dxfId="1065">
      <pivotArea type="topRight" dataOnly="0" labelOnly="1" outline="0" fieldPosition="0"/>
    </format>
    <format dxfId="1066">
      <pivotArea field="19" type="button" dataOnly="0" labelOnly="1" outline="0" axis="axisRow" fieldPosition="0"/>
    </format>
    <format dxfId="1067">
      <pivotArea dataOnly="0" labelOnly="1" fieldPosition="0">
        <references count="1">
          <reference field="19" count="0"/>
        </references>
      </pivotArea>
    </format>
    <format dxfId="1068">
      <pivotArea dataOnly="0" labelOnly="1" grandRow="1" outline="0" fieldPosition="0"/>
    </format>
    <format dxfId="1069">
      <pivotArea dataOnly="0" labelOnly="1" fieldPosition="0">
        <references count="1">
          <reference field="5" count="5">
            <x v="0"/>
            <x v="1"/>
            <x v="2"/>
            <x v="3"/>
            <x v="4"/>
          </reference>
        </references>
      </pivotArea>
    </format>
    <format dxfId="1070">
      <pivotArea dataOnly="0" labelOnly="1" grandCol="1" outline="0" fieldPosition="0"/>
    </format>
    <format dxfId="1071">
      <pivotArea type="all" dataOnly="0" outline="0" fieldPosition="0"/>
    </format>
    <format dxfId="1072">
      <pivotArea outline="0" collapsedLevelsAreSubtotals="1" fieldPosition="0"/>
    </format>
    <format dxfId="1073">
      <pivotArea type="origin" dataOnly="0" labelOnly="1" outline="0" fieldPosition="0"/>
    </format>
    <format dxfId="1074">
      <pivotArea field="5" type="button" dataOnly="0" labelOnly="1" outline="0" axis="axisCol" fieldPosition="0"/>
    </format>
    <format dxfId="1075">
      <pivotArea type="topRight" dataOnly="0" labelOnly="1" outline="0" fieldPosition="0"/>
    </format>
    <format dxfId="1076">
      <pivotArea field="19" type="button" dataOnly="0" labelOnly="1" outline="0" axis="axisRow" fieldPosition="0"/>
    </format>
    <format dxfId="1077">
      <pivotArea dataOnly="0" labelOnly="1" fieldPosition="0">
        <references count="1">
          <reference field="19" count="0"/>
        </references>
      </pivotArea>
    </format>
    <format dxfId="1078">
      <pivotArea dataOnly="0" labelOnly="1" grandRow="1" outline="0" fieldPosition="0"/>
    </format>
    <format dxfId="1079">
      <pivotArea dataOnly="0" labelOnly="1" fieldPosition="0">
        <references count="1">
          <reference field="5" count="5">
            <x v="0"/>
            <x v="1"/>
            <x v="2"/>
            <x v="3"/>
            <x v="4"/>
          </reference>
        </references>
      </pivotArea>
    </format>
    <format dxfId="108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1.xml><?xml version="1.0" encoding="utf-8"?>
<pivotTableDefinition xmlns="http://schemas.openxmlformats.org/spreadsheetml/2006/main" xmlns:mc="http://schemas.openxmlformats.org/markup-compatibility/2006" xmlns:xr="http://schemas.microsoft.com/office/spreadsheetml/2014/revision" mc:Ignorable="xr" xr:uid="{1E08A0C5-CFB8-DB4A-ABF2-E67751252C26}" name="Tabella pivot31"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BI160:BQ162" firstHeaderRow="1" firstDataRow="2" firstDataCol="1"/>
  <pivotFields count="36">
    <pivotField showAll="0"/>
    <pivotField showAll="0"/>
    <pivotField showAll="0"/>
    <pivotField showAll="0"/>
    <pivotField showAll="0"/>
    <pivotField showAll="0"/>
    <pivotField showAll="0"/>
    <pivotField showAll="0"/>
    <pivotField axis="axisCol" showAll="0">
      <items count="8">
        <item x="4"/>
        <item x="5"/>
        <item x="2"/>
        <item x="1"/>
        <item x="0"/>
        <item x="3"/>
        <item x="6"/>
        <item t="default"/>
      </items>
    </pivotField>
    <pivotField showAll="0"/>
    <pivotField showAll="0"/>
    <pivotField showAll="0"/>
    <pivotField multipleItemSelectionAllowed="1"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Items count="1">
    <i/>
  </rowItems>
  <colFields count="1">
    <field x="8"/>
  </colFields>
  <colItems count="8">
    <i>
      <x/>
    </i>
    <i>
      <x v="1"/>
    </i>
    <i>
      <x v="2"/>
    </i>
    <i>
      <x v="3"/>
    </i>
    <i>
      <x v="4"/>
    </i>
    <i>
      <x v="5"/>
    </i>
    <i>
      <x v="6"/>
    </i>
    <i t="grand">
      <x/>
    </i>
  </colItems>
  <dataFields count="1">
    <dataField name="Somma di Totale giornate SW" fld="18" baseField="0" baseItem="0"/>
  </dataFields>
  <formats count="36">
    <format dxfId="1005">
      <pivotArea type="all" dataOnly="0" outline="0" fieldPosition="0"/>
    </format>
    <format dxfId="1006">
      <pivotArea outline="0" collapsedLevelsAreSubtotals="1" fieldPosition="0"/>
    </format>
    <format dxfId="1007">
      <pivotArea type="origin" dataOnly="0" labelOnly="1" outline="0" offset="A1" fieldPosition="0"/>
    </format>
    <format dxfId="1008">
      <pivotArea dataOnly="0" labelOnly="1" outline="0" axis="axisValues" fieldPosition="0"/>
    </format>
    <format dxfId="1009">
      <pivotArea field="8" type="button" dataOnly="0" labelOnly="1" outline="0" axis="axisCol" fieldPosition="0"/>
    </format>
    <format dxfId="1010">
      <pivotArea type="topRight" dataOnly="0" labelOnly="1" outline="0" fieldPosition="0"/>
    </format>
    <format dxfId="1011">
      <pivotArea type="origin" dataOnly="0" labelOnly="1" outline="0" offset="A2" fieldPosition="0"/>
    </format>
    <format dxfId="1012">
      <pivotArea dataOnly="0" labelOnly="1" fieldPosition="0">
        <references count="1">
          <reference field="8" count="0"/>
        </references>
      </pivotArea>
    </format>
    <format dxfId="1013">
      <pivotArea dataOnly="0" labelOnly="1" grandCol="1" outline="0" fieldPosition="0"/>
    </format>
    <format dxfId="1014">
      <pivotArea type="all" dataOnly="0" outline="0" fieldPosition="0"/>
    </format>
    <format dxfId="1015">
      <pivotArea outline="0" collapsedLevelsAreSubtotals="1" fieldPosition="0"/>
    </format>
    <format dxfId="1016">
      <pivotArea type="origin" dataOnly="0" labelOnly="1" outline="0" offset="A1" fieldPosition="0"/>
    </format>
    <format dxfId="1017">
      <pivotArea dataOnly="0" labelOnly="1" outline="0" axis="axisValues" fieldPosition="0"/>
    </format>
    <format dxfId="1018">
      <pivotArea field="8" type="button" dataOnly="0" labelOnly="1" outline="0" axis="axisCol" fieldPosition="0"/>
    </format>
    <format dxfId="1019">
      <pivotArea type="topRight" dataOnly="0" labelOnly="1" outline="0" fieldPosition="0"/>
    </format>
    <format dxfId="1020">
      <pivotArea type="origin" dataOnly="0" labelOnly="1" outline="0" offset="A2" fieldPosition="0"/>
    </format>
    <format dxfId="1021">
      <pivotArea dataOnly="0" labelOnly="1" fieldPosition="0">
        <references count="1">
          <reference field="8" count="0"/>
        </references>
      </pivotArea>
    </format>
    <format dxfId="1022">
      <pivotArea dataOnly="0" labelOnly="1" grandCol="1" outline="0" fieldPosition="0"/>
    </format>
    <format dxfId="1023">
      <pivotArea type="all" dataOnly="0" outline="0" fieldPosition="0"/>
    </format>
    <format dxfId="1024">
      <pivotArea outline="0" collapsedLevelsAreSubtotals="1" fieldPosition="0"/>
    </format>
    <format dxfId="1025">
      <pivotArea type="origin" dataOnly="0" labelOnly="1" outline="0" offset="A1" fieldPosition="0"/>
    </format>
    <format dxfId="1026">
      <pivotArea dataOnly="0" labelOnly="1" outline="0" axis="axisValues" fieldPosition="0"/>
    </format>
    <format dxfId="1027">
      <pivotArea field="8" type="button" dataOnly="0" labelOnly="1" outline="0" axis="axisCol" fieldPosition="0"/>
    </format>
    <format dxfId="1028">
      <pivotArea type="topRight" dataOnly="0" labelOnly="1" outline="0" fieldPosition="0"/>
    </format>
    <format dxfId="1029">
      <pivotArea type="origin" dataOnly="0" labelOnly="1" outline="0" offset="A2" fieldPosition="0"/>
    </format>
    <format dxfId="1030">
      <pivotArea dataOnly="0" labelOnly="1" fieldPosition="0">
        <references count="1">
          <reference field="8" count="0"/>
        </references>
      </pivotArea>
    </format>
    <format dxfId="1031">
      <pivotArea dataOnly="0" labelOnly="1" grandCol="1" outline="0" fieldPosition="0"/>
    </format>
    <format dxfId="1032">
      <pivotArea type="all" dataOnly="0" outline="0" fieldPosition="0"/>
    </format>
    <format dxfId="1033">
      <pivotArea outline="0" collapsedLevelsAreSubtotals="1" fieldPosition="0"/>
    </format>
    <format dxfId="1034">
      <pivotArea type="origin" dataOnly="0" labelOnly="1" outline="0" offset="A1" fieldPosition="0"/>
    </format>
    <format dxfId="1035">
      <pivotArea dataOnly="0" labelOnly="1" outline="0" axis="axisValues" fieldPosition="0"/>
    </format>
    <format dxfId="1036">
      <pivotArea field="8" type="button" dataOnly="0" labelOnly="1" outline="0" axis="axisCol" fieldPosition="0"/>
    </format>
    <format dxfId="1037">
      <pivotArea type="topRight" dataOnly="0" labelOnly="1" outline="0" fieldPosition="0"/>
    </format>
    <format dxfId="1038">
      <pivotArea type="origin" dataOnly="0" labelOnly="1" outline="0" offset="A2" fieldPosition="0"/>
    </format>
    <format dxfId="1039">
      <pivotArea dataOnly="0" labelOnly="1" fieldPosition="0">
        <references count="1">
          <reference field="8" count="0"/>
        </references>
      </pivotArea>
    </format>
    <format dxfId="104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2.xml><?xml version="1.0" encoding="utf-8"?>
<pivotTableDefinition xmlns="http://schemas.openxmlformats.org/spreadsheetml/2006/main" xmlns:mc="http://schemas.openxmlformats.org/markup-compatibility/2006" xmlns:xr="http://schemas.microsoft.com/office/spreadsheetml/2014/revision" mc:Ignorable="xr" xr:uid="{D10EA166-EC1B-5E44-AD35-BB78A50C5238}" name="Tabella pivot8"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AE109:AI113" firstHeaderRow="1" firstDataRow="2" firstDataCol="1" rowPageCount="1" colPageCount="1"/>
  <pivotFields count="36">
    <pivotField dataField="1" showAll="0"/>
    <pivotField showAll="0"/>
    <pivotField showAll="0"/>
    <pivotField showAll="0"/>
    <pivotField showAll="0"/>
    <pivotField showAll="0"/>
    <pivotField axis="axisCol" showAll="0">
      <items count="5">
        <item x="2"/>
        <item x="1"/>
        <item x="0"/>
        <item x="3"/>
        <item t="default"/>
      </items>
    </pivotField>
    <pivotField showAll="0"/>
    <pivotField showAll="0"/>
    <pivotField showAll="0"/>
    <pivotField showAll="0"/>
    <pivotField showAll="0"/>
    <pivotField axis="axisPage" multipleItemSelectionAllowed="1" showAll="0">
      <items count="4">
        <item x="0"/>
        <item h="1" x="1"/>
        <item h="1" x="2"/>
        <item t="default"/>
      </items>
    </pivotField>
    <pivotField showAll="0"/>
    <pivotField showAll="0"/>
    <pivotField showAll="0"/>
    <pivotField showAll="0"/>
    <pivotField showAll="0"/>
    <pivotField showAll="0"/>
    <pivotField axis="axisRow"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19"/>
  </rowFields>
  <rowItems count="3">
    <i>
      <x/>
    </i>
    <i>
      <x v="1"/>
    </i>
    <i t="grand">
      <x/>
    </i>
  </rowItems>
  <colFields count="1">
    <field x="6"/>
  </colFields>
  <colItems count="4">
    <i>
      <x/>
    </i>
    <i>
      <x v="1"/>
    </i>
    <i>
      <x v="2"/>
    </i>
    <i t="grand">
      <x/>
    </i>
  </colItems>
  <pageFields count="1">
    <pageField fld="12" hier="-1"/>
  </pageFields>
  <dataFields count="1">
    <dataField name="Conteggio di Matricola" fld="0" subtotal="count" baseField="0" baseItem="0"/>
  </dataFields>
  <formats count="50">
    <format dxfId="955">
      <pivotArea type="all" dataOnly="0" outline="0" fieldPosition="0"/>
    </format>
    <format dxfId="956">
      <pivotArea outline="0" collapsedLevelsAreSubtotals="1" fieldPosition="0"/>
    </format>
    <format dxfId="957">
      <pivotArea type="origin" dataOnly="0" labelOnly="1" outline="0" fieldPosition="0"/>
    </format>
    <format dxfId="958">
      <pivotArea field="6" type="button" dataOnly="0" labelOnly="1" outline="0" axis="axisCol" fieldPosition="0"/>
    </format>
    <format dxfId="959">
      <pivotArea type="topRight" dataOnly="0" labelOnly="1" outline="0" fieldPosition="0"/>
    </format>
    <format dxfId="960">
      <pivotArea field="19" type="button" dataOnly="0" labelOnly="1" outline="0" axis="axisRow" fieldPosition="0"/>
    </format>
    <format dxfId="961">
      <pivotArea dataOnly="0" labelOnly="1" fieldPosition="0">
        <references count="1">
          <reference field="19" count="2">
            <x v="0"/>
            <x v="1"/>
          </reference>
        </references>
      </pivotArea>
    </format>
    <format dxfId="962">
      <pivotArea dataOnly="0" labelOnly="1" grandRow="1" outline="0" fieldPosition="0"/>
    </format>
    <format dxfId="963">
      <pivotArea dataOnly="0" labelOnly="1" fieldPosition="0">
        <references count="1">
          <reference field="6" count="3">
            <x v="0"/>
            <x v="1"/>
            <x v="2"/>
          </reference>
        </references>
      </pivotArea>
    </format>
    <format dxfId="964">
      <pivotArea dataOnly="0" labelOnly="1" grandCol="1" outline="0" fieldPosition="0"/>
    </format>
    <format dxfId="965">
      <pivotArea type="all" dataOnly="0" outline="0" fieldPosition="0"/>
    </format>
    <format dxfId="966">
      <pivotArea outline="0" collapsedLevelsAreSubtotals="1" fieldPosition="0"/>
    </format>
    <format dxfId="967">
      <pivotArea type="origin" dataOnly="0" labelOnly="1" outline="0" fieldPosition="0"/>
    </format>
    <format dxfId="968">
      <pivotArea field="6" type="button" dataOnly="0" labelOnly="1" outline="0" axis="axisCol" fieldPosition="0"/>
    </format>
    <format dxfId="969">
      <pivotArea type="topRight" dataOnly="0" labelOnly="1" outline="0" fieldPosition="0"/>
    </format>
    <format dxfId="970">
      <pivotArea field="19" type="button" dataOnly="0" labelOnly="1" outline="0" axis="axisRow" fieldPosition="0"/>
    </format>
    <format dxfId="971">
      <pivotArea dataOnly="0" labelOnly="1" fieldPosition="0">
        <references count="1">
          <reference field="19" count="2">
            <x v="0"/>
            <x v="1"/>
          </reference>
        </references>
      </pivotArea>
    </format>
    <format dxfId="972">
      <pivotArea dataOnly="0" labelOnly="1" grandRow="1" outline="0" fieldPosition="0"/>
    </format>
    <format dxfId="973">
      <pivotArea dataOnly="0" labelOnly="1" fieldPosition="0">
        <references count="1">
          <reference field="6" count="3">
            <x v="0"/>
            <x v="1"/>
            <x v="2"/>
          </reference>
        </references>
      </pivotArea>
    </format>
    <format dxfId="974">
      <pivotArea dataOnly="0" labelOnly="1" grandCol="1" outline="0" fieldPosition="0"/>
    </format>
    <format dxfId="975">
      <pivotArea type="all" dataOnly="0" outline="0" fieldPosition="0"/>
    </format>
    <format dxfId="976">
      <pivotArea outline="0" collapsedLevelsAreSubtotals="1" fieldPosition="0"/>
    </format>
    <format dxfId="977">
      <pivotArea type="origin" dataOnly="0" labelOnly="1" outline="0" fieldPosition="0"/>
    </format>
    <format dxfId="978">
      <pivotArea field="6" type="button" dataOnly="0" labelOnly="1" outline="0" axis="axisCol" fieldPosition="0"/>
    </format>
    <format dxfId="979">
      <pivotArea type="topRight" dataOnly="0" labelOnly="1" outline="0" fieldPosition="0"/>
    </format>
    <format dxfId="980">
      <pivotArea field="19" type="button" dataOnly="0" labelOnly="1" outline="0" axis="axisRow" fieldPosition="0"/>
    </format>
    <format dxfId="981">
      <pivotArea dataOnly="0" labelOnly="1" fieldPosition="0">
        <references count="1">
          <reference field="19" count="2">
            <x v="0"/>
            <x v="1"/>
          </reference>
        </references>
      </pivotArea>
    </format>
    <format dxfId="982">
      <pivotArea dataOnly="0" labelOnly="1" grandRow="1" outline="0" fieldPosition="0"/>
    </format>
    <format dxfId="983">
      <pivotArea dataOnly="0" labelOnly="1" fieldPosition="0">
        <references count="1">
          <reference field="6" count="3">
            <x v="0"/>
            <x v="1"/>
            <x v="2"/>
          </reference>
        </references>
      </pivotArea>
    </format>
    <format dxfId="984">
      <pivotArea dataOnly="0" labelOnly="1" grandCol="1" outline="0" fieldPosition="0"/>
    </format>
    <format dxfId="985">
      <pivotArea type="all" dataOnly="0" outline="0" fieldPosition="0"/>
    </format>
    <format dxfId="986">
      <pivotArea outline="0" collapsedLevelsAreSubtotals="1" fieldPosition="0"/>
    </format>
    <format dxfId="987">
      <pivotArea type="origin" dataOnly="0" labelOnly="1" outline="0" fieldPosition="0"/>
    </format>
    <format dxfId="988">
      <pivotArea field="6" type="button" dataOnly="0" labelOnly="1" outline="0" axis="axisCol" fieldPosition="0"/>
    </format>
    <format dxfId="989">
      <pivotArea type="topRight" dataOnly="0" labelOnly="1" outline="0" fieldPosition="0"/>
    </format>
    <format dxfId="990">
      <pivotArea field="19" type="button" dataOnly="0" labelOnly="1" outline="0" axis="axisRow" fieldPosition="0"/>
    </format>
    <format dxfId="991">
      <pivotArea dataOnly="0" labelOnly="1" fieldPosition="0">
        <references count="1">
          <reference field="19" count="2">
            <x v="0"/>
            <x v="1"/>
          </reference>
        </references>
      </pivotArea>
    </format>
    <format dxfId="992">
      <pivotArea dataOnly="0" labelOnly="1" grandRow="1" outline="0" fieldPosition="0"/>
    </format>
    <format dxfId="993">
      <pivotArea dataOnly="0" labelOnly="1" fieldPosition="0">
        <references count="1">
          <reference field="6" count="3">
            <x v="0"/>
            <x v="1"/>
            <x v="2"/>
          </reference>
        </references>
      </pivotArea>
    </format>
    <format dxfId="994">
      <pivotArea dataOnly="0" labelOnly="1" grandCol="1" outline="0" fieldPosition="0"/>
    </format>
    <format dxfId="995">
      <pivotArea type="all" dataOnly="0" outline="0" fieldPosition="0"/>
    </format>
    <format dxfId="996">
      <pivotArea outline="0" collapsedLevelsAreSubtotals="1" fieldPosition="0"/>
    </format>
    <format dxfId="997">
      <pivotArea type="origin" dataOnly="0" labelOnly="1" outline="0" fieldPosition="0"/>
    </format>
    <format dxfId="998">
      <pivotArea field="6" type="button" dataOnly="0" labelOnly="1" outline="0" axis="axisCol" fieldPosition="0"/>
    </format>
    <format dxfId="999">
      <pivotArea type="topRight" dataOnly="0" labelOnly="1" outline="0" fieldPosition="0"/>
    </format>
    <format dxfId="1000">
      <pivotArea field="19" type="button" dataOnly="0" labelOnly="1" outline="0" axis="axisRow" fieldPosition="0"/>
    </format>
    <format dxfId="1001">
      <pivotArea dataOnly="0" labelOnly="1" fieldPosition="0">
        <references count="1">
          <reference field="19" count="2">
            <x v="0"/>
            <x v="1"/>
          </reference>
        </references>
      </pivotArea>
    </format>
    <format dxfId="1002">
      <pivotArea dataOnly="0" labelOnly="1" grandRow="1" outline="0" fieldPosition="0"/>
    </format>
    <format dxfId="1003">
      <pivotArea dataOnly="0" labelOnly="1" fieldPosition="0">
        <references count="1">
          <reference field="6" count="3">
            <x v="0"/>
            <x v="1"/>
            <x v="2"/>
          </reference>
        </references>
      </pivotArea>
    </format>
    <format dxfId="1004">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3.xml><?xml version="1.0" encoding="utf-8"?>
<pivotTableDefinition xmlns="http://schemas.openxmlformats.org/spreadsheetml/2006/main" xmlns:mc="http://schemas.openxmlformats.org/markup-compatibility/2006" xmlns:xr="http://schemas.microsoft.com/office/spreadsheetml/2014/revision" mc:Ignorable="xr" xr:uid="{E75A30BE-B565-334D-8EC5-B5603B7F7F47}" name="Tabella pivot42"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EZ160:FG164" firstHeaderRow="1" firstDataRow="2" firstDataCol="1" rowPageCount="1" colPageCount="1"/>
  <pivotFields count="36">
    <pivotField dataField="1" showAll="0"/>
    <pivotField showAll="0"/>
    <pivotField showAll="0"/>
    <pivotField showAll="0"/>
    <pivotField showAll="0"/>
    <pivotField showAll="0"/>
    <pivotField showAll="0"/>
    <pivotField showAll="0"/>
    <pivotField axis="axisCol" showAll="0">
      <items count="8">
        <item x="4"/>
        <item x="5"/>
        <item x="2"/>
        <item x="1"/>
        <item x="0"/>
        <item x="3"/>
        <item x="6"/>
        <item t="default"/>
      </items>
    </pivotField>
    <pivotField showAll="0"/>
    <pivotField showAll="0"/>
    <pivotField showAll="0"/>
    <pivotField axis="axisPage" multipleItemSelectionAllowed="1" showAll="0">
      <items count="4">
        <item x="0"/>
        <item h="1" x="1"/>
        <item h="1" x="2"/>
        <item t="default"/>
      </items>
    </pivotField>
    <pivotField showAll="0"/>
    <pivotField showAll="0"/>
    <pivotField showAll="0"/>
    <pivotField showAll="0"/>
    <pivotField showAll="0"/>
    <pivotField showAll="0"/>
    <pivotField axis="axisRow"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19"/>
  </rowFields>
  <rowItems count="3">
    <i>
      <x/>
    </i>
    <i>
      <x v="1"/>
    </i>
    <i t="grand">
      <x/>
    </i>
  </rowItems>
  <colFields count="1">
    <field x="8"/>
  </colFields>
  <colItems count="7">
    <i>
      <x/>
    </i>
    <i>
      <x v="1"/>
    </i>
    <i>
      <x v="2"/>
    </i>
    <i>
      <x v="3"/>
    </i>
    <i>
      <x v="4"/>
    </i>
    <i>
      <x v="5"/>
    </i>
    <i t="grand">
      <x/>
    </i>
  </colItems>
  <pageFields count="1">
    <pageField fld="12" hier="-1"/>
  </pageFields>
  <dataFields count="1">
    <dataField name="Conteggio di Matricola" fld="0" subtotal="count" baseField="0" baseItem="0"/>
  </dataFields>
  <formats count="40">
    <format dxfId="915">
      <pivotArea type="all" dataOnly="0" outline="0" fieldPosition="0"/>
    </format>
    <format dxfId="916">
      <pivotArea outline="0" collapsedLevelsAreSubtotals="1" fieldPosition="0"/>
    </format>
    <format dxfId="917">
      <pivotArea type="origin" dataOnly="0" labelOnly="1" outline="0" fieldPosition="0"/>
    </format>
    <format dxfId="918">
      <pivotArea field="8" type="button" dataOnly="0" labelOnly="1" outline="0" axis="axisCol" fieldPosition="0"/>
    </format>
    <format dxfId="919">
      <pivotArea type="topRight" dataOnly="0" labelOnly="1" outline="0" fieldPosition="0"/>
    </format>
    <format dxfId="920">
      <pivotArea field="19" type="button" dataOnly="0" labelOnly="1" outline="0" axis="axisRow" fieldPosition="0"/>
    </format>
    <format dxfId="921">
      <pivotArea dataOnly="0" labelOnly="1" fieldPosition="0">
        <references count="1">
          <reference field="19" count="2">
            <x v="0"/>
            <x v="1"/>
          </reference>
        </references>
      </pivotArea>
    </format>
    <format dxfId="922">
      <pivotArea dataOnly="0" labelOnly="1" grandRow="1" outline="0" fieldPosition="0"/>
    </format>
    <format dxfId="923">
      <pivotArea dataOnly="0" labelOnly="1" fieldPosition="0">
        <references count="1">
          <reference field="8" count="6">
            <x v="0"/>
            <x v="1"/>
            <x v="2"/>
            <x v="3"/>
            <x v="4"/>
            <x v="5"/>
          </reference>
        </references>
      </pivotArea>
    </format>
    <format dxfId="924">
      <pivotArea dataOnly="0" labelOnly="1" grandCol="1" outline="0" fieldPosition="0"/>
    </format>
    <format dxfId="925">
      <pivotArea type="all" dataOnly="0" outline="0" fieldPosition="0"/>
    </format>
    <format dxfId="926">
      <pivotArea outline="0" collapsedLevelsAreSubtotals="1" fieldPosition="0"/>
    </format>
    <format dxfId="927">
      <pivotArea type="origin" dataOnly="0" labelOnly="1" outline="0" fieldPosition="0"/>
    </format>
    <format dxfId="928">
      <pivotArea field="8" type="button" dataOnly="0" labelOnly="1" outline="0" axis="axisCol" fieldPosition="0"/>
    </format>
    <format dxfId="929">
      <pivotArea type="topRight" dataOnly="0" labelOnly="1" outline="0" fieldPosition="0"/>
    </format>
    <format dxfId="930">
      <pivotArea field="19" type="button" dataOnly="0" labelOnly="1" outline="0" axis="axisRow" fieldPosition="0"/>
    </format>
    <format dxfId="931">
      <pivotArea dataOnly="0" labelOnly="1" fieldPosition="0">
        <references count="1">
          <reference field="19" count="2">
            <x v="0"/>
            <x v="1"/>
          </reference>
        </references>
      </pivotArea>
    </format>
    <format dxfId="932">
      <pivotArea dataOnly="0" labelOnly="1" grandRow="1" outline="0" fieldPosition="0"/>
    </format>
    <format dxfId="933">
      <pivotArea dataOnly="0" labelOnly="1" fieldPosition="0">
        <references count="1">
          <reference field="8" count="6">
            <x v="0"/>
            <x v="1"/>
            <x v="2"/>
            <x v="3"/>
            <x v="4"/>
            <x v="5"/>
          </reference>
        </references>
      </pivotArea>
    </format>
    <format dxfId="934">
      <pivotArea dataOnly="0" labelOnly="1" grandCol="1" outline="0" fieldPosition="0"/>
    </format>
    <format dxfId="935">
      <pivotArea type="all" dataOnly="0" outline="0" fieldPosition="0"/>
    </format>
    <format dxfId="936">
      <pivotArea outline="0" collapsedLevelsAreSubtotals="1" fieldPosition="0"/>
    </format>
    <format dxfId="937">
      <pivotArea type="origin" dataOnly="0" labelOnly="1" outline="0" fieldPosition="0"/>
    </format>
    <format dxfId="938">
      <pivotArea field="8" type="button" dataOnly="0" labelOnly="1" outline="0" axis="axisCol" fieldPosition="0"/>
    </format>
    <format dxfId="939">
      <pivotArea type="topRight" dataOnly="0" labelOnly="1" outline="0" fieldPosition="0"/>
    </format>
    <format dxfId="940">
      <pivotArea field="19" type="button" dataOnly="0" labelOnly="1" outline="0" axis="axisRow" fieldPosition="0"/>
    </format>
    <format dxfId="941">
      <pivotArea dataOnly="0" labelOnly="1" fieldPosition="0">
        <references count="1">
          <reference field="19" count="2">
            <x v="0"/>
            <x v="1"/>
          </reference>
        </references>
      </pivotArea>
    </format>
    <format dxfId="942">
      <pivotArea dataOnly="0" labelOnly="1" grandRow="1" outline="0" fieldPosition="0"/>
    </format>
    <format dxfId="943">
      <pivotArea dataOnly="0" labelOnly="1" fieldPosition="0">
        <references count="1">
          <reference field="8" count="6">
            <x v="0"/>
            <x v="1"/>
            <x v="2"/>
            <x v="3"/>
            <x v="4"/>
            <x v="5"/>
          </reference>
        </references>
      </pivotArea>
    </format>
    <format dxfId="944">
      <pivotArea dataOnly="0" labelOnly="1" grandCol="1" outline="0" fieldPosition="0"/>
    </format>
    <format dxfId="945">
      <pivotArea type="all" dataOnly="0" outline="0" fieldPosition="0"/>
    </format>
    <format dxfId="946">
      <pivotArea outline="0" collapsedLevelsAreSubtotals="1" fieldPosition="0"/>
    </format>
    <format dxfId="947">
      <pivotArea type="origin" dataOnly="0" labelOnly="1" outline="0" fieldPosition="0"/>
    </format>
    <format dxfId="948">
      <pivotArea field="8" type="button" dataOnly="0" labelOnly="1" outline="0" axis="axisCol" fieldPosition="0"/>
    </format>
    <format dxfId="949">
      <pivotArea type="topRight" dataOnly="0" labelOnly="1" outline="0" fieldPosition="0"/>
    </format>
    <format dxfId="950">
      <pivotArea field="19" type="button" dataOnly="0" labelOnly="1" outline="0" axis="axisRow" fieldPosition="0"/>
    </format>
    <format dxfId="951">
      <pivotArea dataOnly="0" labelOnly="1" fieldPosition="0">
        <references count="1">
          <reference field="19" count="2">
            <x v="0"/>
            <x v="1"/>
          </reference>
        </references>
      </pivotArea>
    </format>
    <format dxfId="952">
      <pivotArea dataOnly="0" labelOnly="1" grandRow="1" outline="0" fieldPosition="0"/>
    </format>
    <format dxfId="953">
      <pivotArea dataOnly="0" labelOnly="1" fieldPosition="0">
        <references count="1">
          <reference field="8" count="6">
            <x v="0"/>
            <x v="1"/>
            <x v="2"/>
            <x v="3"/>
            <x v="4"/>
            <x v="5"/>
          </reference>
        </references>
      </pivotArea>
    </format>
    <format dxfId="954">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4.xml><?xml version="1.0" encoding="utf-8"?>
<pivotTableDefinition xmlns="http://schemas.openxmlformats.org/spreadsheetml/2006/main" xmlns:mc="http://schemas.openxmlformats.org/markup-compatibility/2006" xmlns:xr="http://schemas.microsoft.com/office/spreadsheetml/2014/revision" mc:Ignorable="xr" xr:uid="{B93A2C92-5B44-4440-A101-9E7A1A225DA8}" name="Tabella pivot16"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DE59:DQ66" firstHeaderRow="0" firstDataRow="1" firstDataCol="1"/>
  <pivotFields count="36">
    <pivotField showAll="0"/>
    <pivotField showAll="0"/>
    <pivotField showAll="0"/>
    <pivotField showAll="0"/>
    <pivotField showAll="0"/>
    <pivotField axis="axisRow" showAll="0">
      <items count="7">
        <item x="3"/>
        <item x="0"/>
        <item x="2"/>
        <item x="1"/>
        <item x="4"/>
        <item x="5"/>
        <item t="default"/>
      </items>
    </pivotField>
    <pivotField showAll="0"/>
    <pivotField showAll="0"/>
    <pivotField showAll="0"/>
    <pivotField showAll="0"/>
    <pivotField showAll="0"/>
    <pivotField showAll="0"/>
    <pivotField multipleItemSelectionAllowed="1"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ragToRow="0" dragToCol="0" dragToPage="0" showAll="0" defaultSubtotal="0"/>
  </pivotFields>
  <rowFields count="1">
    <field x="5"/>
  </rowFields>
  <rowItems count="7">
    <i>
      <x/>
    </i>
    <i>
      <x v="1"/>
    </i>
    <i>
      <x v="2"/>
    </i>
    <i>
      <x v="3"/>
    </i>
    <i>
      <x v="4"/>
    </i>
    <i>
      <x v="5"/>
    </i>
    <i t="grand">
      <x/>
    </i>
  </rowItems>
  <colFields count="1">
    <field x="-2"/>
  </colFields>
  <colItems count="12">
    <i>
      <x/>
    </i>
    <i i="1">
      <x v="1"/>
    </i>
    <i i="2">
      <x v="2"/>
    </i>
    <i i="3">
      <x v="3"/>
    </i>
    <i i="4">
      <x v="4"/>
    </i>
    <i i="5">
      <x v="5"/>
    </i>
    <i i="6">
      <x v="6"/>
    </i>
    <i i="7">
      <x v="7"/>
    </i>
    <i i="8">
      <x v="8"/>
    </i>
    <i i="9">
      <x v="9"/>
    </i>
    <i i="10">
      <x v="10"/>
    </i>
    <i i="11">
      <x v="11"/>
    </i>
  </colItems>
  <dataFields count="12">
    <dataField name="Media di MESE 1" fld="23" subtotal="average" baseField="0" baseItem="0"/>
    <dataField name="Media di MESE 2" fld="24" subtotal="average" baseField="0" baseItem="0"/>
    <dataField name="Media di MESE 3" fld="25" subtotal="average" baseField="0" baseItem="0"/>
    <dataField name="Media di MESE 4" fld="26" subtotal="average" baseField="0" baseItem="0"/>
    <dataField name="Media di MESE 5" fld="27" subtotal="average" baseField="0" baseItem="0"/>
    <dataField name="Media di MESE 6" fld="28" subtotal="average" baseField="0" baseItem="0"/>
    <dataField name="Media di MESE 7" fld="29" subtotal="average" baseField="0" baseItem="0"/>
    <dataField name="Media di MESE 8" fld="30" subtotal="average" baseField="0" baseItem="0"/>
    <dataField name="Media di MESE 9" fld="31" subtotal="average" baseField="0" baseItem="0"/>
    <dataField name="Media di MESE 10" fld="32" subtotal="average" baseField="0" baseItem="0"/>
    <dataField name="Media di MESE 11" fld="33" subtotal="average" baseField="0" baseItem="0"/>
    <dataField name="Media di MESE 12" fld="34" subtotal="average" baseField="0" baseItem="0"/>
  </dataFields>
  <formats count="20">
    <format dxfId="895">
      <pivotArea type="all" dataOnly="0" outline="0" fieldPosition="0"/>
    </format>
    <format dxfId="896">
      <pivotArea outline="0" collapsedLevelsAreSubtotals="1" fieldPosition="0"/>
    </format>
    <format dxfId="897">
      <pivotArea field="5" type="button" dataOnly="0" labelOnly="1" outline="0" axis="axisRow" fieldPosition="0"/>
    </format>
    <format dxfId="898">
      <pivotArea dataOnly="0" labelOnly="1" fieldPosition="0">
        <references count="1">
          <reference field="5" count="0"/>
        </references>
      </pivotArea>
    </format>
    <format dxfId="899">
      <pivotArea dataOnly="0" labelOnly="1" grandRow="1" outline="0" fieldPosition="0"/>
    </format>
    <format dxfId="900">
      <pivotArea type="all" dataOnly="0" outline="0" fieldPosition="0"/>
    </format>
    <format dxfId="901">
      <pivotArea outline="0" collapsedLevelsAreSubtotals="1" fieldPosition="0"/>
    </format>
    <format dxfId="902">
      <pivotArea field="5" type="button" dataOnly="0" labelOnly="1" outline="0" axis="axisRow" fieldPosition="0"/>
    </format>
    <format dxfId="903">
      <pivotArea dataOnly="0" labelOnly="1" fieldPosition="0">
        <references count="1">
          <reference field="5" count="0"/>
        </references>
      </pivotArea>
    </format>
    <format dxfId="904">
      <pivotArea dataOnly="0" labelOnly="1" grandRow="1" outline="0" fieldPosition="0"/>
    </format>
    <format dxfId="905">
      <pivotArea type="all" dataOnly="0" outline="0" fieldPosition="0"/>
    </format>
    <format dxfId="906">
      <pivotArea outline="0" collapsedLevelsAreSubtotals="1" fieldPosition="0"/>
    </format>
    <format dxfId="907">
      <pivotArea field="5" type="button" dataOnly="0" labelOnly="1" outline="0" axis="axisRow" fieldPosition="0"/>
    </format>
    <format dxfId="908">
      <pivotArea dataOnly="0" labelOnly="1" fieldPosition="0">
        <references count="1">
          <reference field="5" count="0"/>
        </references>
      </pivotArea>
    </format>
    <format dxfId="909">
      <pivotArea dataOnly="0" labelOnly="1" grandRow="1" outline="0" fieldPosition="0"/>
    </format>
    <format dxfId="910">
      <pivotArea type="all" dataOnly="0" outline="0" fieldPosition="0"/>
    </format>
    <format dxfId="911">
      <pivotArea outline="0" collapsedLevelsAreSubtotals="1" fieldPosition="0"/>
    </format>
    <format dxfId="912">
      <pivotArea field="5" type="button" dataOnly="0" labelOnly="1" outline="0" axis="axisRow" fieldPosition="0"/>
    </format>
    <format dxfId="913">
      <pivotArea dataOnly="0" labelOnly="1" fieldPosition="0">
        <references count="1">
          <reference field="5" count="0"/>
        </references>
      </pivotArea>
    </format>
    <format dxfId="914">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5.xml><?xml version="1.0" encoding="utf-8"?>
<pivotTableDefinition xmlns="http://schemas.openxmlformats.org/spreadsheetml/2006/main" xmlns:mc="http://schemas.openxmlformats.org/markup-compatibility/2006" xmlns:xr="http://schemas.microsoft.com/office/spreadsheetml/2014/revision" mc:Ignorable="xr" xr:uid="{C4BDAFD0-FA22-D84A-8112-817E7BCBED7D}" name="Tabella pivot30"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GD10:GG15" firstHeaderRow="1" firstDataRow="2" firstDataCol="1" rowPageCount="1" colPageCount="1"/>
  <pivotFields count="36">
    <pivotField dataField="1" showAll="0"/>
    <pivotField showAll="0"/>
    <pivotField showAll="0"/>
    <pivotField showAll="0"/>
    <pivotField axis="axisCol" showAll="0">
      <items count="4">
        <item x="1"/>
        <item x="0"/>
        <item x="2"/>
        <item t="default"/>
      </items>
    </pivotField>
    <pivotField showAll="0"/>
    <pivotField showAll="0"/>
    <pivotField showAll="0"/>
    <pivotField showAll="0"/>
    <pivotField showAll="0"/>
    <pivotField showAll="0"/>
    <pivotField showAll="0"/>
    <pivotField axis="axisPage" multipleItemSelectionAllowed="1" showAll="0">
      <items count="4">
        <item x="0"/>
        <item h="1" x="1"/>
        <item h="1" x="2"/>
        <item t="default"/>
      </items>
    </pivotField>
    <pivotField showAll="0"/>
    <pivotField showAll="0"/>
    <pivotField showAll="0"/>
    <pivotField showAll="0"/>
    <pivotField showAll="0"/>
    <pivotField showAll="0"/>
    <pivotField showAll="0"/>
    <pivotField showAll="0"/>
    <pivotField showAll="0"/>
    <pivotField axis="axisRow" showAll="0">
      <items count="5">
        <item x="0"/>
        <item x="2"/>
        <item x="1"/>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22"/>
  </rowFields>
  <rowItems count="4">
    <i>
      <x/>
    </i>
    <i>
      <x v="1"/>
    </i>
    <i>
      <x v="2"/>
    </i>
    <i t="grand">
      <x/>
    </i>
  </rowItems>
  <colFields count="1">
    <field x="4"/>
  </colFields>
  <colItems count="3">
    <i>
      <x/>
    </i>
    <i>
      <x v="1"/>
    </i>
    <i t="grand">
      <x/>
    </i>
  </colItems>
  <pageFields count="1">
    <pageField fld="12" hier="-1"/>
  </pageFields>
  <dataFields count="1">
    <dataField name="Conteggio di Matricola" fld="0" subtotal="count" baseField="0" baseItem="0"/>
  </dataFields>
  <formats count="40">
    <format dxfId="855">
      <pivotArea type="all" dataOnly="0" outline="0" fieldPosition="0"/>
    </format>
    <format dxfId="856">
      <pivotArea outline="0" collapsedLevelsAreSubtotals="1" fieldPosition="0"/>
    </format>
    <format dxfId="857">
      <pivotArea type="origin" dataOnly="0" labelOnly="1" outline="0" fieldPosition="0"/>
    </format>
    <format dxfId="858">
      <pivotArea field="4" type="button" dataOnly="0" labelOnly="1" outline="0" axis="axisCol" fieldPosition="0"/>
    </format>
    <format dxfId="859">
      <pivotArea type="topRight" dataOnly="0" labelOnly="1" outline="0" fieldPosition="0"/>
    </format>
    <format dxfId="860">
      <pivotArea field="22" type="button" dataOnly="0" labelOnly="1" outline="0" axis="axisRow" fieldPosition="0"/>
    </format>
    <format dxfId="861">
      <pivotArea dataOnly="0" labelOnly="1" fieldPosition="0">
        <references count="1">
          <reference field="22" count="3">
            <x v="0"/>
            <x v="1"/>
            <x v="2"/>
          </reference>
        </references>
      </pivotArea>
    </format>
    <format dxfId="862">
      <pivotArea dataOnly="0" labelOnly="1" grandRow="1" outline="0" fieldPosition="0"/>
    </format>
    <format dxfId="863">
      <pivotArea dataOnly="0" labelOnly="1" fieldPosition="0">
        <references count="1">
          <reference field="4" count="2">
            <x v="0"/>
            <x v="1"/>
          </reference>
        </references>
      </pivotArea>
    </format>
    <format dxfId="864">
      <pivotArea dataOnly="0" labelOnly="1" grandCol="1" outline="0" fieldPosition="0"/>
    </format>
    <format dxfId="865">
      <pivotArea type="all" dataOnly="0" outline="0" fieldPosition="0"/>
    </format>
    <format dxfId="866">
      <pivotArea outline="0" collapsedLevelsAreSubtotals="1" fieldPosition="0"/>
    </format>
    <format dxfId="867">
      <pivotArea type="origin" dataOnly="0" labelOnly="1" outline="0" fieldPosition="0"/>
    </format>
    <format dxfId="868">
      <pivotArea field="4" type="button" dataOnly="0" labelOnly="1" outline="0" axis="axisCol" fieldPosition="0"/>
    </format>
    <format dxfId="869">
      <pivotArea type="topRight" dataOnly="0" labelOnly="1" outline="0" fieldPosition="0"/>
    </format>
    <format dxfId="870">
      <pivotArea field="22" type="button" dataOnly="0" labelOnly="1" outline="0" axis="axisRow" fieldPosition="0"/>
    </format>
    <format dxfId="871">
      <pivotArea dataOnly="0" labelOnly="1" fieldPosition="0">
        <references count="1">
          <reference field="22" count="3">
            <x v="0"/>
            <x v="1"/>
            <x v="2"/>
          </reference>
        </references>
      </pivotArea>
    </format>
    <format dxfId="872">
      <pivotArea dataOnly="0" labelOnly="1" grandRow="1" outline="0" fieldPosition="0"/>
    </format>
    <format dxfId="873">
      <pivotArea dataOnly="0" labelOnly="1" fieldPosition="0">
        <references count="1">
          <reference field="4" count="2">
            <x v="0"/>
            <x v="1"/>
          </reference>
        </references>
      </pivotArea>
    </format>
    <format dxfId="874">
      <pivotArea dataOnly="0" labelOnly="1" grandCol="1" outline="0" fieldPosition="0"/>
    </format>
    <format dxfId="875">
      <pivotArea type="all" dataOnly="0" outline="0" fieldPosition="0"/>
    </format>
    <format dxfId="876">
      <pivotArea outline="0" collapsedLevelsAreSubtotals="1" fieldPosition="0"/>
    </format>
    <format dxfId="877">
      <pivotArea type="origin" dataOnly="0" labelOnly="1" outline="0" fieldPosition="0"/>
    </format>
    <format dxfId="878">
      <pivotArea field="4" type="button" dataOnly="0" labelOnly="1" outline="0" axis="axisCol" fieldPosition="0"/>
    </format>
    <format dxfId="879">
      <pivotArea type="topRight" dataOnly="0" labelOnly="1" outline="0" fieldPosition="0"/>
    </format>
    <format dxfId="880">
      <pivotArea field="22" type="button" dataOnly="0" labelOnly="1" outline="0" axis="axisRow" fieldPosition="0"/>
    </format>
    <format dxfId="881">
      <pivotArea dataOnly="0" labelOnly="1" fieldPosition="0">
        <references count="1">
          <reference field="22" count="3">
            <x v="0"/>
            <x v="1"/>
            <x v="2"/>
          </reference>
        </references>
      </pivotArea>
    </format>
    <format dxfId="882">
      <pivotArea dataOnly="0" labelOnly="1" grandRow="1" outline="0" fieldPosition="0"/>
    </format>
    <format dxfId="883">
      <pivotArea dataOnly="0" labelOnly="1" fieldPosition="0">
        <references count="1">
          <reference field="4" count="2">
            <x v="0"/>
            <x v="1"/>
          </reference>
        </references>
      </pivotArea>
    </format>
    <format dxfId="884">
      <pivotArea dataOnly="0" labelOnly="1" grandCol="1" outline="0" fieldPosition="0"/>
    </format>
    <format dxfId="885">
      <pivotArea type="all" dataOnly="0" outline="0" fieldPosition="0"/>
    </format>
    <format dxfId="886">
      <pivotArea outline="0" collapsedLevelsAreSubtotals="1" fieldPosition="0"/>
    </format>
    <format dxfId="887">
      <pivotArea type="origin" dataOnly="0" labelOnly="1" outline="0" fieldPosition="0"/>
    </format>
    <format dxfId="888">
      <pivotArea field="4" type="button" dataOnly="0" labelOnly="1" outline="0" axis="axisCol" fieldPosition="0"/>
    </format>
    <format dxfId="889">
      <pivotArea type="topRight" dataOnly="0" labelOnly="1" outline="0" fieldPosition="0"/>
    </format>
    <format dxfId="890">
      <pivotArea field="22" type="button" dataOnly="0" labelOnly="1" outline="0" axis="axisRow" fieldPosition="0"/>
    </format>
    <format dxfId="891">
      <pivotArea dataOnly="0" labelOnly="1" fieldPosition="0">
        <references count="1">
          <reference field="22" count="3">
            <x v="0"/>
            <x v="1"/>
            <x v="2"/>
          </reference>
        </references>
      </pivotArea>
    </format>
    <format dxfId="892">
      <pivotArea dataOnly="0" labelOnly="1" grandRow="1" outline="0" fieldPosition="0"/>
    </format>
    <format dxfId="893">
      <pivotArea dataOnly="0" labelOnly="1" fieldPosition="0">
        <references count="1">
          <reference field="4" count="2">
            <x v="0"/>
            <x v="1"/>
          </reference>
        </references>
      </pivotArea>
    </format>
    <format dxfId="894">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6.xml><?xml version="1.0" encoding="utf-8"?>
<pivotTableDefinition xmlns="http://schemas.openxmlformats.org/spreadsheetml/2006/main" xmlns:mc="http://schemas.openxmlformats.org/markup-compatibility/2006" xmlns:xr="http://schemas.microsoft.com/office/spreadsheetml/2014/revision" mc:Ignorable="xr" xr:uid="{42D95F82-F247-8E4A-89F5-41D616B10F10}" name="Tabella pivot54"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EZ297:FC301" firstHeaderRow="1" firstDataRow="2" firstDataCol="1"/>
  <pivotFields count="36">
    <pivotField dataField="1" showAll="0"/>
    <pivotField showAll="0"/>
    <pivotField showAll="0"/>
    <pivotField showAll="0"/>
    <pivotField showAll="0"/>
    <pivotField showAll="0"/>
    <pivotField showAll="0"/>
    <pivotField axis="axisCol" showAll="0">
      <items count="4">
        <item x="0"/>
        <item x="1"/>
        <item x="2"/>
        <item t="default"/>
      </items>
    </pivotField>
    <pivotField showAll="0"/>
    <pivotField showAll="0"/>
    <pivotField showAll="0"/>
    <pivotField showAll="0"/>
    <pivotField axis="axisRow" showAll="0">
      <items count="4">
        <item x="0"/>
        <item x="1"/>
        <item h="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12"/>
  </rowFields>
  <rowItems count="3">
    <i>
      <x/>
    </i>
    <i>
      <x v="1"/>
    </i>
    <i t="grand">
      <x/>
    </i>
  </rowItems>
  <colFields count="1">
    <field x="7"/>
  </colFields>
  <colItems count="3">
    <i>
      <x/>
    </i>
    <i>
      <x v="1"/>
    </i>
    <i t="grand">
      <x/>
    </i>
  </colItems>
  <dataFields count="1">
    <dataField name="Conteggio di Matricola" fld="0" subtotal="count" baseField="0" baseItem="0"/>
  </dataFields>
  <formats count="41">
    <format dxfId="814">
      <pivotArea type="all" dataOnly="0" outline="0" fieldPosition="0"/>
    </format>
    <format dxfId="815">
      <pivotArea outline="0" collapsedLevelsAreSubtotals="1" fieldPosition="0"/>
    </format>
    <format dxfId="816">
      <pivotArea type="origin" dataOnly="0" labelOnly="1" outline="0" fieldPosition="0"/>
    </format>
    <format dxfId="817">
      <pivotArea field="7" type="button" dataOnly="0" labelOnly="1" outline="0" axis="axisCol" fieldPosition="0"/>
    </format>
    <format dxfId="818">
      <pivotArea type="topRight" dataOnly="0" labelOnly="1" outline="0" fieldPosition="0"/>
    </format>
    <format dxfId="819">
      <pivotArea field="12" type="button" dataOnly="0" labelOnly="1" outline="0" axis="axisRow" fieldPosition="0"/>
    </format>
    <format dxfId="820">
      <pivotArea dataOnly="0" labelOnly="1" fieldPosition="0">
        <references count="1">
          <reference field="12" count="0"/>
        </references>
      </pivotArea>
    </format>
    <format dxfId="821">
      <pivotArea dataOnly="0" labelOnly="1" grandRow="1" outline="0" fieldPosition="0"/>
    </format>
    <format dxfId="822">
      <pivotArea dataOnly="0" labelOnly="1" fieldPosition="0">
        <references count="1">
          <reference field="7" count="2">
            <x v="0"/>
            <x v="1"/>
          </reference>
        </references>
      </pivotArea>
    </format>
    <format dxfId="823">
      <pivotArea dataOnly="0" labelOnly="1" grandCol="1" outline="0" fieldPosition="0"/>
    </format>
    <format dxfId="824">
      <pivotArea type="all" dataOnly="0" outline="0" fieldPosition="0"/>
    </format>
    <format dxfId="825">
      <pivotArea outline="0" collapsedLevelsAreSubtotals="1" fieldPosition="0"/>
    </format>
    <format dxfId="826">
      <pivotArea type="origin" dataOnly="0" labelOnly="1" outline="0" fieldPosition="0"/>
    </format>
    <format dxfId="827">
      <pivotArea field="7" type="button" dataOnly="0" labelOnly="1" outline="0" axis="axisCol" fieldPosition="0"/>
    </format>
    <format dxfId="828">
      <pivotArea type="topRight" dataOnly="0" labelOnly="1" outline="0" fieldPosition="0"/>
    </format>
    <format dxfId="829">
      <pivotArea field="12" type="button" dataOnly="0" labelOnly="1" outline="0" axis="axisRow" fieldPosition="0"/>
    </format>
    <format dxfId="830">
      <pivotArea dataOnly="0" labelOnly="1" fieldPosition="0">
        <references count="1">
          <reference field="12" count="0"/>
        </references>
      </pivotArea>
    </format>
    <format dxfId="831">
      <pivotArea dataOnly="0" labelOnly="1" grandRow="1" outline="0" fieldPosition="0"/>
    </format>
    <format dxfId="832">
      <pivotArea dataOnly="0" labelOnly="1" fieldPosition="0">
        <references count="1">
          <reference field="7" count="2">
            <x v="0"/>
            <x v="1"/>
          </reference>
        </references>
      </pivotArea>
    </format>
    <format dxfId="833">
      <pivotArea dataOnly="0" labelOnly="1" grandCol="1" outline="0" fieldPosition="0"/>
    </format>
    <format dxfId="834">
      <pivotArea type="all" dataOnly="0" outline="0" fieldPosition="0"/>
    </format>
    <format dxfId="835">
      <pivotArea outline="0" collapsedLevelsAreSubtotals="1" fieldPosition="0"/>
    </format>
    <format dxfId="836">
      <pivotArea type="origin" dataOnly="0" labelOnly="1" outline="0" fieldPosition="0"/>
    </format>
    <format dxfId="837">
      <pivotArea field="7" type="button" dataOnly="0" labelOnly="1" outline="0" axis="axisCol" fieldPosition="0"/>
    </format>
    <format dxfId="838">
      <pivotArea type="topRight" dataOnly="0" labelOnly="1" outline="0" fieldPosition="0"/>
    </format>
    <format dxfId="839">
      <pivotArea field="12" type="button" dataOnly="0" labelOnly="1" outline="0" axis="axisRow" fieldPosition="0"/>
    </format>
    <format dxfId="840">
      <pivotArea dataOnly="0" labelOnly="1" fieldPosition="0">
        <references count="1">
          <reference field="12" count="0"/>
        </references>
      </pivotArea>
    </format>
    <format dxfId="841">
      <pivotArea dataOnly="0" labelOnly="1" grandRow="1" outline="0" fieldPosition="0"/>
    </format>
    <format dxfId="842">
      <pivotArea dataOnly="0" labelOnly="1" fieldPosition="0">
        <references count="1">
          <reference field="7" count="2">
            <x v="0"/>
            <x v="1"/>
          </reference>
        </references>
      </pivotArea>
    </format>
    <format dxfId="843">
      <pivotArea dataOnly="0" labelOnly="1" grandCol="1" outline="0" fieldPosition="0"/>
    </format>
    <format dxfId="844">
      <pivotArea type="all" dataOnly="0" outline="0" fieldPosition="0"/>
    </format>
    <format dxfId="845">
      <pivotArea outline="0" collapsedLevelsAreSubtotals="1" fieldPosition="0"/>
    </format>
    <format dxfId="846">
      <pivotArea type="origin" dataOnly="0" labelOnly="1" outline="0" fieldPosition="0"/>
    </format>
    <format dxfId="847">
      <pivotArea field="7" type="button" dataOnly="0" labelOnly="1" outline="0" axis="axisCol" fieldPosition="0"/>
    </format>
    <format dxfId="848">
      <pivotArea type="topRight" dataOnly="0" labelOnly="1" outline="0" fieldPosition="0"/>
    </format>
    <format dxfId="849">
      <pivotArea field="12" type="button" dataOnly="0" labelOnly="1" outline="0" axis="axisRow" fieldPosition="0"/>
    </format>
    <format dxfId="850">
      <pivotArea dataOnly="0" labelOnly="1" fieldPosition="0">
        <references count="1">
          <reference field="12" count="0"/>
        </references>
      </pivotArea>
    </format>
    <format dxfId="851">
      <pivotArea dataOnly="0" labelOnly="1" grandRow="1" outline="0" fieldPosition="0"/>
    </format>
    <format dxfId="852">
      <pivotArea dataOnly="0" labelOnly="1" fieldPosition="0">
        <references count="1">
          <reference field="7" count="2">
            <x v="0"/>
            <x v="1"/>
          </reference>
        </references>
      </pivotArea>
    </format>
    <format dxfId="853">
      <pivotArea dataOnly="0" labelOnly="1" grandCol="1" outline="0" fieldPosition="0"/>
    </format>
    <format dxfId="854">
      <pivotArea type="all" dataOnly="0"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7.xml><?xml version="1.0" encoding="utf-8"?>
<pivotTableDefinition xmlns="http://schemas.openxmlformats.org/spreadsheetml/2006/main" xmlns:mc="http://schemas.openxmlformats.org/markup-compatibility/2006" xmlns:xr="http://schemas.microsoft.com/office/spreadsheetml/2014/revision" mc:Ignorable="xr" xr:uid="{A15433F1-E66F-0649-8377-492C61D90BCA}" name="Tabella pivot23"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A160:H164" firstHeaderRow="1" firstDataRow="2" firstDataCol="1" rowPageCount="1" colPageCount="1"/>
  <pivotFields count="36">
    <pivotField dataField="1" showAll="0"/>
    <pivotField showAll="0"/>
    <pivotField showAll="0"/>
    <pivotField showAll="0"/>
    <pivotField showAll="0"/>
    <pivotField showAll="0"/>
    <pivotField showAll="0"/>
    <pivotField showAll="0"/>
    <pivotField axis="axisCol" showAll="0">
      <items count="8">
        <item x="4"/>
        <item x="5"/>
        <item x="2"/>
        <item x="1"/>
        <item x="0"/>
        <item x="3"/>
        <item x="6"/>
        <item t="default"/>
      </items>
    </pivotField>
    <pivotField showAll="0"/>
    <pivotField showAll="0"/>
    <pivotField showAll="0"/>
    <pivotField axis="axisPage" multipleItemSelectionAllowed="1" showAll="0">
      <items count="4">
        <item x="0"/>
        <item h="1" x="1"/>
        <item h="1" x="2"/>
        <item t="default"/>
      </items>
    </pivotField>
    <pivotField showAll="0"/>
    <pivotField showAll="0"/>
    <pivotField showAll="0"/>
    <pivotField showAll="0"/>
    <pivotField showAll="0"/>
    <pivotField showAll="0"/>
    <pivotField showAll="0"/>
    <pivotField axis="axisRow" showAll="0">
      <items count="4">
        <item x="1"/>
        <item x="0"/>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20"/>
  </rowFields>
  <rowItems count="3">
    <i>
      <x/>
    </i>
    <i>
      <x v="1"/>
    </i>
    <i t="grand">
      <x/>
    </i>
  </rowItems>
  <colFields count="1">
    <field x="8"/>
  </colFields>
  <colItems count="7">
    <i>
      <x/>
    </i>
    <i>
      <x v="1"/>
    </i>
    <i>
      <x v="2"/>
    </i>
    <i>
      <x v="3"/>
    </i>
    <i>
      <x v="4"/>
    </i>
    <i>
      <x v="5"/>
    </i>
    <i t="grand">
      <x/>
    </i>
  </colItems>
  <pageFields count="1">
    <pageField fld="12" hier="-1"/>
  </pageFields>
  <dataFields count="1">
    <dataField name="Conteggio di Matricola" fld="0" subtotal="count" baseField="0" baseItem="0"/>
  </dataFields>
  <formats count="20">
    <format dxfId="794">
      <pivotArea type="all" dataOnly="0" outline="0" fieldPosition="0"/>
    </format>
    <format dxfId="795">
      <pivotArea outline="0" collapsedLevelsAreSubtotals="1" fieldPosition="0"/>
    </format>
    <format dxfId="796">
      <pivotArea type="origin" dataOnly="0" labelOnly="1" outline="0" fieldPosition="0"/>
    </format>
    <format dxfId="797">
      <pivotArea field="8" type="button" dataOnly="0" labelOnly="1" outline="0" axis="axisCol" fieldPosition="0"/>
    </format>
    <format dxfId="798">
      <pivotArea type="topRight" dataOnly="0" labelOnly="1" outline="0" fieldPosition="0"/>
    </format>
    <format dxfId="799">
      <pivotArea field="20" type="button" dataOnly="0" labelOnly="1" outline="0" axis="axisRow" fieldPosition="0"/>
    </format>
    <format dxfId="800">
      <pivotArea dataOnly="0" labelOnly="1" fieldPosition="0">
        <references count="1">
          <reference field="20" count="2">
            <x v="0"/>
            <x v="1"/>
          </reference>
        </references>
      </pivotArea>
    </format>
    <format dxfId="801">
      <pivotArea dataOnly="0" labelOnly="1" grandRow="1" outline="0" fieldPosition="0"/>
    </format>
    <format dxfId="802">
      <pivotArea dataOnly="0" labelOnly="1" fieldPosition="0">
        <references count="1">
          <reference field="8" count="6">
            <x v="0"/>
            <x v="1"/>
            <x v="2"/>
            <x v="3"/>
            <x v="4"/>
            <x v="5"/>
          </reference>
        </references>
      </pivotArea>
    </format>
    <format dxfId="803">
      <pivotArea dataOnly="0" labelOnly="1" grandCol="1" outline="0" fieldPosition="0"/>
    </format>
    <format dxfId="804">
      <pivotArea type="all" dataOnly="0" outline="0" fieldPosition="0"/>
    </format>
    <format dxfId="805">
      <pivotArea outline="0" collapsedLevelsAreSubtotals="1" fieldPosition="0"/>
    </format>
    <format dxfId="806">
      <pivotArea type="origin" dataOnly="0" labelOnly="1" outline="0" fieldPosition="0"/>
    </format>
    <format dxfId="807">
      <pivotArea field="8" type="button" dataOnly="0" labelOnly="1" outline="0" axis="axisCol" fieldPosition="0"/>
    </format>
    <format dxfId="808">
      <pivotArea type="topRight" dataOnly="0" labelOnly="1" outline="0" fieldPosition="0"/>
    </format>
    <format dxfId="809">
      <pivotArea field="20" type="button" dataOnly="0" labelOnly="1" outline="0" axis="axisRow" fieldPosition="0"/>
    </format>
    <format dxfId="810">
      <pivotArea dataOnly="0" labelOnly="1" fieldPosition="0">
        <references count="1">
          <reference field="20" count="2">
            <x v="0"/>
            <x v="1"/>
          </reference>
        </references>
      </pivotArea>
    </format>
    <format dxfId="811">
      <pivotArea dataOnly="0" labelOnly="1" grandRow="1" outline="0" fieldPosition="0"/>
    </format>
    <format dxfId="812">
      <pivotArea dataOnly="0" labelOnly="1" fieldPosition="0">
        <references count="1">
          <reference field="8" count="0"/>
        </references>
      </pivotArea>
    </format>
    <format dxfId="813">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8.xml><?xml version="1.0" encoding="utf-8"?>
<pivotTableDefinition xmlns="http://schemas.openxmlformats.org/spreadsheetml/2006/main" xmlns:mc="http://schemas.openxmlformats.org/markup-compatibility/2006" xmlns:xr="http://schemas.microsoft.com/office/spreadsheetml/2014/revision" mc:Ignorable="xr" xr:uid="{18558A81-EFD3-664C-AF6C-08344E983221}" name="Tabella pivot59"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IL162:IT167" firstHeaderRow="1" firstDataRow="2" firstDataCol="1" rowPageCount="1" colPageCount="1"/>
  <pivotFields count="36">
    <pivotField showAll="0"/>
    <pivotField showAll="0"/>
    <pivotField showAll="0"/>
    <pivotField showAll="0"/>
    <pivotField showAll="0"/>
    <pivotField showAll="0"/>
    <pivotField showAll="0"/>
    <pivotField showAll="0"/>
    <pivotField axis="axisCol" showAll="0">
      <items count="8">
        <item x="4"/>
        <item x="5"/>
        <item x="2"/>
        <item x="1"/>
        <item x="0"/>
        <item x="3"/>
        <item x="6"/>
        <item t="default"/>
      </items>
    </pivotField>
    <pivotField showAll="0"/>
    <pivotField showAll="0"/>
    <pivotField showAll="0"/>
    <pivotField axis="axisPage" showAll="0">
      <items count="4">
        <item x="0"/>
        <item x="1"/>
        <item x="2"/>
        <item t="default"/>
      </items>
    </pivotField>
    <pivotField showAll="0"/>
    <pivotField showAll="0"/>
    <pivotField axis="axisRow" dataField="1" showAll="0">
      <items count="4">
        <item x="1"/>
        <item x="0"/>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15"/>
  </rowFields>
  <rowItems count="4">
    <i>
      <x/>
    </i>
    <i>
      <x v="1"/>
    </i>
    <i>
      <x v="2"/>
    </i>
    <i t="grand">
      <x/>
    </i>
  </rowItems>
  <colFields count="1">
    <field x="8"/>
  </colFields>
  <colItems count="8">
    <i>
      <x/>
    </i>
    <i>
      <x v="1"/>
    </i>
    <i>
      <x v="2"/>
    </i>
    <i>
      <x v="3"/>
    </i>
    <i>
      <x v="4"/>
    </i>
    <i>
      <x v="5"/>
    </i>
    <i>
      <x v="6"/>
    </i>
    <i t="grand">
      <x/>
    </i>
  </colItems>
  <pageFields count="1">
    <pageField fld="12" hier="-1"/>
  </pageFields>
  <dataFields count="1">
    <dataField name="Conteggio di Strumenti di collaboration" fld="15" subtotal="count" baseField="0" baseItem="0"/>
  </dataFields>
  <formats count="40">
    <format dxfId="754">
      <pivotArea type="all" dataOnly="0" outline="0" fieldPosition="0"/>
    </format>
    <format dxfId="755">
      <pivotArea outline="0" collapsedLevelsAreSubtotals="1" fieldPosition="0"/>
    </format>
    <format dxfId="756">
      <pivotArea type="origin" dataOnly="0" labelOnly="1" outline="0" fieldPosition="0"/>
    </format>
    <format dxfId="757">
      <pivotArea field="8" type="button" dataOnly="0" labelOnly="1" outline="0" axis="axisCol" fieldPosition="0"/>
    </format>
    <format dxfId="758">
      <pivotArea type="topRight" dataOnly="0" labelOnly="1" outline="0" fieldPosition="0"/>
    </format>
    <format dxfId="759">
      <pivotArea field="15" type="button" dataOnly="0" labelOnly="1" outline="0" axis="axisRow" fieldPosition="0"/>
    </format>
    <format dxfId="760">
      <pivotArea dataOnly="0" labelOnly="1" fieldPosition="0">
        <references count="1">
          <reference field="15" count="2">
            <x v="0"/>
            <x v="1"/>
          </reference>
        </references>
      </pivotArea>
    </format>
    <format dxfId="761">
      <pivotArea dataOnly="0" labelOnly="1" grandRow="1" outline="0" fieldPosition="0"/>
    </format>
    <format dxfId="762">
      <pivotArea dataOnly="0" labelOnly="1" fieldPosition="0">
        <references count="1">
          <reference field="8" count="0"/>
        </references>
      </pivotArea>
    </format>
    <format dxfId="763">
      <pivotArea dataOnly="0" labelOnly="1" grandCol="1" outline="0" fieldPosition="0"/>
    </format>
    <format dxfId="764">
      <pivotArea type="all" dataOnly="0" outline="0" fieldPosition="0"/>
    </format>
    <format dxfId="765">
      <pivotArea outline="0" collapsedLevelsAreSubtotals="1" fieldPosition="0"/>
    </format>
    <format dxfId="766">
      <pivotArea type="origin" dataOnly="0" labelOnly="1" outline="0" fieldPosition="0"/>
    </format>
    <format dxfId="767">
      <pivotArea field="8" type="button" dataOnly="0" labelOnly="1" outline="0" axis="axisCol" fieldPosition="0"/>
    </format>
    <format dxfId="768">
      <pivotArea type="topRight" dataOnly="0" labelOnly="1" outline="0" fieldPosition="0"/>
    </format>
    <format dxfId="769">
      <pivotArea field="15" type="button" dataOnly="0" labelOnly="1" outline="0" axis="axisRow" fieldPosition="0"/>
    </format>
    <format dxfId="770">
      <pivotArea dataOnly="0" labelOnly="1" fieldPosition="0">
        <references count="1">
          <reference field="15" count="2">
            <x v="0"/>
            <x v="1"/>
          </reference>
        </references>
      </pivotArea>
    </format>
    <format dxfId="771">
      <pivotArea dataOnly="0" labelOnly="1" grandRow="1" outline="0" fieldPosition="0"/>
    </format>
    <format dxfId="772">
      <pivotArea dataOnly="0" labelOnly="1" fieldPosition="0">
        <references count="1">
          <reference field="8" count="0"/>
        </references>
      </pivotArea>
    </format>
    <format dxfId="773">
      <pivotArea dataOnly="0" labelOnly="1" grandCol="1" outline="0" fieldPosition="0"/>
    </format>
    <format dxfId="774">
      <pivotArea type="all" dataOnly="0" outline="0" fieldPosition="0"/>
    </format>
    <format dxfId="775">
      <pivotArea outline="0" collapsedLevelsAreSubtotals="1" fieldPosition="0"/>
    </format>
    <format dxfId="776">
      <pivotArea type="origin" dataOnly="0" labelOnly="1" outline="0" fieldPosition="0"/>
    </format>
    <format dxfId="777">
      <pivotArea field="8" type="button" dataOnly="0" labelOnly="1" outline="0" axis="axisCol" fieldPosition="0"/>
    </format>
    <format dxfId="778">
      <pivotArea type="topRight" dataOnly="0" labelOnly="1" outline="0" fieldPosition="0"/>
    </format>
    <format dxfId="779">
      <pivotArea field="15" type="button" dataOnly="0" labelOnly="1" outline="0" axis="axisRow" fieldPosition="0"/>
    </format>
    <format dxfId="780">
      <pivotArea dataOnly="0" labelOnly="1" fieldPosition="0">
        <references count="1">
          <reference field="15" count="2">
            <x v="0"/>
            <x v="1"/>
          </reference>
        </references>
      </pivotArea>
    </format>
    <format dxfId="781">
      <pivotArea dataOnly="0" labelOnly="1" grandRow="1" outline="0" fieldPosition="0"/>
    </format>
    <format dxfId="782">
      <pivotArea dataOnly="0" labelOnly="1" fieldPosition="0">
        <references count="1">
          <reference field="8" count="0"/>
        </references>
      </pivotArea>
    </format>
    <format dxfId="783">
      <pivotArea dataOnly="0" labelOnly="1" grandCol="1" outline="0" fieldPosition="0"/>
    </format>
    <format dxfId="784">
      <pivotArea type="all" dataOnly="0" outline="0" fieldPosition="0"/>
    </format>
    <format dxfId="785">
      <pivotArea outline="0" collapsedLevelsAreSubtotals="1" fieldPosition="0"/>
    </format>
    <format dxfId="786">
      <pivotArea type="origin" dataOnly="0" labelOnly="1" outline="0" fieldPosition="0"/>
    </format>
    <format dxfId="787">
      <pivotArea field="8" type="button" dataOnly="0" labelOnly="1" outline="0" axis="axisCol" fieldPosition="0"/>
    </format>
    <format dxfId="788">
      <pivotArea type="topRight" dataOnly="0" labelOnly="1" outline="0" fieldPosition="0"/>
    </format>
    <format dxfId="789">
      <pivotArea field="15" type="button" dataOnly="0" labelOnly="1" outline="0" axis="axisRow" fieldPosition="0"/>
    </format>
    <format dxfId="790">
      <pivotArea dataOnly="0" labelOnly="1" fieldPosition="0">
        <references count="1">
          <reference field="15" count="2">
            <x v="0"/>
            <x v="1"/>
          </reference>
        </references>
      </pivotArea>
    </format>
    <format dxfId="791">
      <pivotArea dataOnly="0" labelOnly="1" grandRow="1" outline="0" fieldPosition="0"/>
    </format>
    <format dxfId="792">
      <pivotArea dataOnly="0" labelOnly="1" fieldPosition="0">
        <references count="1">
          <reference field="8" count="0"/>
        </references>
      </pivotArea>
    </format>
    <format dxfId="793">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9.xml><?xml version="1.0" encoding="utf-8"?>
<pivotTableDefinition xmlns="http://schemas.openxmlformats.org/spreadsheetml/2006/main" xmlns:mc="http://schemas.openxmlformats.org/markup-compatibility/2006" xmlns:xr="http://schemas.microsoft.com/office/spreadsheetml/2014/revision" mc:Ignorable="xr" xr:uid="{51189CDF-21E7-F542-9BA3-A9EF764EF844}" name="Tabella pivot10"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AE160:AL164" firstHeaderRow="1" firstDataRow="2" firstDataCol="1" rowPageCount="1" colPageCount="1"/>
  <pivotFields count="36">
    <pivotField dataField="1" showAll="0"/>
    <pivotField showAll="0"/>
    <pivotField showAll="0"/>
    <pivotField showAll="0"/>
    <pivotField showAll="0"/>
    <pivotField showAll="0"/>
    <pivotField showAll="0"/>
    <pivotField showAll="0"/>
    <pivotField axis="axisCol" showAll="0">
      <items count="8">
        <item x="4"/>
        <item x="5"/>
        <item x="2"/>
        <item x="1"/>
        <item x="0"/>
        <item x="3"/>
        <item x="6"/>
        <item t="default"/>
      </items>
    </pivotField>
    <pivotField showAll="0"/>
    <pivotField showAll="0"/>
    <pivotField showAll="0"/>
    <pivotField axis="axisPage" multipleItemSelectionAllowed="1" showAll="0">
      <items count="4">
        <item x="0"/>
        <item h="1" x="1"/>
        <item h="1" x="2"/>
        <item t="default"/>
      </items>
    </pivotField>
    <pivotField showAll="0"/>
    <pivotField showAll="0"/>
    <pivotField showAll="0"/>
    <pivotField showAll="0"/>
    <pivotField showAll="0"/>
    <pivotField showAll="0"/>
    <pivotField axis="axisRow"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19"/>
  </rowFields>
  <rowItems count="3">
    <i>
      <x/>
    </i>
    <i>
      <x v="1"/>
    </i>
    <i t="grand">
      <x/>
    </i>
  </rowItems>
  <colFields count="1">
    <field x="8"/>
  </colFields>
  <colItems count="7">
    <i>
      <x/>
    </i>
    <i>
      <x v="1"/>
    </i>
    <i>
      <x v="2"/>
    </i>
    <i>
      <x v="3"/>
    </i>
    <i>
      <x v="4"/>
    </i>
    <i>
      <x v="5"/>
    </i>
    <i t="grand">
      <x/>
    </i>
  </colItems>
  <pageFields count="1">
    <pageField fld="12" hier="-1"/>
  </pageFields>
  <dataFields count="1">
    <dataField name="Conteggio di Matricola" fld="0" subtotal="count" baseField="0" baseItem="0"/>
  </dataFields>
  <formats count="50">
    <format dxfId="704">
      <pivotArea type="all" dataOnly="0" outline="0" fieldPosition="0"/>
    </format>
    <format dxfId="705">
      <pivotArea outline="0" collapsedLevelsAreSubtotals="1" fieldPosition="0"/>
    </format>
    <format dxfId="706">
      <pivotArea type="origin" dataOnly="0" labelOnly="1" outline="0" fieldPosition="0"/>
    </format>
    <format dxfId="707">
      <pivotArea field="8" type="button" dataOnly="0" labelOnly="1" outline="0" axis="axisCol" fieldPosition="0"/>
    </format>
    <format dxfId="708">
      <pivotArea type="topRight" dataOnly="0" labelOnly="1" outline="0" fieldPosition="0"/>
    </format>
    <format dxfId="709">
      <pivotArea field="19" type="button" dataOnly="0" labelOnly="1" outline="0" axis="axisRow" fieldPosition="0"/>
    </format>
    <format dxfId="710">
      <pivotArea dataOnly="0" labelOnly="1" fieldPosition="0">
        <references count="1">
          <reference field="19" count="2">
            <x v="0"/>
            <x v="1"/>
          </reference>
        </references>
      </pivotArea>
    </format>
    <format dxfId="711">
      <pivotArea dataOnly="0" labelOnly="1" grandRow="1" outline="0" fieldPosition="0"/>
    </format>
    <format dxfId="712">
      <pivotArea dataOnly="0" labelOnly="1" fieldPosition="0">
        <references count="1">
          <reference field="8" count="6">
            <x v="0"/>
            <x v="1"/>
            <x v="2"/>
            <x v="3"/>
            <x v="4"/>
            <x v="5"/>
          </reference>
        </references>
      </pivotArea>
    </format>
    <format dxfId="713">
      <pivotArea dataOnly="0" labelOnly="1" grandCol="1" outline="0" fieldPosition="0"/>
    </format>
    <format dxfId="714">
      <pivotArea type="all" dataOnly="0" outline="0" fieldPosition="0"/>
    </format>
    <format dxfId="715">
      <pivotArea outline="0" collapsedLevelsAreSubtotals="1" fieldPosition="0"/>
    </format>
    <format dxfId="716">
      <pivotArea type="origin" dataOnly="0" labelOnly="1" outline="0" fieldPosition="0"/>
    </format>
    <format dxfId="717">
      <pivotArea field="8" type="button" dataOnly="0" labelOnly="1" outline="0" axis="axisCol" fieldPosition="0"/>
    </format>
    <format dxfId="718">
      <pivotArea type="topRight" dataOnly="0" labelOnly="1" outline="0" fieldPosition="0"/>
    </format>
    <format dxfId="719">
      <pivotArea field="19" type="button" dataOnly="0" labelOnly="1" outline="0" axis="axisRow" fieldPosition="0"/>
    </format>
    <format dxfId="720">
      <pivotArea dataOnly="0" labelOnly="1" fieldPosition="0">
        <references count="1">
          <reference field="19" count="2">
            <x v="0"/>
            <x v="1"/>
          </reference>
        </references>
      </pivotArea>
    </format>
    <format dxfId="721">
      <pivotArea dataOnly="0" labelOnly="1" grandRow="1" outline="0" fieldPosition="0"/>
    </format>
    <format dxfId="722">
      <pivotArea dataOnly="0" labelOnly="1" fieldPosition="0">
        <references count="1">
          <reference field="8" count="6">
            <x v="0"/>
            <x v="1"/>
            <x v="2"/>
            <x v="3"/>
            <x v="4"/>
            <x v="5"/>
          </reference>
        </references>
      </pivotArea>
    </format>
    <format dxfId="723">
      <pivotArea dataOnly="0" labelOnly="1" grandCol="1" outline="0" fieldPosition="0"/>
    </format>
    <format dxfId="724">
      <pivotArea type="all" dataOnly="0" outline="0" fieldPosition="0"/>
    </format>
    <format dxfId="725">
      <pivotArea outline="0" collapsedLevelsAreSubtotals="1" fieldPosition="0"/>
    </format>
    <format dxfId="726">
      <pivotArea type="origin" dataOnly="0" labelOnly="1" outline="0" fieldPosition="0"/>
    </format>
    <format dxfId="727">
      <pivotArea field="8" type="button" dataOnly="0" labelOnly="1" outline="0" axis="axisCol" fieldPosition="0"/>
    </format>
    <format dxfId="728">
      <pivotArea type="topRight" dataOnly="0" labelOnly="1" outline="0" fieldPosition="0"/>
    </format>
    <format dxfId="729">
      <pivotArea field="19" type="button" dataOnly="0" labelOnly="1" outline="0" axis="axisRow" fieldPosition="0"/>
    </format>
    <format dxfId="730">
      <pivotArea dataOnly="0" labelOnly="1" fieldPosition="0">
        <references count="1">
          <reference field="19" count="2">
            <x v="0"/>
            <x v="1"/>
          </reference>
        </references>
      </pivotArea>
    </format>
    <format dxfId="731">
      <pivotArea dataOnly="0" labelOnly="1" grandRow="1" outline="0" fieldPosition="0"/>
    </format>
    <format dxfId="732">
      <pivotArea dataOnly="0" labelOnly="1" fieldPosition="0">
        <references count="1">
          <reference field="8" count="6">
            <x v="0"/>
            <x v="1"/>
            <x v="2"/>
            <x v="3"/>
            <x v="4"/>
            <x v="5"/>
          </reference>
        </references>
      </pivotArea>
    </format>
    <format dxfId="733">
      <pivotArea dataOnly="0" labelOnly="1" grandCol="1" outline="0" fieldPosition="0"/>
    </format>
    <format dxfId="734">
      <pivotArea type="all" dataOnly="0" outline="0" fieldPosition="0"/>
    </format>
    <format dxfId="735">
      <pivotArea outline="0" collapsedLevelsAreSubtotals="1" fieldPosition="0"/>
    </format>
    <format dxfId="736">
      <pivotArea type="origin" dataOnly="0" labelOnly="1" outline="0" fieldPosition="0"/>
    </format>
    <format dxfId="737">
      <pivotArea field="8" type="button" dataOnly="0" labelOnly="1" outline="0" axis="axisCol" fieldPosition="0"/>
    </format>
    <format dxfId="738">
      <pivotArea type="topRight" dataOnly="0" labelOnly="1" outline="0" fieldPosition="0"/>
    </format>
    <format dxfId="739">
      <pivotArea field="19" type="button" dataOnly="0" labelOnly="1" outline="0" axis="axisRow" fieldPosition="0"/>
    </format>
    <format dxfId="740">
      <pivotArea dataOnly="0" labelOnly="1" fieldPosition="0">
        <references count="1">
          <reference field="19" count="2">
            <x v="0"/>
            <x v="1"/>
          </reference>
        </references>
      </pivotArea>
    </format>
    <format dxfId="741">
      <pivotArea dataOnly="0" labelOnly="1" grandRow="1" outline="0" fieldPosition="0"/>
    </format>
    <format dxfId="742">
      <pivotArea dataOnly="0" labelOnly="1" fieldPosition="0">
        <references count="1">
          <reference field="8" count="6">
            <x v="0"/>
            <x v="1"/>
            <x v="2"/>
            <x v="3"/>
            <x v="4"/>
            <x v="5"/>
          </reference>
        </references>
      </pivotArea>
    </format>
    <format dxfId="743">
      <pivotArea dataOnly="0" labelOnly="1" grandCol="1" outline="0" fieldPosition="0"/>
    </format>
    <format dxfId="744">
      <pivotArea type="all" dataOnly="0" outline="0" fieldPosition="0"/>
    </format>
    <format dxfId="745">
      <pivotArea outline="0" collapsedLevelsAreSubtotals="1" fieldPosition="0"/>
    </format>
    <format dxfId="746">
      <pivotArea type="origin" dataOnly="0" labelOnly="1" outline="0" fieldPosition="0"/>
    </format>
    <format dxfId="747">
      <pivotArea field="8" type="button" dataOnly="0" labelOnly="1" outline="0" axis="axisCol" fieldPosition="0"/>
    </format>
    <format dxfId="748">
      <pivotArea type="topRight" dataOnly="0" labelOnly="1" outline="0" fieldPosition="0"/>
    </format>
    <format dxfId="749">
      <pivotArea field="19" type="button" dataOnly="0" labelOnly="1" outline="0" axis="axisRow" fieldPosition="0"/>
    </format>
    <format dxfId="750">
      <pivotArea dataOnly="0" labelOnly="1" fieldPosition="0">
        <references count="1">
          <reference field="19" count="2">
            <x v="0"/>
            <x v="1"/>
          </reference>
        </references>
      </pivotArea>
    </format>
    <format dxfId="751">
      <pivotArea dataOnly="0" labelOnly="1" grandRow="1" outline="0" fieldPosition="0"/>
    </format>
    <format dxfId="752">
      <pivotArea dataOnly="0" labelOnly="1" fieldPosition="0">
        <references count="1">
          <reference field="8" count="6">
            <x v="0"/>
            <x v="1"/>
            <x v="2"/>
            <x v="3"/>
            <x v="4"/>
            <x v="5"/>
          </reference>
        </references>
      </pivotArea>
    </format>
    <format dxfId="753">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358A3277-ED3E-194A-BA92-EB234D061FEE}" name="Tabella pivot28"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EZ8:FC12" firstHeaderRow="1" firstDataRow="2" firstDataCol="1" rowPageCount="1" colPageCount="1"/>
  <pivotFields count="36">
    <pivotField dataField="1" showAll="0"/>
    <pivotField showAll="0"/>
    <pivotField showAll="0"/>
    <pivotField showAll="0"/>
    <pivotField axis="axisCol" showAll="0">
      <items count="4">
        <item x="1"/>
        <item x="0"/>
        <item x="2"/>
        <item t="default"/>
      </items>
    </pivotField>
    <pivotField showAll="0"/>
    <pivotField showAll="0"/>
    <pivotField showAll="0"/>
    <pivotField showAll="0"/>
    <pivotField showAll="0"/>
    <pivotField showAll="0"/>
    <pivotField showAll="0"/>
    <pivotField axis="axisPage" multipleItemSelectionAllowed="1" showAll="0">
      <items count="4">
        <item x="0"/>
        <item h="1" x="1"/>
        <item h="1" x="2"/>
        <item t="default"/>
      </items>
    </pivotField>
    <pivotField showAll="0"/>
    <pivotField showAll="0"/>
    <pivotField showAll="0"/>
    <pivotField showAll="0"/>
    <pivotField showAll="0"/>
    <pivotField showAll="0"/>
    <pivotField axis="axisRow"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19"/>
  </rowFields>
  <rowItems count="3">
    <i>
      <x/>
    </i>
    <i>
      <x v="1"/>
    </i>
    <i t="grand">
      <x/>
    </i>
  </rowItems>
  <colFields count="1">
    <field x="4"/>
  </colFields>
  <colItems count="3">
    <i>
      <x/>
    </i>
    <i>
      <x v="1"/>
    </i>
    <i t="grand">
      <x/>
    </i>
  </colItems>
  <pageFields count="1">
    <pageField fld="12" hier="-1"/>
  </pageFields>
  <dataFields count="1">
    <dataField name="Conteggio di Matricola" fld="0" subtotal="count" baseField="0" baseItem="0"/>
  </dataFields>
  <formats count="40">
    <format dxfId="2306">
      <pivotArea type="all" dataOnly="0" outline="0" fieldPosition="0"/>
    </format>
    <format dxfId="2307">
      <pivotArea outline="0" collapsedLevelsAreSubtotals="1" fieldPosition="0"/>
    </format>
    <format dxfId="2308">
      <pivotArea type="origin" dataOnly="0" labelOnly="1" outline="0" fieldPosition="0"/>
    </format>
    <format dxfId="2309">
      <pivotArea field="4" type="button" dataOnly="0" labelOnly="1" outline="0" axis="axisCol" fieldPosition="0"/>
    </format>
    <format dxfId="2310">
      <pivotArea type="topRight" dataOnly="0" labelOnly="1" outline="0" fieldPosition="0"/>
    </format>
    <format dxfId="2311">
      <pivotArea field="19" type="button" dataOnly="0" labelOnly="1" outline="0" axis="axisRow" fieldPosition="0"/>
    </format>
    <format dxfId="2312">
      <pivotArea dataOnly="0" labelOnly="1" fieldPosition="0">
        <references count="1">
          <reference field="19" count="2">
            <x v="0"/>
            <x v="1"/>
          </reference>
        </references>
      </pivotArea>
    </format>
    <format dxfId="2313">
      <pivotArea dataOnly="0" labelOnly="1" grandRow="1" outline="0" fieldPosition="0"/>
    </format>
    <format dxfId="2314">
      <pivotArea dataOnly="0" labelOnly="1" fieldPosition="0">
        <references count="1">
          <reference field="4" count="2">
            <x v="0"/>
            <x v="1"/>
          </reference>
        </references>
      </pivotArea>
    </format>
    <format dxfId="2315">
      <pivotArea dataOnly="0" labelOnly="1" grandCol="1" outline="0" fieldPosition="0"/>
    </format>
    <format dxfId="2316">
      <pivotArea type="all" dataOnly="0" outline="0" fieldPosition="0"/>
    </format>
    <format dxfId="2317">
      <pivotArea outline="0" collapsedLevelsAreSubtotals="1" fieldPosition="0"/>
    </format>
    <format dxfId="2318">
      <pivotArea type="origin" dataOnly="0" labelOnly="1" outline="0" fieldPosition="0"/>
    </format>
    <format dxfId="2319">
      <pivotArea field="4" type="button" dataOnly="0" labelOnly="1" outline="0" axis="axisCol" fieldPosition="0"/>
    </format>
    <format dxfId="2320">
      <pivotArea type="topRight" dataOnly="0" labelOnly="1" outline="0" fieldPosition="0"/>
    </format>
    <format dxfId="2321">
      <pivotArea field="19" type="button" dataOnly="0" labelOnly="1" outline="0" axis="axisRow" fieldPosition="0"/>
    </format>
    <format dxfId="2322">
      <pivotArea dataOnly="0" labelOnly="1" fieldPosition="0">
        <references count="1">
          <reference field="19" count="2">
            <x v="0"/>
            <x v="1"/>
          </reference>
        </references>
      </pivotArea>
    </format>
    <format dxfId="2323">
      <pivotArea dataOnly="0" labelOnly="1" grandRow="1" outline="0" fieldPosition="0"/>
    </format>
    <format dxfId="2324">
      <pivotArea dataOnly="0" labelOnly="1" fieldPosition="0">
        <references count="1">
          <reference field="4" count="2">
            <x v="0"/>
            <x v="1"/>
          </reference>
        </references>
      </pivotArea>
    </format>
    <format dxfId="2325">
      <pivotArea dataOnly="0" labelOnly="1" grandCol="1" outline="0" fieldPosition="0"/>
    </format>
    <format dxfId="2326">
      <pivotArea type="all" dataOnly="0" outline="0" fieldPosition="0"/>
    </format>
    <format dxfId="2327">
      <pivotArea outline="0" collapsedLevelsAreSubtotals="1" fieldPosition="0"/>
    </format>
    <format dxfId="2328">
      <pivotArea type="origin" dataOnly="0" labelOnly="1" outline="0" fieldPosition="0"/>
    </format>
    <format dxfId="2329">
      <pivotArea field="4" type="button" dataOnly="0" labelOnly="1" outline="0" axis="axisCol" fieldPosition="0"/>
    </format>
    <format dxfId="2330">
      <pivotArea type="topRight" dataOnly="0" labelOnly="1" outline="0" fieldPosition="0"/>
    </format>
    <format dxfId="2331">
      <pivotArea field="19" type="button" dataOnly="0" labelOnly="1" outline="0" axis="axisRow" fieldPosition="0"/>
    </format>
    <format dxfId="2332">
      <pivotArea dataOnly="0" labelOnly="1" fieldPosition="0">
        <references count="1">
          <reference field="19" count="2">
            <x v="0"/>
            <x v="1"/>
          </reference>
        </references>
      </pivotArea>
    </format>
    <format dxfId="2333">
      <pivotArea dataOnly="0" labelOnly="1" grandRow="1" outline="0" fieldPosition="0"/>
    </format>
    <format dxfId="2334">
      <pivotArea dataOnly="0" labelOnly="1" fieldPosition="0">
        <references count="1">
          <reference field="4" count="2">
            <x v="0"/>
            <x v="1"/>
          </reference>
        </references>
      </pivotArea>
    </format>
    <format dxfId="2335">
      <pivotArea dataOnly="0" labelOnly="1" grandCol="1" outline="0" fieldPosition="0"/>
    </format>
    <format dxfId="2336">
      <pivotArea type="all" dataOnly="0" outline="0" fieldPosition="0"/>
    </format>
    <format dxfId="2337">
      <pivotArea outline="0" collapsedLevelsAreSubtotals="1" fieldPosition="0"/>
    </format>
    <format dxfId="2338">
      <pivotArea type="origin" dataOnly="0" labelOnly="1" outline="0" fieldPosition="0"/>
    </format>
    <format dxfId="2339">
      <pivotArea field="4" type="button" dataOnly="0" labelOnly="1" outline="0" axis="axisCol" fieldPosition="0"/>
    </format>
    <format dxfId="2340">
      <pivotArea type="topRight" dataOnly="0" labelOnly="1" outline="0" fieldPosition="0"/>
    </format>
    <format dxfId="2341">
      <pivotArea field="19" type="button" dataOnly="0" labelOnly="1" outline="0" axis="axisRow" fieldPosition="0"/>
    </format>
    <format dxfId="2342">
      <pivotArea dataOnly="0" labelOnly="1" fieldPosition="0">
        <references count="1">
          <reference field="19" count="2">
            <x v="0"/>
            <x v="1"/>
          </reference>
        </references>
      </pivotArea>
    </format>
    <format dxfId="2343">
      <pivotArea dataOnly="0" labelOnly="1" grandRow="1" outline="0" fieldPosition="0"/>
    </format>
    <format dxfId="2344">
      <pivotArea dataOnly="0" labelOnly="1" fieldPosition="0">
        <references count="1">
          <reference field="4" count="2">
            <x v="0"/>
            <x v="1"/>
          </reference>
        </references>
      </pivotArea>
    </format>
    <format dxfId="2345">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0.xml><?xml version="1.0" encoding="utf-8"?>
<pivotTableDefinition xmlns="http://schemas.openxmlformats.org/spreadsheetml/2006/main" xmlns:mc="http://schemas.openxmlformats.org/markup-compatibility/2006" xmlns:xr="http://schemas.microsoft.com/office/spreadsheetml/2014/revision" mc:Ignorable="xr" xr:uid="{242E955F-9FD7-4B40-A925-F614C5599EAC}" name="Tabella pivot21"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A130:E134" firstHeaderRow="1" firstDataRow="2" firstDataCol="1" rowPageCount="1" colPageCount="1"/>
  <pivotFields count="36">
    <pivotField dataField="1" showAll="0"/>
    <pivotField showAll="0"/>
    <pivotField showAll="0"/>
    <pivotField showAll="0"/>
    <pivotField showAll="0"/>
    <pivotField showAll="0"/>
    <pivotField axis="axisCol" showAll="0">
      <items count="5">
        <item x="2"/>
        <item x="1"/>
        <item x="0"/>
        <item x="3"/>
        <item t="default"/>
      </items>
    </pivotField>
    <pivotField showAll="0"/>
    <pivotField showAll="0"/>
    <pivotField showAll="0"/>
    <pivotField showAll="0"/>
    <pivotField showAll="0"/>
    <pivotField axis="axisPage" multipleItemSelectionAllowed="1" showAll="0">
      <items count="4">
        <item x="0"/>
        <item h="1" x="1"/>
        <item h="1" x="2"/>
        <item t="default"/>
      </items>
    </pivotField>
    <pivotField showAll="0"/>
    <pivotField showAll="0"/>
    <pivotField showAll="0"/>
    <pivotField showAll="0"/>
    <pivotField showAll="0"/>
    <pivotField showAll="0"/>
    <pivotField axis="axisRow"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19"/>
  </rowFields>
  <rowItems count="3">
    <i>
      <x/>
    </i>
    <i>
      <x v="1"/>
    </i>
    <i t="grand">
      <x/>
    </i>
  </rowItems>
  <colFields count="1">
    <field x="6"/>
  </colFields>
  <colItems count="4">
    <i>
      <x/>
    </i>
    <i>
      <x v="1"/>
    </i>
    <i>
      <x v="2"/>
    </i>
    <i t="grand">
      <x/>
    </i>
  </colItems>
  <pageFields count="1">
    <pageField fld="12" hier="-1"/>
  </pageFields>
  <dataFields count="1">
    <dataField name="Conteggio di Matricola" fld="0" subtotal="count" baseField="0" baseItem="0"/>
  </dataFields>
  <formats count="20">
    <format dxfId="684">
      <pivotArea type="all" dataOnly="0" outline="0" fieldPosition="0"/>
    </format>
    <format dxfId="685">
      <pivotArea outline="0" collapsedLevelsAreSubtotals="1" fieldPosition="0"/>
    </format>
    <format dxfId="686">
      <pivotArea type="origin" dataOnly="0" labelOnly="1" outline="0" fieldPosition="0"/>
    </format>
    <format dxfId="687">
      <pivotArea field="6" type="button" dataOnly="0" labelOnly="1" outline="0" axis="axisCol" fieldPosition="0"/>
    </format>
    <format dxfId="688">
      <pivotArea type="topRight" dataOnly="0" labelOnly="1" outline="0" fieldPosition="0"/>
    </format>
    <format dxfId="689">
      <pivotArea field="19" type="button" dataOnly="0" labelOnly="1" outline="0" axis="axisRow" fieldPosition="0"/>
    </format>
    <format dxfId="690">
      <pivotArea dataOnly="0" labelOnly="1" fieldPosition="0">
        <references count="1">
          <reference field="19" count="2">
            <x v="0"/>
            <x v="1"/>
          </reference>
        </references>
      </pivotArea>
    </format>
    <format dxfId="691">
      <pivotArea dataOnly="0" labelOnly="1" grandRow="1" outline="0" fieldPosition="0"/>
    </format>
    <format dxfId="692">
      <pivotArea dataOnly="0" labelOnly="1" fieldPosition="0">
        <references count="1">
          <reference field="6" count="3">
            <x v="0"/>
            <x v="1"/>
            <x v="2"/>
          </reference>
        </references>
      </pivotArea>
    </format>
    <format dxfId="693">
      <pivotArea dataOnly="0" labelOnly="1" grandCol="1" outline="0" fieldPosition="0"/>
    </format>
    <format dxfId="694">
      <pivotArea type="all" dataOnly="0" outline="0" fieldPosition="0"/>
    </format>
    <format dxfId="695">
      <pivotArea outline="0" collapsedLevelsAreSubtotals="1" fieldPosition="0"/>
    </format>
    <format dxfId="696">
      <pivotArea type="origin" dataOnly="0" labelOnly="1" outline="0" fieldPosition="0"/>
    </format>
    <format dxfId="697">
      <pivotArea field="6" type="button" dataOnly="0" labelOnly="1" outline="0" axis="axisCol" fieldPosition="0"/>
    </format>
    <format dxfId="698">
      <pivotArea type="topRight" dataOnly="0" labelOnly="1" outline="0" fieldPosition="0"/>
    </format>
    <format dxfId="699">
      <pivotArea field="19" type="button" dataOnly="0" labelOnly="1" outline="0" axis="axisRow" fieldPosition="0"/>
    </format>
    <format dxfId="700">
      <pivotArea dataOnly="0" labelOnly="1" fieldPosition="0">
        <references count="1">
          <reference field="19" count="2">
            <x v="0"/>
            <x v="1"/>
          </reference>
        </references>
      </pivotArea>
    </format>
    <format dxfId="701">
      <pivotArea dataOnly="0" labelOnly="1" grandRow="1" outline="0" fieldPosition="0"/>
    </format>
    <format dxfId="702">
      <pivotArea dataOnly="0" labelOnly="1" fieldPosition="0">
        <references count="1">
          <reference field="6" count="0"/>
        </references>
      </pivotArea>
    </format>
    <format dxfId="703">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1.xml><?xml version="1.0" encoding="utf-8"?>
<pivotTableDefinition xmlns="http://schemas.openxmlformats.org/spreadsheetml/2006/main" xmlns:mc="http://schemas.openxmlformats.org/markup-compatibility/2006" xmlns:xr="http://schemas.microsoft.com/office/spreadsheetml/2014/revision" mc:Ignorable="xr" xr:uid="{93C1A2B4-0934-9345-89C0-547118A7F316}" name="Tabella pivot29"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GD24:GG28" firstHeaderRow="1" firstDataRow="2" firstDataCol="1"/>
  <pivotFields count="36">
    <pivotField dataField="1" showAll="0"/>
    <pivotField showAll="0"/>
    <pivotField showAll="0"/>
    <pivotField showAll="0"/>
    <pivotField axis="axisCol" showAll="0">
      <items count="4">
        <item x="1"/>
        <item x="0"/>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4">
        <item x="0"/>
        <item x="1"/>
        <item h="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19"/>
  </rowFields>
  <rowItems count="3">
    <i>
      <x/>
    </i>
    <i>
      <x v="1"/>
    </i>
    <i t="grand">
      <x/>
    </i>
  </rowItems>
  <colFields count="1">
    <field x="4"/>
  </colFields>
  <colItems count="3">
    <i>
      <x/>
    </i>
    <i>
      <x v="1"/>
    </i>
    <i t="grand">
      <x/>
    </i>
  </colItems>
  <dataFields count="1">
    <dataField name="Conteggio di Matricola" fld="0" subtotal="count" baseField="0" baseItem="0"/>
  </dataFields>
  <formats count="40">
    <format dxfId="644">
      <pivotArea type="all" dataOnly="0" outline="0" fieldPosition="0"/>
    </format>
    <format dxfId="645">
      <pivotArea outline="0" collapsedLevelsAreSubtotals="1" fieldPosition="0"/>
    </format>
    <format dxfId="646">
      <pivotArea type="origin" dataOnly="0" labelOnly="1" outline="0" fieldPosition="0"/>
    </format>
    <format dxfId="647">
      <pivotArea field="4" type="button" dataOnly="0" labelOnly="1" outline="0" axis="axisCol" fieldPosition="0"/>
    </format>
    <format dxfId="648">
      <pivotArea type="topRight" dataOnly="0" labelOnly="1" outline="0" fieldPosition="0"/>
    </format>
    <format dxfId="649">
      <pivotArea field="19" type="button" dataOnly="0" labelOnly="1" outline="0" axis="axisRow" fieldPosition="0"/>
    </format>
    <format dxfId="650">
      <pivotArea dataOnly="0" labelOnly="1" fieldPosition="0">
        <references count="1">
          <reference field="19" count="0"/>
        </references>
      </pivotArea>
    </format>
    <format dxfId="651">
      <pivotArea dataOnly="0" labelOnly="1" grandRow="1" outline="0" fieldPosition="0"/>
    </format>
    <format dxfId="652">
      <pivotArea dataOnly="0" labelOnly="1" fieldPosition="0">
        <references count="1">
          <reference field="4" count="2">
            <x v="0"/>
            <x v="1"/>
          </reference>
        </references>
      </pivotArea>
    </format>
    <format dxfId="653">
      <pivotArea dataOnly="0" labelOnly="1" grandCol="1" outline="0" fieldPosition="0"/>
    </format>
    <format dxfId="654">
      <pivotArea type="all" dataOnly="0" outline="0" fieldPosition="0"/>
    </format>
    <format dxfId="655">
      <pivotArea outline="0" collapsedLevelsAreSubtotals="1" fieldPosition="0"/>
    </format>
    <format dxfId="656">
      <pivotArea type="origin" dataOnly="0" labelOnly="1" outline="0" fieldPosition="0"/>
    </format>
    <format dxfId="657">
      <pivotArea field="4" type="button" dataOnly="0" labelOnly="1" outline="0" axis="axisCol" fieldPosition="0"/>
    </format>
    <format dxfId="658">
      <pivotArea type="topRight" dataOnly="0" labelOnly="1" outline="0" fieldPosition="0"/>
    </format>
    <format dxfId="659">
      <pivotArea field="19" type="button" dataOnly="0" labelOnly="1" outline="0" axis="axisRow" fieldPosition="0"/>
    </format>
    <format dxfId="660">
      <pivotArea dataOnly="0" labelOnly="1" fieldPosition="0">
        <references count="1">
          <reference field="19" count="0"/>
        </references>
      </pivotArea>
    </format>
    <format dxfId="661">
      <pivotArea dataOnly="0" labelOnly="1" grandRow="1" outline="0" fieldPosition="0"/>
    </format>
    <format dxfId="662">
      <pivotArea dataOnly="0" labelOnly="1" fieldPosition="0">
        <references count="1">
          <reference field="4" count="2">
            <x v="0"/>
            <x v="1"/>
          </reference>
        </references>
      </pivotArea>
    </format>
    <format dxfId="663">
      <pivotArea dataOnly="0" labelOnly="1" grandCol="1" outline="0" fieldPosition="0"/>
    </format>
    <format dxfId="664">
      <pivotArea type="all" dataOnly="0" outline="0" fieldPosition="0"/>
    </format>
    <format dxfId="665">
      <pivotArea outline="0" collapsedLevelsAreSubtotals="1" fieldPosition="0"/>
    </format>
    <format dxfId="666">
      <pivotArea type="origin" dataOnly="0" labelOnly="1" outline="0" fieldPosition="0"/>
    </format>
    <format dxfId="667">
      <pivotArea field="4" type="button" dataOnly="0" labelOnly="1" outline="0" axis="axisCol" fieldPosition="0"/>
    </format>
    <format dxfId="668">
      <pivotArea type="topRight" dataOnly="0" labelOnly="1" outline="0" fieldPosition="0"/>
    </format>
    <format dxfId="669">
      <pivotArea field="19" type="button" dataOnly="0" labelOnly="1" outline="0" axis="axisRow" fieldPosition="0"/>
    </format>
    <format dxfId="670">
      <pivotArea dataOnly="0" labelOnly="1" fieldPosition="0">
        <references count="1">
          <reference field="19" count="0"/>
        </references>
      </pivotArea>
    </format>
    <format dxfId="671">
      <pivotArea dataOnly="0" labelOnly="1" grandRow="1" outline="0" fieldPosition="0"/>
    </format>
    <format dxfId="672">
      <pivotArea dataOnly="0" labelOnly="1" fieldPosition="0">
        <references count="1">
          <reference field="4" count="2">
            <x v="0"/>
            <x v="1"/>
          </reference>
        </references>
      </pivotArea>
    </format>
    <format dxfId="673">
      <pivotArea dataOnly="0" labelOnly="1" grandCol="1" outline="0" fieldPosition="0"/>
    </format>
    <format dxfId="674">
      <pivotArea type="all" dataOnly="0" outline="0" fieldPosition="0"/>
    </format>
    <format dxfId="675">
      <pivotArea outline="0" collapsedLevelsAreSubtotals="1" fieldPosition="0"/>
    </format>
    <format dxfId="676">
      <pivotArea type="origin" dataOnly="0" labelOnly="1" outline="0" fieldPosition="0"/>
    </format>
    <format dxfId="677">
      <pivotArea field="4" type="button" dataOnly="0" labelOnly="1" outline="0" axis="axisCol" fieldPosition="0"/>
    </format>
    <format dxfId="678">
      <pivotArea type="topRight" dataOnly="0" labelOnly="1" outline="0" fieldPosition="0"/>
    </format>
    <format dxfId="679">
      <pivotArea field="19" type="button" dataOnly="0" labelOnly="1" outline="0" axis="axisRow" fieldPosition="0"/>
    </format>
    <format dxfId="680">
      <pivotArea dataOnly="0" labelOnly="1" fieldPosition="0">
        <references count="1">
          <reference field="19" count="0"/>
        </references>
      </pivotArea>
    </format>
    <format dxfId="681">
      <pivotArea dataOnly="0" labelOnly="1" grandRow="1" outline="0" fieldPosition="0"/>
    </format>
    <format dxfId="682">
      <pivotArea dataOnly="0" labelOnly="1" fieldPosition="0">
        <references count="1">
          <reference field="4" count="2">
            <x v="0"/>
            <x v="1"/>
          </reference>
        </references>
      </pivotArea>
    </format>
    <format dxfId="683">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2.xml><?xml version="1.0" encoding="utf-8"?>
<pivotTableDefinition xmlns="http://schemas.openxmlformats.org/spreadsheetml/2006/main" xmlns:mc="http://schemas.openxmlformats.org/markup-compatibility/2006" xmlns:xr="http://schemas.microsoft.com/office/spreadsheetml/2014/revision" mc:Ignorable="xr" xr:uid="{518CE131-B248-E942-87EF-4692AF0D0E6E}" name="Tabella pivot1"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A294:D298" firstHeaderRow="1" firstDataRow="2" firstDataCol="1" rowPageCount="1" colPageCount="1"/>
  <pivotFields count="36">
    <pivotField dataField="1" showAll="0"/>
    <pivotField showAll="0"/>
    <pivotField showAll="0"/>
    <pivotField showAll="0"/>
    <pivotField showAll="0"/>
    <pivotField showAll="0"/>
    <pivotField showAll="0"/>
    <pivotField axis="axisCol" showAll="0">
      <items count="4">
        <item x="0"/>
        <item x="1"/>
        <item x="2"/>
        <item t="default"/>
      </items>
    </pivotField>
    <pivotField showAll="0"/>
    <pivotField showAll="0"/>
    <pivotField showAll="0"/>
    <pivotField showAll="0"/>
    <pivotField axis="axisPage" multipleItemSelectionAllowed="1" showAll="0">
      <items count="4">
        <item x="0"/>
        <item h="1" x="1"/>
        <item h="1" x="2"/>
        <item t="default"/>
      </items>
    </pivotField>
    <pivotField showAll="0"/>
    <pivotField showAll="0"/>
    <pivotField showAll="0"/>
    <pivotField showAll="0"/>
    <pivotField showAll="0"/>
    <pivotField showAll="0"/>
    <pivotField axis="axisRow"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19"/>
  </rowFields>
  <rowItems count="3">
    <i>
      <x/>
    </i>
    <i>
      <x v="1"/>
    </i>
    <i t="grand">
      <x/>
    </i>
  </rowItems>
  <colFields count="1">
    <field x="7"/>
  </colFields>
  <colItems count="3">
    <i>
      <x/>
    </i>
    <i>
      <x v="1"/>
    </i>
    <i t="grand">
      <x/>
    </i>
  </colItems>
  <pageFields count="1">
    <pageField fld="12" hier="-1"/>
  </pageFields>
  <dataFields count="1">
    <dataField name="Conteggio di Matricola" fld="0" subtotal="count" baseField="0" baseItem="0"/>
  </dataFields>
  <formats count="20">
    <format dxfId="624">
      <pivotArea type="all" dataOnly="0" outline="0" fieldPosition="0"/>
    </format>
    <format dxfId="625">
      <pivotArea outline="0" collapsedLevelsAreSubtotals="1" fieldPosition="0"/>
    </format>
    <format dxfId="626">
      <pivotArea type="origin" dataOnly="0" labelOnly="1" outline="0" fieldPosition="0"/>
    </format>
    <format dxfId="627">
      <pivotArea field="7" type="button" dataOnly="0" labelOnly="1" outline="0" axis="axisCol" fieldPosition="0"/>
    </format>
    <format dxfId="628">
      <pivotArea type="topRight" dataOnly="0" labelOnly="1" outline="0" fieldPosition="0"/>
    </format>
    <format dxfId="629">
      <pivotArea field="19" type="button" dataOnly="0" labelOnly="1" outline="0" axis="axisRow" fieldPosition="0"/>
    </format>
    <format dxfId="630">
      <pivotArea dataOnly="0" labelOnly="1" fieldPosition="0">
        <references count="1">
          <reference field="19" count="2">
            <x v="0"/>
            <x v="1"/>
          </reference>
        </references>
      </pivotArea>
    </format>
    <format dxfId="631">
      <pivotArea dataOnly="0" labelOnly="1" grandRow="1" outline="0" fieldPosition="0"/>
    </format>
    <format dxfId="632">
      <pivotArea dataOnly="0" labelOnly="1" fieldPosition="0">
        <references count="1">
          <reference field="7" count="2">
            <x v="0"/>
            <x v="1"/>
          </reference>
        </references>
      </pivotArea>
    </format>
    <format dxfId="633">
      <pivotArea dataOnly="0" labelOnly="1" grandCol="1" outline="0" fieldPosition="0"/>
    </format>
    <format dxfId="634">
      <pivotArea type="all" dataOnly="0" outline="0" fieldPosition="0"/>
    </format>
    <format dxfId="635">
      <pivotArea outline="0" collapsedLevelsAreSubtotals="1" fieldPosition="0"/>
    </format>
    <format dxfId="636">
      <pivotArea type="origin" dataOnly="0" labelOnly="1" outline="0" fieldPosition="0"/>
    </format>
    <format dxfId="637">
      <pivotArea field="7" type="button" dataOnly="0" labelOnly="1" outline="0" axis="axisCol" fieldPosition="0"/>
    </format>
    <format dxfId="638">
      <pivotArea type="topRight" dataOnly="0" labelOnly="1" outline="0" fieldPosition="0"/>
    </format>
    <format dxfId="639">
      <pivotArea field="19" type="button" dataOnly="0" labelOnly="1" outline="0" axis="axisRow" fieldPosition="0"/>
    </format>
    <format dxfId="640">
      <pivotArea dataOnly="0" labelOnly="1" fieldPosition="0">
        <references count="1">
          <reference field="19" count="2">
            <x v="0"/>
            <x v="1"/>
          </reference>
        </references>
      </pivotArea>
    </format>
    <format dxfId="641">
      <pivotArea dataOnly="0" labelOnly="1" grandRow="1" outline="0" fieldPosition="0"/>
    </format>
    <format dxfId="642">
      <pivotArea dataOnly="0" labelOnly="1" fieldPosition="0">
        <references count="1">
          <reference field="7" count="0"/>
        </references>
      </pivotArea>
    </format>
    <format dxfId="643">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3.xml><?xml version="1.0" encoding="utf-8"?>
<pivotTableDefinition xmlns="http://schemas.openxmlformats.org/spreadsheetml/2006/main" xmlns:mc="http://schemas.openxmlformats.org/markup-compatibility/2006" xmlns:xr="http://schemas.microsoft.com/office/spreadsheetml/2014/revision" mc:Ignorable="xr" xr:uid="{38395281-E25B-604E-9339-BADE026CE378}" name="Tabella pivot35"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DX24:EA28" firstHeaderRow="1" firstDataRow="2" firstDataCol="1"/>
  <pivotFields count="36">
    <pivotField dataField="1" showAll="0"/>
    <pivotField showAll="0"/>
    <pivotField showAll="0"/>
    <pivotField showAll="0"/>
    <pivotField axis="axisCol" showAll="0">
      <items count="4">
        <item x="1"/>
        <item x="0"/>
        <item x="2"/>
        <item t="default"/>
      </items>
    </pivotField>
    <pivotField showAll="0"/>
    <pivotField showAll="0"/>
    <pivotField showAll="0"/>
    <pivotField showAll="0"/>
    <pivotField showAll="0"/>
    <pivotField showAll="0"/>
    <pivotField showAll="0"/>
    <pivotField axis="axisRow" showAll="0">
      <items count="4">
        <item x="0"/>
        <item x="1"/>
        <item h="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12"/>
  </rowFields>
  <rowItems count="3">
    <i>
      <x/>
    </i>
    <i>
      <x v="1"/>
    </i>
    <i t="grand">
      <x/>
    </i>
  </rowItems>
  <colFields count="1">
    <field x="4"/>
  </colFields>
  <colItems count="3">
    <i>
      <x/>
    </i>
    <i>
      <x v="1"/>
    </i>
    <i t="grand">
      <x/>
    </i>
  </colItems>
  <dataFields count="1">
    <dataField name="Conteggio di Matricola" fld="0" subtotal="count" baseField="0" baseItem="0"/>
  </dataFields>
  <formats count="40">
    <format dxfId="584">
      <pivotArea type="all" dataOnly="0" outline="0" fieldPosition="0"/>
    </format>
    <format dxfId="585">
      <pivotArea outline="0" collapsedLevelsAreSubtotals="1" fieldPosition="0"/>
    </format>
    <format dxfId="586">
      <pivotArea type="origin" dataOnly="0" labelOnly="1" outline="0" fieldPosition="0"/>
    </format>
    <format dxfId="587">
      <pivotArea field="4" type="button" dataOnly="0" labelOnly="1" outline="0" axis="axisCol" fieldPosition="0"/>
    </format>
    <format dxfId="588">
      <pivotArea type="topRight" dataOnly="0" labelOnly="1" outline="0" fieldPosition="0"/>
    </format>
    <format dxfId="589">
      <pivotArea field="12" type="button" dataOnly="0" labelOnly="1" outline="0" axis="axisRow" fieldPosition="0"/>
    </format>
    <format dxfId="590">
      <pivotArea dataOnly="0" labelOnly="1" fieldPosition="0">
        <references count="1">
          <reference field="12" count="0"/>
        </references>
      </pivotArea>
    </format>
    <format dxfId="591">
      <pivotArea dataOnly="0" labelOnly="1" grandRow="1" outline="0" fieldPosition="0"/>
    </format>
    <format dxfId="592">
      <pivotArea dataOnly="0" labelOnly="1" fieldPosition="0">
        <references count="1">
          <reference field="4" count="2">
            <x v="0"/>
            <x v="1"/>
          </reference>
        </references>
      </pivotArea>
    </format>
    <format dxfId="593">
      <pivotArea dataOnly="0" labelOnly="1" grandCol="1" outline="0" fieldPosition="0"/>
    </format>
    <format dxfId="594">
      <pivotArea type="all" dataOnly="0" outline="0" fieldPosition="0"/>
    </format>
    <format dxfId="595">
      <pivotArea outline="0" collapsedLevelsAreSubtotals="1" fieldPosition="0"/>
    </format>
    <format dxfId="596">
      <pivotArea type="origin" dataOnly="0" labelOnly="1" outline="0" fieldPosition="0"/>
    </format>
    <format dxfId="597">
      <pivotArea field="4" type="button" dataOnly="0" labelOnly="1" outline="0" axis="axisCol" fieldPosition="0"/>
    </format>
    <format dxfId="598">
      <pivotArea type="topRight" dataOnly="0" labelOnly="1" outline="0" fieldPosition="0"/>
    </format>
    <format dxfId="599">
      <pivotArea field="12" type="button" dataOnly="0" labelOnly="1" outline="0" axis="axisRow" fieldPosition="0"/>
    </format>
    <format dxfId="600">
      <pivotArea dataOnly="0" labelOnly="1" fieldPosition="0">
        <references count="1">
          <reference field="12" count="0"/>
        </references>
      </pivotArea>
    </format>
    <format dxfId="601">
      <pivotArea dataOnly="0" labelOnly="1" grandRow="1" outline="0" fieldPosition="0"/>
    </format>
    <format dxfId="602">
      <pivotArea dataOnly="0" labelOnly="1" fieldPosition="0">
        <references count="1">
          <reference field="4" count="2">
            <x v="0"/>
            <x v="1"/>
          </reference>
        </references>
      </pivotArea>
    </format>
    <format dxfId="603">
      <pivotArea dataOnly="0" labelOnly="1" grandCol="1" outline="0" fieldPosition="0"/>
    </format>
    <format dxfId="604">
      <pivotArea type="all" dataOnly="0" outline="0" fieldPosition="0"/>
    </format>
    <format dxfId="605">
      <pivotArea outline="0" collapsedLevelsAreSubtotals="1" fieldPosition="0"/>
    </format>
    <format dxfId="606">
      <pivotArea type="origin" dataOnly="0" labelOnly="1" outline="0" fieldPosition="0"/>
    </format>
    <format dxfId="607">
      <pivotArea field="4" type="button" dataOnly="0" labelOnly="1" outline="0" axis="axisCol" fieldPosition="0"/>
    </format>
    <format dxfId="608">
      <pivotArea type="topRight" dataOnly="0" labelOnly="1" outline="0" fieldPosition="0"/>
    </format>
    <format dxfId="609">
      <pivotArea field="12" type="button" dataOnly="0" labelOnly="1" outline="0" axis="axisRow" fieldPosition="0"/>
    </format>
    <format dxfId="610">
      <pivotArea dataOnly="0" labelOnly="1" fieldPosition="0">
        <references count="1">
          <reference field="12" count="0"/>
        </references>
      </pivotArea>
    </format>
    <format dxfId="611">
      <pivotArea dataOnly="0" labelOnly="1" grandRow="1" outline="0" fieldPosition="0"/>
    </format>
    <format dxfId="612">
      <pivotArea dataOnly="0" labelOnly="1" fieldPosition="0">
        <references count="1">
          <reference field="4" count="2">
            <x v="0"/>
            <x v="1"/>
          </reference>
        </references>
      </pivotArea>
    </format>
    <format dxfId="613">
      <pivotArea dataOnly="0" labelOnly="1" grandCol="1" outline="0" fieldPosition="0"/>
    </format>
    <format dxfId="614">
      <pivotArea type="all" dataOnly="0" outline="0" fieldPosition="0"/>
    </format>
    <format dxfId="615">
      <pivotArea outline="0" collapsedLevelsAreSubtotals="1" fieldPosition="0"/>
    </format>
    <format dxfId="616">
      <pivotArea type="origin" dataOnly="0" labelOnly="1" outline="0" fieldPosition="0"/>
    </format>
    <format dxfId="617">
      <pivotArea field="4" type="button" dataOnly="0" labelOnly="1" outline="0" axis="axisCol" fieldPosition="0"/>
    </format>
    <format dxfId="618">
      <pivotArea type="topRight" dataOnly="0" labelOnly="1" outline="0" fieldPosition="0"/>
    </format>
    <format dxfId="619">
      <pivotArea field="12" type="button" dataOnly="0" labelOnly="1" outline="0" axis="axisRow" fieldPosition="0"/>
    </format>
    <format dxfId="620">
      <pivotArea dataOnly="0" labelOnly="1" fieldPosition="0">
        <references count="1">
          <reference field="12" count="0"/>
        </references>
      </pivotArea>
    </format>
    <format dxfId="621">
      <pivotArea dataOnly="0" labelOnly="1" grandRow="1" outline="0" fieldPosition="0"/>
    </format>
    <format dxfId="622">
      <pivotArea dataOnly="0" labelOnly="1" fieldPosition="0">
        <references count="1">
          <reference field="4" count="2">
            <x v="0"/>
            <x v="1"/>
          </reference>
        </references>
      </pivotArea>
    </format>
    <format dxfId="623">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4.xml><?xml version="1.0" encoding="utf-8"?>
<pivotTableDefinition xmlns="http://schemas.openxmlformats.org/spreadsheetml/2006/main" xmlns:mc="http://schemas.openxmlformats.org/markup-compatibility/2006" xmlns:xr="http://schemas.microsoft.com/office/spreadsheetml/2014/revision" mc:Ignorable="xr" xr:uid="{A62F1DE3-EA6F-E946-930E-F9CB634690C6}" name="Tabella pivot50"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EZ247:FJ251" firstHeaderRow="1" firstDataRow="2" firstDataCol="1"/>
  <pivotFields count="36">
    <pivotField dataField="1" showAll="0"/>
    <pivotField showAll="0"/>
    <pivotField showAll="0"/>
    <pivotField showAll="0"/>
    <pivotField showAll="0"/>
    <pivotField showAll="0"/>
    <pivotField showAll="0"/>
    <pivotField showAll="0"/>
    <pivotField showAll="0"/>
    <pivotField axis="axisCol" showAll="0">
      <items count="11">
        <item x="4"/>
        <item x="8"/>
        <item x="2"/>
        <item x="3"/>
        <item x="0"/>
        <item x="5"/>
        <item x="6"/>
        <item x="1"/>
        <item x="7"/>
        <item x="9"/>
        <item t="default"/>
      </items>
    </pivotField>
    <pivotField showAll="0"/>
    <pivotField showAll="0"/>
    <pivotField axis="axisRow" showAll="0">
      <items count="4">
        <item x="0"/>
        <item x="1"/>
        <item h="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12"/>
  </rowFields>
  <rowItems count="3">
    <i>
      <x/>
    </i>
    <i>
      <x v="1"/>
    </i>
    <i t="grand">
      <x/>
    </i>
  </rowItems>
  <colFields count="1">
    <field x="9"/>
  </colFields>
  <colItems count="10">
    <i>
      <x/>
    </i>
    <i>
      <x v="1"/>
    </i>
    <i>
      <x v="2"/>
    </i>
    <i>
      <x v="3"/>
    </i>
    <i>
      <x v="4"/>
    </i>
    <i>
      <x v="5"/>
    </i>
    <i>
      <x v="6"/>
    </i>
    <i>
      <x v="7"/>
    </i>
    <i>
      <x v="8"/>
    </i>
    <i t="grand">
      <x/>
    </i>
  </colItems>
  <dataFields count="1">
    <dataField name="Conteggio di Matricola" fld="0" subtotal="count" baseField="0" baseItem="0"/>
  </dataFields>
  <formats count="40">
    <format dxfId="544">
      <pivotArea type="all" dataOnly="0" outline="0" fieldPosition="0"/>
    </format>
    <format dxfId="545">
      <pivotArea outline="0" collapsedLevelsAreSubtotals="1" fieldPosition="0"/>
    </format>
    <format dxfId="546">
      <pivotArea type="origin" dataOnly="0" labelOnly="1" outline="0" fieldPosition="0"/>
    </format>
    <format dxfId="547">
      <pivotArea field="9" type="button" dataOnly="0" labelOnly="1" outline="0" axis="axisCol" fieldPosition="0"/>
    </format>
    <format dxfId="548">
      <pivotArea type="topRight" dataOnly="0" labelOnly="1" outline="0" fieldPosition="0"/>
    </format>
    <format dxfId="549">
      <pivotArea field="12" type="button" dataOnly="0" labelOnly="1" outline="0" axis="axisRow" fieldPosition="0"/>
    </format>
    <format dxfId="550">
      <pivotArea dataOnly="0" labelOnly="1" fieldPosition="0">
        <references count="1">
          <reference field="12" count="0"/>
        </references>
      </pivotArea>
    </format>
    <format dxfId="551">
      <pivotArea dataOnly="0" labelOnly="1" grandRow="1" outline="0" fieldPosition="0"/>
    </format>
    <format dxfId="552">
      <pivotArea dataOnly="0" labelOnly="1" fieldPosition="0">
        <references count="1">
          <reference field="9" count="9">
            <x v="0"/>
            <x v="1"/>
            <x v="2"/>
            <x v="3"/>
            <x v="4"/>
            <x v="5"/>
            <x v="6"/>
            <x v="7"/>
            <x v="8"/>
          </reference>
        </references>
      </pivotArea>
    </format>
    <format dxfId="553">
      <pivotArea dataOnly="0" labelOnly="1" grandCol="1" outline="0" fieldPosition="0"/>
    </format>
    <format dxfId="554">
      <pivotArea type="all" dataOnly="0" outline="0" fieldPosition="0"/>
    </format>
    <format dxfId="555">
      <pivotArea outline="0" collapsedLevelsAreSubtotals="1" fieldPosition="0"/>
    </format>
    <format dxfId="556">
      <pivotArea type="origin" dataOnly="0" labelOnly="1" outline="0" fieldPosition="0"/>
    </format>
    <format dxfId="557">
      <pivotArea field="9" type="button" dataOnly="0" labelOnly="1" outline="0" axis="axisCol" fieldPosition="0"/>
    </format>
    <format dxfId="558">
      <pivotArea type="topRight" dataOnly="0" labelOnly="1" outline="0" fieldPosition="0"/>
    </format>
    <format dxfId="559">
      <pivotArea field="12" type="button" dataOnly="0" labelOnly="1" outline="0" axis="axisRow" fieldPosition="0"/>
    </format>
    <format dxfId="560">
      <pivotArea dataOnly="0" labelOnly="1" fieldPosition="0">
        <references count="1">
          <reference field="12" count="0"/>
        </references>
      </pivotArea>
    </format>
    <format dxfId="561">
      <pivotArea dataOnly="0" labelOnly="1" grandRow="1" outline="0" fieldPosition="0"/>
    </format>
    <format dxfId="562">
      <pivotArea dataOnly="0" labelOnly="1" fieldPosition="0">
        <references count="1">
          <reference field="9" count="9">
            <x v="0"/>
            <x v="1"/>
            <x v="2"/>
            <x v="3"/>
            <x v="4"/>
            <x v="5"/>
            <x v="6"/>
            <x v="7"/>
            <x v="8"/>
          </reference>
        </references>
      </pivotArea>
    </format>
    <format dxfId="563">
      <pivotArea dataOnly="0" labelOnly="1" grandCol="1" outline="0" fieldPosition="0"/>
    </format>
    <format dxfId="564">
      <pivotArea type="all" dataOnly="0" outline="0" fieldPosition="0"/>
    </format>
    <format dxfId="565">
      <pivotArea outline="0" collapsedLevelsAreSubtotals="1" fieldPosition="0"/>
    </format>
    <format dxfId="566">
      <pivotArea type="origin" dataOnly="0" labelOnly="1" outline="0" fieldPosition="0"/>
    </format>
    <format dxfId="567">
      <pivotArea field="9" type="button" dataOnly="0" labelOnly="1" outline="0" axis="axisCol" fieldPosition="0"/>
    </format>
    <format dxfId="568">
      <pivotArea type="topRight" dataOnly="0" labelOnly="1" outline="0" fieldPosition="0"/>
    </format>
    <format dxfId="569">
      <pivotArea field="12" type="button" dataOnly="0" labelOnly="1" outline="0" axis="axisRow" fieldPosition="0"/>
    </format>
    <format dxfId="570">
      <pivotArea dataOnly="0" labelOnly="1" fieldPosition="0">
        <references count="1">
          <reference field="12" count="0"/>
        </references>
      </pivotArea>
    </format>
    <format dxfId="571">
      <pivotArea dataOnly="0" labelOnly="1" grandRow="1" outline="0" fieldPosition="0"/>
    </format>
    <format dxfId="572">
      <pivotArea dataOnly="0" labelOnly="1" fieldPosition="0">
        <references count="1">
          <reference field="9" count="9">
            <x v="0"/>
            <x v="1"/>
            <x v="2"/>
            <x v="3"/>
            <x v="4"/>
            <x v="5"/>
            <x v="6"/>
            <x v="7"/>
            <x v="8"/>
          </reference>
        </references>
      </pivotArea>
    </format>
    <format dxfId="573">
      <pivotArea dataOnly="0" labelOnly="1" grandCol="1" outline="0" fieldPosition="0"/>
    </format>
    <format dxfId="574">
      <pivotArea type="all" dataOnly="0" outline="0" fieldPosition="0"/>
    </format>
    <format dxfId="575">
      <pivotArea outline="0" collapsedLevelsAreSubtotals="1" fieldPosition="0"/>
    </format>
    <format dxfId="576">
      <pivotArea type="origin" dataOnly="0" labelOnly="1" outline="0" fieldPosition="0"/>
    </format>
    <format dxfId="577">
      <pivotArea field="9" type="button" dataOnly="0" labelOnly="1" outline="0" axis="axisCol" fieldPosition="0"/>
    </format>
    <format dxfId="578">
      <pivotArea type="topRight" dataOnly="0" labelOnly="1" outline="0" fieldPosition="0"/>
    </format>
    <format dxfId="579">
      <pivotArea field="12" type="button" dataOnly="0" labelOnly="1" outline="0" axis="axisRow" fieldPosition="0"/>
    </format>
    <format dxfId="580">
      <pivotArea dataOnly="0" labelOnly="1" fieldPosition="0">
        <references count="1">
          <reference field="12" count="0"/>
        </references>
      </pivotArea>
    </format>
    <format dxfId="581">
      <pivotArea dataOnly="0" labelOnly="1" grandRow="1" outline="0" fieldPosition="0"/>
    </format>
    <format dxfId="582">
      <pivotArea dataOnly="0" labelOnly="1" fieldPosition="0">
        <references count="1">
          <reference field="9" count="9">
            <x v="0"/>
            <x v="1"/>
            <x v="2"/>
            <x v="3"/>
            <x v="4"/>
            <x v="5"/>
            <x v="6"/>
            <x v="7"/>
            <x v="8"/>
          </reference>
        </references>
      </pivotArea>
    </format>
    <format dxfId="583">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5.xml><?xml version="1.0" encoding="utf-8"?>
<pivotTableDefinition xmlns="http://schemas.openxmlformats.org/spreadsheetml/2006/main" xmlns:mc="http://schemas.openxmlformats.org/markup-compatibility/2006" xmlns:xr="http://schemas.microsoft.com/office/spreadsheetml/2014/revision" mc:Ignorable="xr" xr:uid="{349F3355-E92E-7A40-9D4B-152818E26781}" name="Tabella pivot24"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A226:K230" firstHeaderRow="1" firstDataRow="2" firstDataCol="1" rowPageCount="1" colPageCount="1"/>
  <pivotFields count="36">
    <pivotField dataField="1" showAll="0"/>
    <pivotField showAll="0"/>
    <pivotField showAll="0"/>
    <pivotField showAll="0"/>
    <pivotField showAll="0"/>
    <pivotField showAll="0"/>
    <pivotField showAll="0"/>
    <pivotField showAll="0"/>
    <pivotField showAll="0"/>
    <pivotField axis="axisCol" showAll="0">
      <items count="11">
        <item x="4"/>
        <item x="8"/>
        <item x="2"/>
        <item x="3"/>
        <item x="0"/>
        <item x="5"/>
        <item x="6"/>
        <item x="1"/>
        <item x="7"/>
        <item x="9"/>
        <item t="default"/>
      </items>
    </pivotField>
    <pivotField showAll="0"/>
    <pivotField showAll="0"/>
    <pivotField axis="axisPage" multipleItemSelectionAllowed="1" showAll="0">
      <items count="4">
        <item x="0"/>
        <item h="1" x="1"/>
        <item h="1" x="2"/>
        <item t="default"/>
      </items>
    </pivotField>
    <pivotField showAll="0"/>
    <pivotField showAll="0"/>
    <pivotField showAll="0"/>
    <pivotField showAll="0"/>
    <pivotField showAll="0"/>
    <pivotField showAll="0"/>
    <pivotField showAll="0"/>
    <pivotField axis="axisRow" showAll="0">
      <items count="4">
        <item x="1"/>
        <item x="0"/>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20"/>
  </rowFields>
  <rowItems count="3">
    <i>
      <x/>
    </i>
    <i>
      <x v="1"/>
    </i>
    <i t="grand">
      <x/>
    </i>
  </rowItems>
  <colFields count="1">
    <field x="9"/>
  </colFields>
  <colItems count="10">
    <i>
      <x/>
    </i>
    <i>
      <x v="1"/>
    </i>
    <i>
      <x v="2"/>
    </i>
    <i>
      <x v="3"/>
    </i>
    <i>
      <x v="4"/>
    </i>
    <i>
      <x v="5"/>
    </i>
    <i>
      <x v="6"/>
    </i>
    <i>
      <x v="7"/>
    </i>
    <i>
      <x v="8"/>
    </i>
    <i t="grand">
      <x/>
    </i>
  </colItems>
  <pageFields count="1">
    <pageField fld="12" hier="-1"/>
  </pageFields>
  <dataFields count="1">
    <dataField name="Conteggio di Matricola" fld="0" subtotal="count" baseField="0" baseItem="0"/>
  </dataFields>
  <formats count="20">
    <format dxfId="524">
      <pivotArea type="all" dataOnly="0" outline="0" fieldPosition="0"/>
    </format>
    <format dxfId="525">
      <pivotArea outline="0" collapsedLevelsAreSubtotals="1" fieldPosition="0"/>
    </format>
    <format dxfId="526">
      <pivotArea type="origin" dataOnly="0" labelOnly="1" outline="0" fieldPosition="0"/>
    </format>
    <format dxfId="527">
      <pivotArea field="9" type="button" dataOnly="0" labelOnly="1" outline="0" axis="axisCol" fieldPosition="0"/>
    </format>
    <format dxfId="528">
      <pivotArea type="topRight" dataOnly="0" labelOnly="1" outline="0" fieldPosition="0"/>
    </format>
    <format dxfId="529">
      <pivotArea field="20" type="button" dataOnly="0" labelOnly="1" outline="0" axis="axisRow" fieldPosition="0"/>
    </format>
    <format dxfId="530">
      <pivotArea dataOnly="0" labelOnly="1" fieldPosition="0">
        <references count="1">
          <reference field="20" count="2">
            <x v="0"/>
            <x v="1"/>
          </reference>
        </references>
      </pivotArea>
    </format>
    <format dxfId="531">
      <pivotArea dataOnly="0" labelOnly="1" grandRow="1" outline="0" fieldPosition="0"/>
    </format>
    <format dxfId="532">
      <pivotArea dataOnly="0" labelOnly="1" fieldPosition="0">
        <references count="1">
          <reference field="9" count="9">
            <x v="0"/>
            <x v="1"/>
            <x v="2"/>
            <x v="3"/>
            <x v="4"/>
            <x v="5"/>
            <x v="6"/>
            <x v="7"/>
            <x v="8"/>
          </reference>
        </references>
      </pivotArea>
    </format>
    <format dxfId="533">
      <pivotArea dataOnly="0" labelOnly="1" grandCol="1" outline="0" fieldPosition="0"/>
    </format>
    <format dxfId="534">
      <pivotArea type="all" dataOnly="0" outline="0" fieldPosition="0"/>
    </format>
    <format dxfId="535">
      <pivotArea outline="0" collapsedLevelsAreSubtotals="1" fieldPosition="0"/>
    </format>
    <format dxfId="536">
      <pivotArea type="origin" dataOnly="0" labelOnly="1" outline="0" fieldPosition="0"/>
    </format>
    <format dxfId="537">
      <pivotArea field="9" type="button" dataOnly="0" labelOnly="1" outline="0" axis="axisCol" fieldPosition="0"/>
    </format>
    <format dxfId="538">
      <pivotArea type="topRight" dataOnly="0" labelOnly="1" outline="0" fieldPosition="0"/>
    </format>
    <format dxfId="539">
      <pivotArea field="20" type="button" dataOnly="0" labelOnly="1" outline="0" axis="axisRow" fieldPosition="0"/>
    </format>
    <format dxfId="540">
      <pivotArea dataOnly="0" labelOnly="1" fieldPosition="0">
        <references count="1">
          <reference field="20" count="2">
            <x v="0"/>
            <x v="1"/>
          </reference>
        </references>
      </pivotArea>
    </format>
    <format dxfId="541">
      <pivotArea dataOnly="0" labelOnly="1" grandRow="1" outline="0" fieldPosition="0"/>
    </format>
    <format dxfId="542">
      <pivotArea dataOnly="0" labelOnly="1" fieldPosition="0">
        <references count="1">
          <reference field="9" count="0"/>
        </references>
      </pivotArea>
    </format>
    <format dxfId="543">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6.xml><?xml version="1.0" encoding="utf-8"?>
<pivotTableDefinition xmlns="http://schemas.openxmlformats.org/spreadsheetml/2006/main" xmlns:mc="http://schemas.openxmlformats.org/markup-compatibility/2006" xmlns:xr="http://schemas.microsoft.com/office/spreadsheetml/2014/revision" mc:Ignorable="xr" xr:uid="{71C2E428-C1CF-F544-8AAC-C8639BB76E0E}" name="Tabella pivot46"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EZ58:FF62" firstHeaderRow="1" firstDataRow="2" firstDataCol="1" rowPageCount="1" colPageCount="1"/>
  <pivotFields count="36">
    <pivotField dataField="1" showAll="0"/>
    <pivotField showAll="0"/>
    <pivotField showAll="0"/>
    <pivotField showAll="0"/>
    <pivotField showAll="0"/>
    <pivotField axis="axisCol" showAll="0">
      <items count="7">
        <item x="3"/>
        <item x="0"/>
        <item x="2"/>
        <item x="1"/>
        <item x="4"/>
        <item x="5"/>
        <item t="default"/>
      </items>
    </pivotField>
    <pivotField showAll="0"/>
    <pivotField showAll="0"/>
    <pivotField showAll="0"/>
    <pivotField showAll="0"/>
    <pivotField showAll="0"/>
    <pivotField showAll="0"/>
    <pivotField axis="axisPage" multipleItemSelectionAllowed="1" showAll="0">
      <items count="4">
        <item x="0"/>
        <item h="1" x="1"/>
        <item h="1" x="2"/>
        <item t="default"/>
      </items>
    </pivotField>
    <pivotField showAll="0"/>
    <pivotField showAll="0"/>
    <pivotField showAll="0"/>
    <pivotField showAll="0"/>
    <pivotField showAll="0"/>
    <pivotField showAll="0"/>
    <pivotField axis="axisRow"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19"/>
  </rowFields>
  <rowItems count="3">
    <i>
      <x/>
    </i>
    <i>
      <x v="1"/>
    </i>
    <i t="grand">
      <x/>
    </i>
  </rowItems>
  <colFields count="1">
    <field x="5"/>
  </colFields>
  <colItems count="6">
    <i>
      <x/>
    </i>
    <i>
      <x v="1"/>
    </i>
    <i>
      <x v="2"/>
    </i>
    <i>
      <x v="3"/>
    </i>
    <i>
      <x v="4"/>
    </i>
    <i t="grand">
      <x/>
    </i>
  </colItems>
  <pageFields count="1">
    <pageField fld="12" hier="-1"/>
  </pageFields>
  <dataFields count="1">
    <dataField name="Conteggio di Matricola" fld="0" subtotal="count" baseField="0" baseItem="0"/>
  </dataFields>
  <formats count="40">
    <format dxfId="484">
      <pivotArea type="all" dataOnly="0" outline="0" fieldPosition="0"/>
    </format>
    <format dxfId="485">
      <pivotArea outline="0" collapsedLevelsAreSubtotals="1" fieldPosition="0"/>
    </format>
    <format dxfId="486">
      <pivotArea type="origin" dataOnly="0" labelOnly="1" outline="0" fieldPosition="0"/>
    </format>
    <format dxfId="487">
      <pivotArea field="5" type="button" dataOnly="0" labelOnly="1" outline="0" axis="axisCol" fieldPosition="0"/>
    </format>
    <format dxfId="488">
      <pivotArea type="topRight" dataOnly="0" labelOnly="1" outline="0" fieldPosition="0"/>
    </format>
    <format dxfId="489">
      <pivotArea field="19" type="button" dataOnly="0" labelOnly="1" outline="0" axis="axisRow" fieldPosition="0"/>
    </format>
    <format dxfId="490">
      <pivotArea dataOnly="0" labelOnly="1" fieldPosition="0">
        <references count="1">
          <reference field="19" count="2">
            <x v="0"/>
            <x v="1"/>
          </reference>
        </references>
      </pivotArea>
    </format>
    <format dxfId="491">
      <pivotArea dataOnly="0" labelOnly="1" grandRow="1" outline="0" fieldPosition="0"/>
    </format>
    <format dxfId="492">
      <pivotArea dataOnly="0" labelOnly="1" fieldPosition="0">
        <references count="1">
          <reference field="5" count="5">
            <x v="0"/>
            <x v="1"/>
            <x v="2"/>
            <x v="3"/>
            <x v="4"/>
          </reference>
        </references>
      </pivotArea>
    </format>
    <format dxfId="493">
      <pivotArea dataOnly="0" labelOnly="1" grandCol="1" outline="0" fieldPosition="0"/>
    </format>
    <format dxfId="494">
      <pivotArea type="all" dataOnly="0" outline="0" fieldPosition="0"/>
    </format>
    <format dxfId="495">
      <pivotArea outline="0" collapsedLevelsAreSubtotals="1" fieldPosition="0"/>
    </format>
    <format dxfId="496">
      <pivotArea type="origin" dataOnly="0" labelOnly="1" outline="0" fieldPosition="0"/>
    </format>
    <format dxfId="497">
      <pivotArea field="5" type="button" dataOnly="0" labelOnly="1" outline="0" axis="axisCol" fieldPosition="0"/>
    </format>
    <format dxfId="498">
      <pivotArea type="topRight" dataOnly="0" labelOnly="1" outline="0" fieldPosition="0"/>
    </format>
    <format dxfId="499">
      <pivotArea field="19" type="button" dataOnly="0" labelOnly="1" outline="0" axis="axisRow" fieldPosition="0"/>
    </format>
    <format dxfId="500">
      <pivotArea dataOnly="0" labelOnly="1" fieldPosition="0">
        <references count="1">
          <reference field="19" count="2">
            <x v="0"/>
            <x v="1"/>
          </reference>
        </references>
      </pivotArea>
    </format>
    <format dxfId="501">
      <pivotArea dataOnly="0" labelOnly="1" grandRow="1" outline="0" fieldPosition="0"/>
    </format>
    <format dxfId="502">
      <pivotArea dataOnly="0" labelOnly="1" fieldPosition="0">
        <references count="1">
          <reference field="5" count="5">
            <x v="0"/>
            <x v="1"/>
            <x v="2"/>
            <x v="3"/>
            <x v="4"/>
          </reference>
        </references>
      </pivotArea>
    </format>
    <format dxfId="503">
      <pivotArea dataOnly="0" labelOnly="1" grandCol="1" outline="0" fieldPosition="0"/>
    </format>
    <format dxfId="504">
      <pivotArea type="all" dataOnly="0" outline="0" fieldPosition="0"/>
    </format>
    <format dxfId="505">
      <pivotArea outline="0" collapsedLevelsAreSubtotals="1" fieldPosition="0"/>
    </format>
    <format dxfId="506">
      <pivotArea type="origin" dataOnly="0" labelOnly="1" outline="0" fieldPosition="0"/>
    </format>
    <format dxfId="507">
      <pivotArea field="5" type="button" dataOnly="0" labelOnly="1" outline="0" axis="axisCol" fieldPosition="0"/>
    </format>
    <format dxfId="508">
      <pivotArea type="topRight" dataOnly="0" labelOnly="1" outline="0" fieldPosition="0"/>
    </format>
    <format dxfId="509">
      <pivotArea field="19" type="button" dataOnly="0" labelOnly="1" outline="0" axis="axisRow" fieldPosition="0"/>
    </format>
    <format dxfId="510">
      <pivotArea dataOnly="0" labelOnly="1" fieldPosition="0">
        <references count="1">
          <reference field="19" count="2">
            <x v="0"/>
            <x v="1"/>
          </reference>
        </references>
      </pivotArea>
    </format>
    <format dxfId="511">
      <pivotArea dataOnly="0" labelOnly="1" grandRow="1" outline="0" fieldPosition="0"/>
    </format>
    <format dxfId="512">
      <pivotArea dataOnly="0" labelOnly="1" fieldPosition="0">
        <references count="1">
          <reference field="5" count="5">
            <x v="0"/>
            <x v="1"/>
            <x v="2"/>
            <x v="3"/>
            <x v="4"/>
          </reference>
        </references>
      </pivotArea>
    </format>
    <format dxfId="513">
      <pivotArea dataOnly="0" labelOnly="1" grandCol="1" outline="0" fieldPosition="0"/>
    </format>
    <format dxfId="514">
      <pivotArea type="all" dataOnly="0" outline="0" fieldPosition="0"/>
    </format>
    <format dxfId="515">
      <pivotArea outline="0" collapsedLevelsAreSubtotals="1" fieldPosition="0"/>
    </format>
    <format dxfId="516">
      <pivotArea type="origin" dataOnly="0" labelOnly="1" outline="0" fieldPosition="0"/>
    </format>
    <format dxfId="517">
      <pivotArea field="5" type="button" dataOnly="0" labelOnly="1" outline="0" axis="axisCol" fieldPosition="0"/>
    </format>
    <format dxfId="518">
      <pivotArea type="topRight" dataOnly="0" labelOnly="1" outline="0" fieldPosition="0"/>
    </format>
    <format dxfId="519">
      <pivotArea field="19" type="button" dataOnly="0" labelOnly="1" outline="0" axis="axisRow" fieldPosition="0"/>
    </format>
    <format dxfId="520">
      <pivotArea dataOnly="0" labelOnly="1" fieldPosition="0">
        <references count="1">
          <reference field="19" count="2">
            <x v="0"/>
            <x v="1"/>
          </reference>
        </references>
      </pivotArea>
    </format>
    <format dxfId="521">
      <pivotArea dataOnly="0" labelOnly="1" grandRow="1" outline="0" fieldPosition="0"/>
    </format>
    <format dxfId="522">
      <pivotArea dataOnly="0" labelOnly="1" fieldPosition="0">
        <references count="1">
          <reference field="5" count="5">
            <x v="0"/>
            <x v="1"/>
            <x v="2"/>
            <x v="3"/>
            <x v="4"/>
          </reference>
        </references>
      </pivotArea>
    </format>
    <format dxfId="523">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7.xml><?xml version="1.0" encoding="utf-8"?>
<pivotTableDefinition xmlns="http://schemas.openxmlformats.org/spreadsheetml/2006/main" xmlns:mc="http://schemas.openxmlformats.org/markup-compatibility/2006" xmlns:xr="http://schemas.microsoft.com/office/spreadsheetml/2014/revision" mc:Ignorable="xr" xr:uid="{ACF54FF9-1BCA-D247-A8AA-3FBB868C54E6}" name="Tabella pivot2"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A277:D281" firstHeaderRow="1" firstDataRow="2" firstDataCol="1" rowPageCount="1" colPageCount="1"/>
  <pivotFields count="36">
    <pivotField dataField="1" showAll="0"/>
    <pivotField showAll="0"/>
    <pivotField showAll="0"/>
    <pivotField showAll="0"/>
    <pivotField showAll="0"/>
    <pivotField showAll="0"/>
    <pivotField showAll="0"/>
    <pivotField axis="axisCol" showAll="0">
      <items count="4">
        <item x="0"/>
        <item x="1"/>
        <item x="2"/>
        <item t="default"/>
      </items>
    </pivotField>
    <pivotField showAll="0"/>
    <pivotField showAll="0"/>
    <pivotField showAll="0"/>
    <pivotField showAll="0"/>
    <pivotField axis="axisPage" multipleItemSelectionAllowed="1" showAll="0">
      <items count="4">
        <item x="0"/>
        <item h="1" x="1"/>
        <item h="1" x="2"/>
        <item t="default"/>
      </items>
    </pivotField>
    <pivotField showAll="0"/>
    <pivotField showAll="0"/>
    <pivotField showAll="0"/>
    <pivotField showAll="0"/>
    <pivotField showAll="0"/>
    <pivotField showAll="0"/>
    <pivotField showAll="0"/>
    <pivotField axis="axisRow" showAll="0">
      <items count="4">
        <item x="1"/>
        <item x="0"/>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20"/>
  </rowFields>
  <rowItems count="3">
    <i>
      <x/>
    </i>
    <i>
      <x v="1"/>
    </i>
    <i t="grand">
      <x/>
    </i>
  </rowItems>
  <colFields count="1">
    <field x="7"/>
  </colFields>
  <colItems count="3">
    <i>
      <x/>
    </i>
    <i>
      <x v="1"/>
    </i>
    <i t="grand">
      <x/>
    </i>
  </colItems>
  <pageFields count="1">
    <pageField fld="12" hier="-1"/>
  </pageFields>
  <dataFields count="1">
    <dataField name="Conteggio di Matricola" fld="0" subtotal="count" baseField="0" baseItem="0"/>
  </dataFields>
  <formats count="20">
    <format dxfId="464">
      <pivotArea type="all" dataOnly="0" outline="0" fieldPosition="0"/>
    </format>
    <format dxfId="465">
      <pivotArea outline="0" collapsedLevelsAreSubtotals="1" fieldPosition="0"/>
    </format>
    <format dxfId="466">
      <pivotArea type="origin" dataOnly="0" labelOnly="1" outline="0" fieldPosition="0"/>
    </format>
    <format dxfId="467">
      <pivotArea field="7" type="button" dataOnly="0" labelOnly="1" outline="0" axis="axisCol" fieldPosition="0"/>
    </format>
    <format dxfId="468">
      <pivotArea type="topRight" dataOnly="0" labelOnly="1" outline="0" fieldPosition="0"/>
    </format>
    <format dxfId="469">
      <pivotArea field="20" type="button" dataOnly="0" labelOnly="1" outline="0" axis="axisRow" fieldPosition="0"/>
    </format>
    <format dxfId="470">
      <pivotArea dataOnly="0" labelOnly="1" fieldPosition="0">
        <references count="1">
          <reference field="20" count="2">
            <x v="0"/>
            <x v="1"/>
          </reference>
        </references>
      </pivotArea>
    </format>
    <format dxfId="471">
      <pivotArea dataOnly="0" labelOnly="1" grandRow="1" outline="0" fieldPosition="0"/>
    </format>
    <format dxfId="472">
      <pivotArea dataOnly="0" labelOnly="1" fieldPosition="0">
        <references count="1">
          <reference field="7" count="2">
            <x v="0"/>
            <x v="1"/>
          </reference>
        </references>
      </pivotArea>
    </format>
    <format dxfId="473">
      <pivotArea dataOnly="0" labelOnly="1" grandCol="1" outline="0" fieldPosition="0"/>
    </format>
    <format dxfId="474">
      <pivotArea type="all" dataOnly="0" outline="0" fieldPosition="0"/>
    </format>
    <format dxfId="475">
      <pivotArea outline="0" collapsedLevelsAreSubtotals="1" fieldPosition="0"/>
    </format>
    <format dxfId="476">
      <pivotArea type="origin" dataOnly="0" labelOnly="1" outline="0" fieldPosition="0"/>
    </format>
    <format dxfId="477">
      <pivotArea field="7" type="button" dataOnly="0" labelOnly="1" outline="0" axis="axisCol" fieldPosition="0"/>
    </format>
    <format dxfId="478">
      <pivotArea type="topRight" dataOnly="0" labelOnly="1" outline="0" fieldPosition="0"/>
    </format>
    <format dxfId="479">
      <pivotArea field="20" type="button" dataOnly="0" labelOnly="1" outline="0" axis="axisRow" fieldPosition="0"/>
    </format>
    <format dxfId="480">
      <pivotArea dataOnly="0" labelOnly="1" fieldPosition="0">
        <references count="1">
          <reference field="20" count="2">
            <x v="0"/>
            <x v="1"/>
          </reference>
        </references>
      </pivotArea>
    </format>
    <format dxfId="481">
      <pivotArea dataOnly="0" labelOnly="1" grandRow="1" outline="0" fieldPosition="0"/>
    </format>
    <format dxfId="482">
      <pivotArea dataOnly="0" labelOnly="1" fieldPosition="0">
        <references count="1">
          <reference field="7" count="0"/>
        </references>
      </pivotArea>
    </format>
    <format dxfId="483">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8.xml><?xml version="1.0" encoding="utf-8"?>
<pivotTableDefinition xmlns="http://schemas.openxmlformats.org/spreadsheetml/2006/main" xmlns:mc="http://schemas.openxmlformats.org/markup-compatibility/2006" xmlns:xr="http://schemas.microsoft.com/office/spreadsheetml/2014/revision" mc:Ignorable="xr" xr:uid="{5D3BB849-7FDD-6149-9EB3-241378D58AAD}" name="Tabella pivot11"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AE247:AO251" firstHeaderRow="1" firstDataRow="2" firstDataCol="1"/>
  <pivotFields count="36">
    <pivotField dataField="1" showAll="0"/>
    <pivotField showAll="0"/>
    <pivotField showAll="0"/>
    <pivotField showAll="0"/>
    <pivotField showAll="0"/>
    <pivotField showAll="0"/>
    <pivotField showAll="0"/>
    <pivotField showAll="0"/>
    <pivotField showAll="0"/>
    <pivotField axis="axisCol" showAll="0">
      <items count="11">
        <item x="4"/>
        <item x="8"/>
        <item x="2"/>
        <item x="3"/>
        <item x="0"/>
        <item x="5"/>
        <item x="6"/>
        <item x="1"/>
        <item x="7"/>
        <item x="9"/>
        <item t="default"/>
      </items>
    </pivotField>
    <pivotField showAll="0"/>
    <pivotField showAll="0"/>
    <pivotField axis="axisRow" showAll="0">
      <items count="4">
        <item x="0"/>
        <item x="1"/>
        <item h="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12"/>
  </rowFields>
  <rowItems count="3">
    <i>
      <x/>
    </i>
    <i>
      <x v="1"/>
    </i>
    <i t="grand">
      <x/>
    </i>
  </rowItems>
  <colFields count="1">
    <field x="9"/>
  </colFields>
  <colItems count="10">
    <i>
      <x/>
    </i>
    <i>
      <x v="1"/>
    </i>
    <i>
      <x v="2"/>
    </i>
    <i>
      <x v="3"/>
    </i>
    <i>
      <x v="4"/>
    </i>
    <i>
      <x v="5"/>
    </i>
    <i>
      <x v="6"/>
    </i>
    <i>
      <x v="7"/>
    </i>
    <i>
      <x v="8"/>
    </i>
    <i t="grand">
      <x/>
    </i>
  </colItems>
  <dataFields count="1">
    <dataField name="Conteggio di Matricola" fld="0" subtotal="count" baseField="0" baseItem="0"/>
  </dataFields>
  <formats count="50">
    <format dxfId="414">
      <pivotArea type="all" dataOnly="0" outline="0" fieldPosition="0"/>
    </format>
    <format dxfId="415">
      <pivotArea outline="0" collapsedLevelsAreSubtotals="1" fieldPosition="0"/>
    </format>
    <format dxfId="416">
      <pivotArea type="origin" dataOnly="0" labelOnly="1" outline="0" fieldPosition="0"/>
    </format>
    <format dxfId="417">
      <pivotArea field="9" type="button" dataOnly="0" labelOnly="1" outline="0" axis="axisCol" fieldPosition="0"/>
    </format>
    <format dxfId="418">
      <pivotArea type="topRight" dataOnly="0" labelOnly="1" outline="0" fieldPosition="0"/>
    </format>
    <format dxfId="419">
      <pivotArea field="12" type="button" dataOnly="0" labelOnly="1" outline="0" axis="axisRow" fieldPosition="0"/>
    </format>
    <format dxfId="420">
      <pivotArea dataOnly="0" labelOnly="1" fieldPosition="0">
        <references count="1">
          <reference field="12" count="0"/>
        </references>
      </pivotArea>
    </format>
    <format dxfId="421">
      <pivotArea dataOnly="0" labelOnly="1" grandRow="1" outline="0" fieldPosition="0"/>
    </format>
    <format dxfId="422">
      <pivotArea dataOnly="0" labelOnly="1" fieldPosition="0">
        <references count="1">
          <reference field="9" count="9">
            <x v="0"/>
            <x v="1"/>
            <x v="2"/>
            <x v="3"/>
            <x v="4"/>
            <x v="5"/>
            <x v="6"/>
            <x v="7"/>
            <x v="8"/>
          </reference>
        </references>
      </pivotArea>
    </format>
    <format dxfId="423">
      <pivotArea dataOnly="0" labelOnly="1" grandCol="1" outline="0" fieldPosition="0"/>
    </format>
    <format dxfId="424">
      <pivotArea type="all" dataOnly="0" outline="0" fieldPosition="0"/>
    </format>
    <format dxfId="425">
      <pivotArea outline="0" collapsedLevelsAreSubtotals="1" fieldPosition="0"/>
    </format>
    <format dxfId="426">
      <pivotArea type="origin" dataOnly="0" labelOnly="1" outline="0" fieldPosition="0"/>
    </format>
    <format dxfId="427">
      <pivotArea field="9" type="button" dataOnly="0" labelOnly="1" outline="0" axis="axisCol" fieldPosition="0"/>
    </format>
    <format dxfId="428">
      <pivotArea type="topRight" dataOnly="0" labelOnly="1" outline="0" fieldPosition="0"/>
    </format>
    <format dxfId="429">
      <pivotArea field="12" type="button" dataOnly="0" labelOnly="1" outline="0" axis="axisRow" fieldPosition="0"/>
    </format>
    <format dxfId="430">
      <pivotArea dataOnly="0" labelOnly="1" fieldPosition="0">
        <references count="1">
          <reference field="12" count="0"/>
        </references>
      </pivotArea>
    </format>
    <format dxfId="431">
      <pivotArea dataOnly="0" labelOnly="1" grandRow="1" outline="0" fieldPosition="0"/>
    </format>
    <format dxfId="432">
      <pivotArea dataOnly="0" labelOnly="1" fieldPosition="0">
        <references count="1">
          <reference field="9" count="9">
            <x v="0"/>
            <x v="1"/>
            <x v="2"/>
            <x v="3"/>
            <x v="4"/>
            <x v="5"/>
            <x v="6"/>
            <x v="7"/>
            <x v="8"/>
          </reference>
        </references>
      </pivotArea>
    </format>
    <format dxfId="433">
      <pivotArea dataOnly="0" labelOnly="1" grandCol="1" outline="0" fieldPosition="0"/>
    </format>
    <format dxfId="434">
      <pivotArea type="all" dataOnly="0" outline="0" fieldPosition="0"/>
    </format>
    <format dxfId="435">
      <pivotArea outline="0" collapsedLevelsAreSubtotals="1" fieldPosition="0"/>
    </format>
    <format dxfId="436">
      <pivotArea type="origin" dataOnly="0" labelOnly="1" outline="0" fieldPosition="0"/>
    </format>
    <format dxfId="437">
      <pivotArea field="9" type="button" dataOnly="0" labelOnly="1" outline="0" axis="axisCol" fieldPosition="0"/>
    </format>
    <format dxfId="438">
      <pivotArea type="topRight" dataOnly="0" labelOnly="1" outline="0" fieldPosition="0"/>
    </format>
    <format dxfId="439">
      <pivotArea field="12" type="button" dataOnly="0" labelOnly="1" outline="0" axis="axisRow" fieldPosition="0"/>
    </format>
    <format dxfId="440">
      <pivotArea dataOnly="0" labelOnly="1" fieldPosition="0">
        <references count="1">
          <reference field="12" count="0"/>
        </references>
      </pivotArea>
    </format>
    <format dxfId="441">
      <pivotArea dataOnly="0" labelOnly="1" grandRow="1" outline="0" fieldPosition="0"/>
    </format>
    <format dxfId="442">
      <pivotArea dataOnly="0" labelOnly="1" fieldPosition="0">
        <references count="1">
          <reference field="9" count="9">
            <x v="0"/>
            <x v="1"/>
            <x v="2"/>
            <x v="3"/>
            <x v="4"/>
            <x v="5"/>
            <x v="6"/>
            <x v="7"/>
            <x v="8"/>
          </reference>
        </references>
      </pivotArea>
    </format>
    <format dxfId="443">
      <pivotArea dataOnly="0" labelOnly="1" grandCol="1" outline="0" fieldPosition="0"/>
    </format>
    <format dxfId="444">
      <pivotArea type="all" dataOnly="0" outline="0" fieldPosition="0"/>
    </format>
    <format dxfId="445">
      <pivotArea outline="0" collapsedLevelsAreSubtotals="1" fieldPosition="0"/>
    </format>
    <format dxfId="446">
      <pivotArea type="origin" dataOnly="0" labelOnly="1" outline="0" fieldPosition="0"/>
    </format>
    <format dxfId="447">
      <pivotArea field="9" type="button" dataOnly="0" labelOnly="1" outline="0" axis="axisCol" fieldPosition="0"/>
    </format>
    <format dxfId="448">
      <pivotArea type="topRight" dataOnly="0" labelOnly="1" outline="0" fieldPosition="0"/>
    </format>
    <format dxfId="449">
      <pivotArea field="12" type="button" dataOnly="0" labelOnly="1" outline="0" axis="axisRow" fieldPosition="0"/>
    </format>
    <format dxfId="450">
      <pivotArea dataOnly="0" labelOnly="1" fieldPosition="0">
        <references count="1">
          <reference field="12" count="0"/>
        </references>
      </pivotArea>
    </format>
    <format dxfId="451">
      <pivotArea dataOnly="0" labelOnly="1" grandRow="1" outline="0" fieldPosition="0"/>
    </format>
    <format dxfId="452">
      <pivotArea dataOnly="0" labelOnly="1" fieldPosition="0">
        <references count="1">
          <reference field="9" count="9">
            <x v="0"/>
            <x v="1"/>
            <x v="2"/>
            <x v="3"/>
            <x v="4"/>
            <x v="5"/>
            <x v="6"/>
            <x v="7"/>
            <x v="8"/>
          </reference>
        </references>
      </pivotArea>
    </format>
    <format dxfId="453">
      <pivotArea dataOnly="0" labelOnly="1" grandCol="1" outline="0" fieldPosition="0"/>
    </format>
    <format dxfId="454">
      <pivotArea type="all" dataOnly="0" outline="0" fieldPosition="0"/>
    </format>
    <format dxfId="455">
      <pivotArea outline="0" collapsedLevelsAreSubtotals="1" fieldPosition="0"/>
    </format>
    <format dxfId="456">
      <pivotArea type="origin" dataOnly="0" labelOnly="1" outline="0" fieldPosition="0"/>
    </format>
    <format dxfId="457">
      <pivotArea field="9" type="button" dataOnly="0" labelOnly="1" outline="0" axis="axisCol" fieldPosition="0"/>
    </format>
    <format dxfId="458">
      <pivotArea type="topRight" dataOnly="0" labelOnly="1" outline="0" fieldPosition="0"/>
    </format>
    <format dxfId="459">
      <pivotArea field="12" type="button" dataOnly="0" labelOnly="1" outline="0" axis="axisRow" fieldPosition="0"/>
    </format>
    <format dxfId="460">
      <pivotArea dataOnly="0" labelOnly="1" fieldPosition="0">
        <references count="1">
          <reference field="12" count="0"/>
        </references>
      </pivotArea>
    </format>
    <format dxfId="461">
      <pivotArea dataOnly="0" labelOnly="1" grandRow="1" outline="0" fieldPosition="0"/>
    </format>
    <format dxfId="462">
      <pivotArea dataOnly="0" labelOnly="1" fieldPosition="0">
        <references count="1">
          <reference field="9" count="0"/>
        </references>
      </pivotArea>
    </format>
    <format dxfId="463">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9.xml><?xml version="1.0" encoding="utf-8"?>
<pivotTableDefinition xmlns="http://schemas.openxmlformats.org/spreadsheetml/2006/main" xmlns:mc="http://schemas.openxmlformats.org/markup-compatibility/2006" xmlns:xr="http://schemas.microsoft.com/office/spreadsheetml/2014/revision" mc:Ignorable="xr" xr:uid="{554EA9C0-D575-634A-9AE3-8D5A927CF6AA}" name="Tabella pivot43"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GD58:GJ63" firstHeaderRow="1" firstDataRow="2" firstDataCol="1" rowPageCount="1" colPageCount="1"/>
  <pivotFields count="36">
    <pivotField dataField="1" showAll="0"/>
    <pivotField showAll="0"/>
    <pivotField showAll="0"/>
    <pivotField showAll="0"/>
    <pivotField showAll="0"/>
    <pivotField axis="axisCol" showAll="0">
      <items count="7">
        <item x="3"/>
        <item x="0"/>
        <item x="2"/>
        <item x="1"/>
        <item x="4"/>
        <item x="5"/>
        <item t="default"/>
      </items>
    </pivotField>
    <pivotField showAll="0"/>
    <pivotField showAll="0"/>
    <pivotField showAll="0"/>
    <pivotField showAll="0"/>
    <pivotField showAll="0"/>
    <pivotField showAll="0"/>
    <pivotField axis="axisPage" multipleItemSelectionAllowed="1" showAll="0">
      <items count="4">
        <item x="0"/>
        <item h="1" x="1"/>
        <item h="1" x="2"/>
        <item t="default"/>
      </items>
    </pivotField>
    <pivotField showAll="0"/>
    <pivotField showAll="0"/>
    <pivotField showAll="0"/>
    <pivotField showAll="0"/>
    <pivotField showAll="0"/>
    <pivotField showAll="0"/>
    <pivotField showAll="0"/>
    <pivotField showAll="0"/>
    <pivotField showAll="0"/>
    <pivotField axis="axisRow" showAll="0">
      <items count="5">
        <item x="0"/>
        <item x="2"/>
        <item x="1"/>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22"/>
  </rowFields>
  <rowItems count="4">
    <i>
      <x/>
    </i>
    <i>
      <x v="1"/>
    </i>
    <i>
      <x v="2"/>
    </i>
    <i t="grand">
      <x/>
    </i>
  </rowItems>
  <colFields count="1">
    <field x="5"/>
  </colFields>
  <colItems count="6">
    <i>
      <x/>
    </i>
    <i>
      <x v="1"/>
    </i>
    <i>
      <x v="2"/>
    </i>
    <i>
      <x v="3"/>
    </i>
    <i>
      <x v="4"/>
    </i>
    <i t="grand">
      <x/>
    </i>
  </colItems>
  <pageFields count="1">
    <pageField fld="12" hier="-1"/>
  </pageFields>
  <dataFields count="1">
    <dataField name="Conteggio di Matricola" fld="0" subtotal="count" baseField="0" baseItem="0"/>
  </dataFields>
  <formats count="40">
    <format dxfId="374">
      <pivotArea type="all" dataOnly="0" outline="0" fieldPosition="0"/>
    </format>
    <format dxfId="375">
      <pivotArea outline="0" collapsedLevelsAreSubtotals="1" fieldPosition="0"/>
    </format>
    <format dxfId="376">
      <pivotArea type="origin" dataOnly="0" labelOnly="1" outline="0" fieldPosition="0"/>
    </format>
    <format dxfId="377">
      <pivotArea field="5" type="button" dataOnly="0" labelOnly="1" outline="0" axis="axisCol" fieldPosition="0"/>
    </format>
    <format dxfId="378">
      <pivotArea type="topRight" dataOnly="0" labelOnly="1" outline="0" fieldPosition="0"/>
    </format>
    <format dxfId="379">
      <pivotArea field="22" type="button" dataOnly="0" labelOnly="1" outline="0" axis="axisRow" fieldPosition="0"/>
    </format>
    <format dxfId="380">
      <pivotArea dataOnly="0" labelOnly="1" fieldPosition="0">
        <references count="1">
          <reference field="22" count="3">
            <x v="0"/>
            <x v="1"/>
            <x v="2"/>
          </reference>
        </references>
      </pivotArea>
    </format>
    <format dxfId="381">
      <pivotArea dataOnly="0" labelOnly="1" grandRow="1" outline="0" fieldPosition="0"/>
    </format>
    <format dxfId="382">
      <pivotArea dataOnly="0" labelOnly="1" fieldPosition="0">
        <references count="1">
          <reference field="5" count="5">
            <x v="0"/>
            <x v="1"/>
            <x v="2"/>
            <x v="3"/>
            <x v="4"/>
          </reference>
        </references>
      </pivotArea>
    </format>
    <format dxfId="383">
      <pivotArea dataOnly="0" labelOnly="1" grandCol="1" outline="0" fieldPosition="0"/>
    </format>
    <format dxfId="384">
      <pivotArea type="all" dataOnly="0" outline="0" fieldPosition="0"/>
    </format>
    <format dxfId="385">
      <pivotArea outline="0" collapsedLevelsAreSubtotals="1" fieldPosition="0"/>
    </format>
    <format dxfId="386">
      <pivotArea type="origin" dataOnly="0" labelOnly="1" outline="0" fieldPosition="0"/>
    </format>
    <format dxfId="387">
      <pivotArea field="5" type="button" dataOnly="0" labelOnly="1" outline="0" axis="axisCol" fieldPosition="0"/>
    </format>
    <format dxfId="388">
      <pivotArea type="topRight" dataOnly="0" labelOnly="1" outline="0" fieldPosition="0"/>
    </format>
    <format dxfId="389">
      <pivotArea field="22" type="button" dataOnly="0" labelOnly="1" outline="0" axis="axisRow" fieldPosition="0"/>
    </format>
    <format dxfId="390">
      <pivotArea dataOnly="0" labelOnly="1" fieldPosition="0">
        <references count="1">
          <reference field="22" count="3">
            <x v="0"/>
            <x v="1"/>
            <x v="2"/>
          </reference>
        </references>
      </pivotArea>
    </format>
    <format dxfId="391">
      <pivotArea dataOnly="0" labelOnly="1" grandRow="1" outline="0" fieldPosition="0"/>
    </format>
    <format dxfId="392">
      <pivotArea dataOnly="0" labelOnly="1" fieldPosition="0">
        <references count="1">
          <reference field="5" count="5">
            <x v="0"/>
            <x v="1"/>
            <x v="2"/>
            <x v="3"/>
            <x v="4"/>
          </reference>
        </references>
      </pivotArea>
    </format>
    <format dxfId="393">
      <pivotArea dataOnly="0" labelOnly="1" grandCol="1" outline="0" fieldPosition="0"/>
    </format>
    <format dxfId="394">
      <pivotArea type="all" dataOnly="0" outline="0" fieldPosition="0"/>
    </format>
    <format dxfId="395">
      <pivotArea outline="0" collapsedLevelsAreSubtotals="1" fieldPosition="0"/>
    </format>
    <format dxfId="396">
      <pivotArea type="origin" dataOnly="0" labelOnly="1" outline="0" fieldPosition="0"/>
    </format>
    <format dxfId="397">
      <pivotArea field="5" type="button" dataOnly="0" labelOnly="1" outline="0" axis="axisCol" fieldPosition="0"/>
    </format>
    <format dxfId="398">
      <pivotArea type="topRight" dataOnly="0" labelOnly="1" outline="0" fieldPosition="0"/>
    </format>
    <format dxfId="399">
      <pivotArea field="22" type="button" dataOnly="0" labelOnly="1" outline="0" axis="axisRow" fieldPosition="0"/>
    </format>
    <format dxfId="400">
      <pivotArea dataOnly="0" labelOnly="1" fieldPosition="0">
        <references count="1">
          <reference field="22" count="3">
            <x v="0"/>
            <x v="1"/>
            <x v="2"/>
          </reference>
        </references>
      </pivotArea>
    </format>
    <format dxfId="401">
      <pivotArea dataOnly="0" labelOnly="1" grandRow="1" outline="0" fieldPosition="0"/>
    </format>
    <format dxfId="402">
      <pivotArea dataOnly="0" labelOnly="1" fieldPosition="0">
        <references count="1">
          <reference field="5" count="5">
            <x v="0"/>
            <x v="1"/>
            <x v="2"/>
            <x v="3"/>
            <x v="4"/>
          </reference>
        </references>
      </pivotArea>
    </format>
    <format dxfId="403">
      <pivotArea dataOnly="0" labelOnly="1" grandCol="1" outline="0" fieldPosition="0"/>
    </format>
    <format dxfId="404">
      <pivotArea type="all" dataOnly="0" outline="0" fieldPosition="0"/>
    </format>
    <format dxfId="405">
      <pivotArea outline="0" collapsedLevelsAreSubtotals="1" fieldPosition="0"/>
    </format>
    <format dxfId="406">
      <pivotArea type="origin" dataOnly="0" labelOnly="1" outline="0" fieldPosition="0"/>
    </format>
    <format dxfId="407">
      <pivotArea field="5" type="button" dataOnly="0" labelOnly="1" outline="0" axis="axisCol" fieldPosition="0"/>
    </format>
    <format dxfId="408">
      <pivotArea type="topRight" dataOnly="0" labelOnly="1" outline="0" fieldPosition="0"/>
    </format>
    <format dxfId="409">
      <pivotArea field="22" type="button" dataOnly="0" labelOnly="1" outline="0" axis="axisRow" fieldPosition="0"/>
    </format>
    <format dxfId="410">
      <pivotArea dataOnly="0" labelOnly="1" fieldPosition="0">
        <references count="1">
          <reference field="22" count="3">
            <x v="0"/>
            <x v="1"/>
            <x v="2"/>
          </reference>
        </references>
      </pivotArea>
    </format>
    <format dxfId="411">
      <pivotArea dataOnly="0" labelOnly="1" grandRow="1" outline="0" fieldPosition="0"/>
    </format>
    <format dxfId="412">
      <pivotArea dataOnly="0" labelOnly="1" fieldPosition="0">
        <references count="1">
          <reference field="5" count="5">
            <x v="0"/>
            <x v="1"/>
            <x v="2"/>
            <x v="3"/>
            <x v="4"/>
          </reference>
        </references>
      </pivotArea>
    </format>
    <format dxfId="413">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6B36362E-0EBA-4142-B667-5D58B53098AD}" name="Tabella pivot26"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AE294:AH298" firstHeaderRow="1" firstDataRow="2" firstDataCol="1"/>
  <pivotFields count="36">
    <pivotField dataField="1" showAll="0"/>
    <pivotField showAll="0"/>
    <pivotField showAll="0"/>
    <pivotField showAll="0"/>
    <pivotField showAll="0"/>
    <pivotField showAll="0"/>
    <pivotField showAll="0"/>
    <pivotField axis="axisCol" showAll="0">
      <items count="4">
        <item x="0"/>
        <item x="1"/>
        <item x="2"/>
        <item t="default"/>
      </items>
    </pivotField>
    <pivotField showAll="0"/>
    <pivotField showAll="0"/>
    <pivotField showAll="0"/>
    <pivotField showAll="0"/>
    <pivotField axis="axisRow" showAll="0">
      <items count="4">
        <item x="0"/>
        <item x="1"/>
        <item h="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12"/>
  </rowFields>
  <rowItems count="3">
    <i>
      <x/>
    </i>
    <i>
      <x v="1"/>
    </i>
    <i t="grand">
      <x/>
    </i>
  </rowItems>
  <colFields count="1">
    <field x="7"/>
  </colFields>
  <colItems count="3">
    <i>
      <x/>
    </i>
    <i>
      <x v="1"/>
    </i>
    <i t="grand">
      <x/>
    </i>
  </colItems>
  <dataFields count="1">
    <dataField name="Conteggio di Matricola" fld="0" subtotal="count" baseField="0" baseItem="0"/>
  </dataFields>
  <formats count="50">
    <format dxfId="2256">
      <pivotArea type="all" dataOnly="0" outline="0" fieldPosition="0"/>
    </format>
    <format dxfId="2257">
      <pivotArea outline="0" collapsedLevelsAreSubtotals="1" fieldPosition="0"/>
    </format>
    <format dxfId="2258">
      <pivotArea type="origin" dataOnly="0" labelOnly="1" outline="0" fieldPosition="0"/>
    </format>
    <format dxfId="2259">
      <pivotArea field="7" type="button" dataOnly="0" labelOnly="1" outline="0" axis="axisCol" fieldPosition="0"/>
    </format>
    <format dxfId="2260">
      <pivotArea type="topRight" dataOnly="0" labelOnly="1" outline="0" fieldPosition="0"/>
    </format>
    <format dxfId="2261">
      <pivotArea field="12" type="button" dataOnly="0" labelOnly="1" outline="0" axis="axisRow" fieldPosition="0"/>
    </format>
    <format dxfId="2262">
      <pivotArea dataOnly="0" labelOnly="1" fieldPosition="0">
        <references count="1">
          <reference field="12" count="0"/>
        </references>
      </pivotArea>
    </format>
    <format dxfId="2263">
      <pivotArea dataOnly="0" labelOnly="1" grandRow="1" outline="0" fieldPosition="0"/>
    </format>
    <format dxfId="2264">
      <pivotArea dataOnly="0" labelOnly="1" fieldPosition="0">
        <references count="1">
          <reference field="7" count="2">
            <x v="0"/>
            <x v="1"/>
          </reference>
        </references>
      </pivotArea>
    </format>
    <format dxfId="2265">
      <pivotArea dataOnly="0" labelOnly="1" grandCol="1" outline="0" fieldPosition="0"/>
    </format>
    <format dxfId="2266">
      <pivotArea type="all" dataOnly="0" outline="0" fieldPosition="0"/>
    </format>
    <format dxfId="2267">
      <pivotArea outline="0" collapsedLevelsAreSubtotals="1" fieldPosition="0"/>
    </format>
    <format dxfId="2268">
      <pivotArea type="origin" dataOnly="0" labelOnly="1" outline="0" fieldPosition="0"/>
    </format>
    <format dxfId="2269">
      <pivotArea field="7" type="button" dataOnly="0" labelOnly="1" outline="0" axis="axisCol" fieldPosition="0"/>
    </format>
    <format dxfId="2270">
      <pivotArea type="topRight" dataOnly="0" labelOnly="1" outline="0" fieldPosition="0"/>
    </format>
    <format dxfId="2271">
      <pivotArea field="12" type="button" dataOnly="0" labelOnly="1" outline="0" axis="axisRow" fieldPosition="0"/>
    </format>
    <format dxfId="2272">
      <pivotArea dataOnly="0" labelOnly="1" fieldPosition="0">
        <references count="1">
          <reference field="12" count="0"/>
        </references>
      </pivotArea>
    </format>
    <format dxfId="2273">
      <pivotArea dataOnly="0" labelOnly="1" grandRow="1" outline="0" fieldPosition="0"/>
    </format>
    <format dxfId="2274">
      <pivotArea dataOnly="0" labelOnly="1" fieldPosition="0">
        <references count="1">
          <reference field="7" count="2">
            <x v="0"/>
            <x v="1"/>
          </reference>
        </references>
      </pivotArea>
    </format>
    <format dxfId="2275">
      <pivotArea dataOnly="0" labelOnly="1" grandCol="1" outline="0" fieldPosition="0"/>
    </format>
    <format dxfId="2276">
      <pivotArea type="all" dataOnly="0" outline="0" fieldPosition="0"/>
    </format>
    <format dxfId="2277">
      <pivotArea outline="0" collapsedLevelsAreSubtotals="1" fieldPosition="0"/>
    </format>
    <format dxfId="2278">
      <pivotArea type="origin" dataOnly="0" labelOnly="1" outline="0" fieldPosition="0"/>
    </format>
    <format dxfId="2279">
      <pivotArea field="7" type="button" dataOnly="0" labelOnly="1" outline="0" axis="axisCol" fieldPosition="0"/>
    </format>
    <format dxfId="2280">
      <pivotArea type="topRight" dataOnly="0" labelOnly="1" outline="0" fieldPosition="0"/>
    </format>
    <format dxfId="2281">
      <pivotArea field="12" type="button" dataOnly="0" labelOnly="1" outline="0" axis="axisRow" fieldPosition="0"/>
    </format>
    <format dxfId="2282">
      <pivotArea dataOnly="0" labelOnly="1" fieldPosition="0">
        <references count="1">
          <reference field="12" count="0"/>
        </references>
      </pivotArea>
    </format>
    <format dxfId="2283">
      <pivotArea dataOnly="0" labelOnly="1" grandRow="1" outline="0" fieldPosition="0"/>
    </format>
    <format dxfId="2284">
      <pivotArea dataOnly="0" labelOnly="1" fieldPosition="0">
        <references count="1">
          <reference field="7" count="2">
            <x v="0"/>
            <x v="1"/>
          </reference>
        </references>
      </pivotArea>
    </format>
    <format dxfId="2285">
      <pivotArea dataOnly="0" labelOnly="1" grandCol="1" outline="0" fieldPosition="0"/>
    </format>
    <format dxfId="2286">
      <pivotArea type="all" dataOnly="0" outline="0" fieldPosition="0"/>
    </format>
    <format dxfId="2287">
      <pivotArea outline="0" collapsedLevelsAreSubtotals="1" fieldPosition="0"/>
    </format>
    <format dxfId="2288">
      <pivotArea type="origin" dataOnly="0" labelOnly="1" outline="0" fieldPosition="0"/>
    </format>
    <format dxfId="2289">
      <pivotArea field="7" type="button" dataOnly="0" labelOnly="1" outline="0" axis="axisCol" fieldPosition="0"/>
    </format>
    <format dxfId="2290">
      <pivotArea type="topRight" dataOnly="0" labelOnly="1" outline="0" fieldPosition="0"/>
    </format>
    <format dxfId="2291">
      <pivotArea field="12" type="button" dataOnly="0" labelOnly="1" outline="0" axis="axisRow" fieldPosition="0"/>
    </format>
    <format dxfId="2292">
      <pivotArea dataOnly="0" labelOnly="1" fieldPosition="0">
        <references count="1">
          <reference field="12" count="0"/>
        </references>
      </pivotArea>
    </format>
    <format dxfId="2293">
      <pivotArea dataOnly="0" labelOnly="1" grandRow="1" outline="0" fieldPosition="0"/>
    </format>
    <format dxfId="2294">
      <pivotArea dataOnly="0" labelOnly="1" fieldPosition="0">
        <references count="1">
          <reference field="7" count="2">
            <x v="0"/>
            <x v="1"/>
          </reference>
        </references>
      </pivotArea>
    </format>
    <format dxfId="2295">
      <pivotArea dataOnly="0" labelOnly="1" grandCol="1" outline="0" fieldPosition="0"/>
    </format>
    <format dxfId="2296">
      <pivotArea type="all" dataOnly="0" outline="0" fieldPosition="0"/>
    </format>
    <format dxfId="2297">
      <pivotArea outline="0" collapsedLevelsAreSubtotals="1" fieldPosition="0"/>
    </format>
    <format dxfId="2298">
      <pivotArea type="origin" dataOnly="0" labelOnly="1" outline="0" fieldPosition="0"/>
    </format>
    <format dxfId="2299">
      <pivotArea field="7" type="button" dataOnly="0" labelOnly="1" outline="0" axis="axisCol" fieldPosition="0"/>
    </format>
    <format dxfId="2300">
      <pivotArea type="topRight" dataOnly="0" labelOnly="1" outline="0" fieldPosition="0"/>
    </format>
    <format dxfId="2301">
      <pivotArea field="12" type="button" dataOnly="0" labelOnly="1" outline="0" axis="axisRow" fieldPosition="0"/>
    </format>
    <format dxfId="2302">
      <pivotArea dataOnly="0" labelOnly="1" fieldPosition="0">
        <references count="1">
          <reference field="12" count="0"/>
        </references>
      </pivotArea>
    </format>
    <format dxfId="2303">
      <pivotArea dataOnly="0" labelOnly="1" grandRow="1" outline="0" fieldPosition="0"/>
    </format>
    <format dxfId="2304">
      <pivotArea dataOnly="0" labelOnly="1" fieldPosition="0">
        <references count="1">
          <reference field="7" count="0"/>
        </references>
      </pivotArea>
    </format>
    <format dxfId="2305">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0.xml><?xml version="1.0" encoding="utf-8"?>
<pivotTableDefinition xmlns="http://schemas.openxmlformats.org/spreadsheetml/2006/main" xmlns:mc="http://schemas.openxmlformats.org/markup-compatibility/2006" xmlns:xr="http://schemas.microsoft.com/office/spreadsheetml/2014/revision" mc:Ignorable="xr" xr:uid="{2A826FF6-87B3-A94A-A114-D711A4F7611C}" name="Tabella pivot3"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A95:M103" firstHeaderRow="0" firstDataRow="1" firstDataCol="1"/>
  <pivotFields count="36">
    <pivotField showAll="0"/>
    <pivotField showAll="0"/>
    <pivotField showAll="0"/>
    <pivotField showAll="0"/>
    <pivotField showAll="0"/>
    <pivotField showAll="0"/>
    <pivotField showAll="0"/>
    <pivotField showAll="0"/>
    <pivotField axis="axisRow" showAll="0">
      <items count="8">
        <item x="4"/>
        <item x="5"/>
        <item x="2"/>
        <item x="1"/>
        <item x="0"/>
        <item x="3"/>
        <item x="6"/>
        <item t="default"/>
      </items>
    </pivotField>
    <pivotField showAll="0"/>
    <pivotField showAll="0"/>
    <pivotField showAll="0"/>
    <pivotField multipleItemSelectionAllowed="1"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ragToRow="0" dragToCol="0" dragToPage="0" showAll="0" defaultSubtotal="0"/>
  </pivotFields>
  <rowFields count="1">
    <field x="8"/>
  </rowFields>
  <rowItems count="8">
    <i>
      <x/>
    </i>
    <i>
      <x v="1"/>
    </i>
    <i>
      <x v="2"/>
    </i>
    <i>
      <x v="3"/>
    </i>
    <i>
      <x v="4"/>
    </i>
    <i>
      <x v="5"/>
    </i>
    <i>
      <x v="6"/>
    </i>
    <i t="grand">
      <x/>
    </i>
  </rowItems>
  <colFields count="1">
    <field x="-2"/>
  </colFields>
  <colItems count="12">
    <i>
      <x/>
    </i>
    <i i="1">
      <x v="1"/>
    </i>
    <i i="2">
      <x v="2"/>
    </i>
    <i i="3">
      <x v="3"/>
    </i>
    <i i="4">
      <x v="4"/>
    </i>
    <i i="5">
      <x v="5"/>
    </i>
    <i i="6">
      <x v="6"/>
    </i>
    <i i="7">
      <x v="7"/>
    </i>
    <i i="8">
      <x v="8"/>
    </i>
    <i i="9">
      <x v="9"/>
    </i>
    <i i="10">
      <x v="10"/>
    </i>
    <i i="11">
      <x v="11"/>
    </i>
  </colItems>
  <dataFields count="12">
    <dataField name="Somma di MESE 1" fld="23" baseField="0" baseItem="0"/>
    <dataField name="Somma di MESE 2" fld="24" baseField="0" baseItem="0"/>
    <dataField name="Somma di MESE 3" fld="25" baseField="0" baseItem="0"/>
    <dataField name="Somma di MESE 4" fld="26" baseField="0" baseItem="0"/>
    <dataField name="Somma di MESE 5" fld="27" baseField="0" baseItem="0"/>
    <dataField name="Somma di MESE 6" fld="28" baseField="0" baseItem="0"/>
    <dataField name="Somma di MESE 7" fld="29" baseField="0" baseItem="0"/>
    <dataField name="Somma di MESE 8" fld="30" baseField="0" baseItem="0"/>
    <dataField name="Somma di MESE 9" fld="31" baseField="0" baseItem="0"/>
    <dataField name="Somma di MESE 10" fld="32" baseField="0" baseItem="0"/>
    <dataField name="Somma di MESE 11" fld="33" baseField="0" baseItem="0"/>
    <dataField name="Somma di MESE 12" fld="34" baseField="0" baseItem="0"/>
  </dataFields>
  <formats count="10">
    <format dxfId="364">
      <pivotArea type="all" dataOnly="0" outline="0" fieldPosition="0"/>
    </format>
    <format dxfId="365">
      <pivotArea outline="0" collapsedLevelsAreSubtotals="1" fieldPosition="0"/>
    </format>
    <format dxfId="366">
      <pivotArea field="8" type="button" dataOnly="0" labelOnly="1" outline="0" axis="axisRow" fieldPosition="0"/>
    </format>
    <format dxfId="367">
      <pivotArea dataOnly="0" labelOnly="1" grandRow="1" outline="0" fieldPosition="0"/>
    </format>
    <format dxfId="368">
      <pivotArea type="all" dataOnly="0" outline="0" fieldPosition="0"/>
    </format>
    <format dxfId="369">
      <pivotArea outline="0" collapsedLevelsAreSubtotals="1" fieldPosition="0"/>
    </format>
    <format dxfId="370">
      <pivotArea type="all" dataOnly="0" outline="0" fieldPosition="0"/>
    </format>
    <format dxfId="371">
      <pivotArea outline="0" collapsedLevelsAreSubtotals="1" fieldPosition="0"/>
    </format>
    <format dxfId="372">
      <pivotArea type="all" dataOnly="0" outline="0" fieldPosition="0"/>
    </format>
    <format dxfId="373">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1.xml><?xml version="1.0" encoding="utf-8"?>
<pivotTableDefinition xmlns="http://schemas.openxmlformats.org/spreadsheetml/2006/main" xmlns:mc="http://schemas.openxmlformats.org/markup-compatibility/2006" xmlns:xr="http://schemas.microsoft.com/office/spreadsheetml/2014/revision" mc:Ignorable="xr" xr:uid="{BD3EF944-04CC-F54F-9460-642AE8A781C7}" name="Tabella pivot18"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A93:B98" firstHeaderRow="1" firstDataRow="1" firstDataCol="1"/>
  <pivotFields count="36">
    <pivotField showAll="0"/>
    <pivotField showAll="0"/>
    <pivotField showAll="0"/>
    <pivotField showAll="0"/>
    <pivotField showAll="0"/>
    <pivotField showAll="0"/>
    <pivotField axis="axisRow" showAll="0">
      <items count="5">
        <item x="2"/>
        <item x="1"/>
        <item x="0"/>
        <item x="3"/>
        <item t="default"/>
      </items>
    </pivotField>
    <pivotField showAll="0"/>
    <pivotField showAll="0">
      <items count="8">
        <item x="4"/>
        <item x="5"/>
        <item x="2"/>
        <item x="1"/>
        <item x="0"/>
        <item x="3"/>
        <item h="1" x="6"/>
        <item t="default"/>
      </items>
    </pivotField>
    <pivotField showAll="0"/>
    <pivotField showAll="0"/>
    <pivotField dataField="1" showAll="0"/>
    <pivotField showAll="0"/>
    <pivotField showAll="0"/>
    <pivotField showAll="0">
      <items count="4">
        <item x="1"/>
        <item x="0"/>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6"/>
  </rowFields>
  <rowItems count="5">
    <i>
      <x/>
    </i>
    <i>
      <x v="1"/>
    </i>
    <i>
      <x v="2"/>
    </i>
    <i>
      <x v="3"/>
    </i>
    <i t="grand">
      <x/>
    </i>
  </rowItems>
  <colItems count="1">
    <i/>
  </colItems>
  <dataFields count="1">
    <dataField name="Media di Tempo medio di percorrenza sede di residenza-sede di lavoro" fld="11" subtotal="average" baseField="0" baseItem="0"/>
  </dataFields>
  <formats count="23">
    <format dxfId="341">
      <pivotArea type="all" dataOnly="0" outline="0" fieldPosition="0"/>
    </format>
    <format dxfId="342">
      <pivotArea outline="0" collapsedLevelsAreSubtotals="1" fieldPosition="0"/>
    </format>
    <format dxfId="343">
      <pivotArea type="origin" dataOnly="0" labelOnly="1" outline="0" fieldPosition="0"/>
    </format>
    <format dxfId="344">
      <pivotArea field="8" type="button" dataOnly="0" labelOnly="1" outline="0"/>
    </format>
    <format dxfId="345">
      <pivotArea type="topRight" dataOnly="0" labelOnly="1" outline="0" fieldPosition="0"/>
    </format>
    <format dxfId="346">
      <pivotArea field="14" type="button" dataOnly="0" labelOnly="1" outline="0"/>
    </format>
    <format dxfId="347">
      <pivotArea dataOnly="0" labelOnly="1" grandRow="1" outline="0" fieldPosition="0"/>
    </format>
    <format dxfId="348">
      <pivotArea dataOnly="0" labelOnly="1" grandCol="1" outline="0" fieldPosition="0"/>
    </format>
    <format dxfId="349">
      <pivotArea type="all" dataOnly="0" outline="0" fieldPosition="0"/>
    </format>
    <format dxfId="350">
      <pivotArea outline="0" collapsedLevelsAreSubtotals="1" fieldPosition="0"/>
    </format>
    <format dxfId="351">
      <pivotArea type="origin" dataOnly="0" labelOnly="1" outline="0" fieldPosition="0"/>
    </format>
    <format dxfId="352">
      <pivotArea field="8" type="button" dataOnly="0" labelOnly="1" outline="0"/>
    </format>
    <format dxfId="353">
      <pivotArea type="topRight" dataOnly="0" labelOnly="1" outline="0" fieldPosition="0"/>
    </format>
    <format dxfId="354">
      <pivotArea field="14" type="button" dataOnly="0" labelOnly="1" outline="0"/>
    </format>
    <format dxfId="355">
      <pivotArea dataOnly="0" labelOnly="1" grandRow="1" outline="0" fieldPosition="0"/>
    </format>
    <format dxfId="356">
      <pivotArea dataOnly="0" labelOnly="1" grandCol="1" outline="0" fieldPosition="0"/>
    </format>
    <format dxfId="357">
      <pivotArea type="all" dataOnly="0" outline="0" fieldPosition="0"/>
    </format>
    <format dxfId="358">
      <pivotArea type="all" dataOnly="0" outline="0" fieldPosition="0"/>
    </format>
    <format dxfId="359">
      <pivotArea outline="0" collapsedLevelsAreSubtotals="1" fieldPosition="0"/>
    </format>
    <format dxfId="360">
      <pivotArea field="6" type="button" dataOnly="0" labelOnly="1" outline="0" axis="axisRow" fieldPosition="0"/>
    </format>
    <format dxfId="361">
      <pivotArea dataOnly="0" labelOnly="1" fieldPosition="0">
        <references count="1">
          <reference field="6" count="0"/>
        </references>
      </pivotArea>
    </format>
    <format dxfId="362">
      <pivotArea dataOnly="0" labelOnly="1" grandRow="1" outline="0" fieldPosition="0"/>
    </format>
    <format dxfId="363">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2.xml><?xml version="1.0" encoding="utf-8"?>
<pivotTableDefinition xmlns="http://schemas.openxmlformats.org/spreadsheetml/2006/main" xmlns:mc="http://schemas.openxmlformats.org/markup-compatibility/2006" xmlns:xr="http://schemas.microsoft.com/office/spreadsheetml/2014/revision" mc:Ignorable="xr" xr:uid="{3BC286BB-2B1D-FE48-875F-14708E1188C7}" name="Tabella pivot21"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A84:B88" firstHeaderRow="1" firstDataRow="1" firstDataCol="1"/>
  <pivotFields count="36">
    <pivotField showAll="0"/>
    <pivotField showAll="0"/>
    <pivotField showAll="0"/>
    <pivotField showAll="0"/>
    <pivotField axis="axisRow" showAll="0">
      <items count="4">
        <item x="1"/>
        <item x="0"/>
        <item x="2"/>
        <item t="default"/>
      </items>
    </pivotField>
    <pivotField showAll="0"/>
    <pivotField showAll="0"/>
    <pivotField showAll="0"/>
    <pivotField showAll="0">
      <items count="8">
        <item x="4"/>
        <item x="5"/>
        <item x="2"/>
        <item x="1"/>
        <item x="0"/>
        <item x="3"/>
        <item h="1" x="6"/>
        <item t="default"/>
      </items>
    </pivotField>
    <pivotField showAll="0"/>
    <pivotField showAll="0"/>
    <pivotField dataField="1" showAll="0"/>
    <pivotField showAll="0"/>
    <pivotField showAll="0"/>
    <pivotField showAll="0">
      <items count="4">
        <item x="1"/>
        <item x="0"/>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4"/>
  </rowFields>
  <rowItems count="4">
    <i>
      <x/>
    </i>
    <i>
      <x v="1"/>
    </i>
    <i>
      <x v="2"/>
    </i>
    <i t="grand">
      <x/>
    </i>
  </rowItems>
  <colItems count="1">
    <i/>
  </colItems>
  <dataFields count="1">
    <dataField name="Media di Tempo medio di percorrenza sede di residenza-sede di lavoro" fld="11" subtotal="average" baseField="0" baseItem="0"/>
  </dataFields>
  <formats count="23">
    <format dxfId="318">
      <pivotArea type="all" dataOnly="0" outline="0" fieldPosition="0"/>
    </format>
    <format dxfId="319">
      <pivotArea outline="0" collapsedLevelsAreSubtotals="1" fieldPosition="0"/>
    </format>
    <format dxfId="320">
      <pivotArea type="origin" dataOnly="0" labelOnly="1" outline="0" fieldPosition="0"/>
    </format>
    <format dxfId="321">
      <pivotArea field="8" type="button" dataOnly="0" labelOnly="1" outline="0"/>
    </format>
    <format dxfId="322">
      <pivotArea type="topRight" dataOnly="0" labelOnly="1" outline="0" fieldPosition="0"/>
    </format>
    <format dxfId="323">
      <pivotArea field="14" type="button" dataOnly="0" labelOnly="1" outline="0"/>
    </format>
    <format dxfId="324">
      <pivotArea dataOnly="0" labelOnly="1" grandRow="1" outline="0" fieldPosition="0"/>
    </format>
    <format dxfId="325">
      <pivotArea dataOnly="0" labelOnly="1" grandCol="1" outline="0" fieldPosition="0"/>
    </format>
    <format dxfId="326">
      <pivotArea type="all" dataOnly="0" outline="0" fieldPosition="0"/>
    </format>
    <format dxfId="327">
      <pivotArea outline="0" collapsedLevelsAreSubtotals="1" fieldPosition="0"/>
    </format>
    <format dxfId="328">
      <pivotArea type="origin" dataOnly="0" labelOnly="1" outline="0" fieldPosition="0"/>
    </format>
    <format dxfId="329">
      <pivotArea field="8" type="button" dataOnly="0" labelOnly="1" outline="0"/>
    </format>
    <format dxfId="330">
      <pivotArea type="topRight" dataOnly="0" labelOnly="1" outline="0" fieldPosition="0"/>
    </format>
    <format dxfId="331">
      <pivotArea field="14" type="button" dataOnly="0" labelOnly="1" outline="0"/>
    </format>
    <format dxfId="332">
      <pivotArea dataOnly="0" labelOnly="1" grandRow="1" outline="0" fieldPosition="0"/>
    </format>
    <format dxfId="333">
      <pivotArea dataOnly="0" labelOnly="1" grandCol="1" outline="0" fieldPosition="0"/>
    </format>
    <format dxfId="334">
      <pivotArea type="all" dataOnly="0" outline="0" fieldPosition="0"/>
    </format>
    <format dxfId="335">
      <pivotArea type="all" dataOnly="0" outline="0" fieldPosition="0"/>
    </format>
    <format dxfId="336">
      <pivotArea outline="0" collapsedLevelsAreSubtotals="1" fieldPosition="0"/>
    </format>
    <format dxfId="337">
      <pivotArea field="4" type="button" dataOnly="0" labelOnly="1" outline="0" axis="axisRow" fieldPosition="0"/>
    </format>
    <format dxfId="338">
      <pivotArea dataOnly="0" labelOnly="1" fieldPosition="0">
        <references count="1">
          <reference field="4" count="0"/>
        </references>
      </pivotArea>
    </format>
    <format dxfId="339">
      <pivotArea dataOnly="0" labelOnly="1" grandRow="1" outline="0" fieldPosition="0"/>
    </format>
    <format dxfId="340">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3.xml><?xml version="1.0" encoding="utf-8"?>
<pivotTableDefinition xmlns="http://schemas.openxmlformats.org/spreadsheetml/2006/main" xmlns:mc="http://schemas.openxmlformats.org/markup-compatibility/2006" xmlns:xr="http://schemas.microsoft.com/office/spreadsheetml/2014/revision" mc:Ignorable="xr" xr:uid="{2E394F5B-2398-DF4E-90CD-B4BD0C444D19}" name="Tabella pivot22"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A105:B113" firstHeaderRow="1" firstDataRow="1" firstDataCol="1"/>
  <pivotFields count="36">
    <pivotField showAll="0"/>
    <pivotField showAll="0"/>
    <pivotField showAll="0"/>
    <pivotField showAll="0"/>
    <pivotField showAll="0"/>
    <pivotField showAll="0"/>
    <pivotField showAll="0"/>
    <pivotField showAll="0"/>
    <pivotField axis="axisRow" showAll="0">
      <items count="8">
        <item x="4"/>
        <item x="5"/>
        <item x="2"/>
        <item x="1"/>
        <item x="0"/>
        <item x="3"/>
        <item x="6"/>
        <item t="default"/>
      </items>
    </pivotField>
    <pivotField showAll="0"/>
    <pivotField showAll="0"/>
    <pivotField dataField="1" showAll="0"/>
    <pivotField showAll="0"/>
    <pivotField showAll="0"/>
    <pivotField showAll="0">
      <items count="4">
        <item x="1"/>
        <item x="0"/>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8"/>
  </rowFields>
  <rowItems count="8">
    <i>
      <x/>
    </i>
    <i>
      <x v="1"/>
    </i>
    <i>
      <x v="2"/>
    </i>
    <i>
      <x v="3"/>
    </i>
    <i>
      <x v="4"/>
    </i>
    <i>
      <x v="5"/>
    </i>
    <i>
      <x v="6"/>
    </i>
    <i t="grand">
      <x/>
    </i>
  </rowItems>
  <colItems count="1">
    <i/>
  </colItems>
  <dataFields count="1">
    <dataField name="Media di Tempo medio di percorrenza sede di residenza-sede di lavoro" fld="11" subtotal="average" baseField="0" baseItem="0"/>
  </dataFields>
  <formats count="25">
    <format dxfId="293">
      <pivotArea type="all" dataOnly="0" outline="0" fieldPosition="0"/>
    </format>
    <format dxfId="294">
      <pivotArea outline="0" collapsedLevelsAreSubtotals="1" fieldPosition="0"/>
    </format>
    <format dxfId="295">
      <pivotArea type="origin" dataOnly="0" labelOnly="1" outline="0" fieldPosition="0"/>
    </format>
    <format dxfId="296">
      <pivotArea field="8" type="button" dataOnly="0" labelOnly="1" outline="0" axis="axisRow" fieldPosition="0"/>
    </format>
    <format dxfId="297">
      <pivotArea type="topRight" dataOnly="0" labelOnly="1" outline="0" fieldPosition="0"/>
    </format>
    <format dxfId="298">
      <pivotArea field="14" type="button" dataOnly="0" labelOnly="1" outline="0"/>
    </format>
    <format dxfId="299">
      <pivotArea dataOnly="0" labelOnly="1" grandRow="1" outline="0" fieldPosition="0"/>
    </format>
    <format dxfId="300">
      <pivotArea dataOnly="0" labelOnly="1" fieldPosition="0">
        <references count="1">
          <reference field="8" count="0"/>
        </references>
      </pivotArea>
    </format>
    <format dxfId="301">
      <pivotArea dataOnly="0" labelOnly="1" grandCol="1" outline="0" fieldPosition="0"/>
    </format>
    <format dxfId="302">
      <pivotArea type="all" dataOnly="0" outline="0" fieldPosition="0"/>
    </format>
    <format dxfId="303">
      <pivotArea outline="0" collapsedLevelsAreSubtotals="1" fieldPosition="0"/>
    </format>
    <format dxfId="304">
      <pivotArea type="origin" dataOnly="0" labelOnly="1" outline="0" fieldPosition="0"/>
    </format>
    <format dxfId="305">
      <pivotArea field="8" type="button" dataOnly="0" labelOnly="1" outline="0" axis="axisRow" fieldPosition="0"/>
    </format>
    <format dxfId="306">
      <pivotArea type="topRight" dataOnly="0" labelOnly="1" outline="0" fieldPosition="0"/>
    </format>
    <format dxfId="307">
      <pivotArea field="14" type="button" dataOnly="0" labelOnly="1" outline="0"/>
    </format>
    <format dxfId="308">
      <pivotArea dataOnly="0" labelOnly="1" grandRow="1" outline="0" fieldPosition="0"/>
    </format>
    <format dxfId="309">
      <pivotArea dataOnly="0" labelOnly="1" fieldPosition="0">
        <references count="1">
          <reference field="8" count="0"/>
        </references>
      </pivotArea>
    </format>
    <format dxfId="310">
      <pivotArea dataOnly="0" labelOnly="1" grandCol="1" outline="0" fieldPosition="0"/>
    </format>
    <format dxfId="311">
      <pivotArea type="all" dataOnly="0" outline="0" fieldPosition="0"/>
    </format>
    <format dxfId="312">
      <pivotArea type="all" dataOnly="0" outline="0" fieldPosition="0"/>
    </format>
    <format dxfId="313">
      <pivotArea outline="0" collapsedLevelsAreSubtotals="1" fieldPosition="0"/>
    </format>
    <format dxfId="314">
      <pivotArea field="8" type="button" dataOnly="0" labelOnly="1" outline="0" axis="axisRow" fieldPosition="0"/>
    </format>
    <format dxfId="315">
      <pivotArea dataOnly="0" labelOnly="1" fieldPosition="0">
        <references count="1">
          <reference field="8" count="0"/>
        </references>
      </pivotArea>
    </format>
    <format dxfId="316">
      <pivotArea dataOnly="0" labelOnly="1" grandRow="1" outline="0" fieldPosition="0"/>
    </format>
    <format dxfId="317">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4.xml><?xml version="1.0" encoding="utf-8"?>
<pivotTableDefinition xmlns="http://schemas.openxmlformats.org/spreadsheetml/2006/main" xmlns:mc="http://schemas.openxmlformats.org/markup-compatibility/2006" xmlns:xr="http://schemas.microsoft.com/office/spreadsheetml/2014/revision" mc:Ignorable="xr" xr:uid="{C1FDEE7B-7CA3-7144-A57B-D4742D3FE015}" name="Tabella pivot20"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D72:P79" firstHeaderRow="0" firstDataRow="1" firstDataCol="1"/>
  <pivotFields count="36">
    <pivotField showAll="0"/>
    <pivotField showAll="0"/>
    <pivotField showAll="0"/>
    <pivotField showAll="0"/>
    <pivotField showAll="0"/>
    <pivotField axis="axisRow" showAll="0">
      <items count="7">
        <item x="3"/>
        <item x="0"/>
        <item x="2"/>
        <item x="1"/>
        <item x="4"/>
        <item x="5"/>
        <item t="default"/>
      </items>
    </pivotField>
    <pivotField showAll="0"/>
    <pivotField showAll="0"/>
    <pivotField showAll="0">
      <items count="8">
        <item x="4"/>
        <item x="5"/>
        <item x="2"/>
        <item x="1"/>
        <item x="0"/>
        <item x="3"/>
        <item h="1" x="6"/>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pivotField showAll="0"/>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ragToRow="0" dragToCol="0" dragToPage="0" showAll="0" defaultSubtotal="0"/>
  </pivotFields>
  <rowFields count="1">
    <field x="5"/>
  </rowFields>
  <rowItems count="7">
    <i>
      <x/>
    </i>
    <i>
      <x v="1"/>
    </i>
    <i>
      <x v="2"/>
    </i>
    <i>
      <x v="3"/>
    </i>
    <i>
      <x v="4"/>
    </i>
    <i>
      <x v="5"/>
    </i>
    <i t="grand">
      <x/>
    </i>
  </rowItems>
  <colFields count="1">
    <field x="-2"/>
  </colFields>
  <colItems count="12">
    <i>
      <x/>
    </i>
    <i i="1">
      <x v="1"/>
    </i>
    <i i="2">
      <x v="2"/>
    </i>
    <i i="3">
      <x v="3"/>
    </i>
    <i i="4">
      <x v="4"/>
    </i>
    <i i="5">
      <x v="5"/>
    </i>
    <i i="6">
      <x v="6"/>
    </i>
    <i i="7">
      <x v="7"/>
    </i>
    <i i="8">
      <x v="8"/>
    </i>
    <i i="9">
      <x v="9"/>
    </i>
    <i i="10">
      <x v="10"/>
    </i>
    <i i="11">
      <x v="11"/>
    </i>
  </colItems>
  <dataFields count="12">
    <dataField name="Somma di MESE 1" fld="23" baseField="0" baseItem="0"/>
    <dataField name="Somma di MESE 2" fld="24" baseField="0" baseItem="0"/>
    <dataField name="Somma di MESE 3" fld="25" baseField="0" baseItem="0"/>
    <dataField name="Somma di MESE 4" fld="26" baseField="0" baseItem="0"/>
    <dataField name="Somma di MESE 5" fld="27" baseField="0" baseItem="0"/>
    <dataField name="Somma di MESE 6" fld="28" baseField="0" baseItem="0"/>
    <dataField name="Somma di MESE 7" fld="29" baseField="0" baseItem="0"/>
    <dataField name="Somma di MESE 8" fld="30" baseField="0" baseItem="0"/>
    <dataField name="Somma di MESE 9" fld="31" baseField="0" baseItem="0"/>
    <dataField name="Somma di MESE 10" fld="32" baseField="0" baseItem="0"/>
    <dataField name="Somma di MESE 11" fld="33" baseField="0" baseItem="0"/>
    <dataField name="Somma di MESE 12" fld="34" baseField="0" baseItem="0"/>
  </dataFields>
  <formats count="22">
    <format dxfId="271">
      <pivotArea type="all" dataOnly="0" outline="0" fieldPosition="0"/>
    </format>
    <format dxfId="272">
      <pivotArea outline="0" collapsedLevelsAreSubtotals="1" fieldPosition="0"/>
    </format>
    <format dxfId="273">
      <pivotArea type="origin" dataOnly="0" labelOnly="1" outline="0" fieldPosition="0"/>
    </format>
    <format dxfId="274">
      <pivotArea field="8" type="button" dataOnly="0" labelOnly="1" outline="0"/>
    </format>
    <format dxfId="275">
      <pivotArea type="topRight" dataOnly="0" labelOnly="1" outline="0" fieldPosition="0"/>
    </format>
    <format dxfId="276">
      <pivotArea field="14" type="button" dataOnly="0" labelOnly="1" outline="0"/>
    </format>
    <format dxfId="277">
      <pivotArea dataOnly="0" labelOnly="1" grandRow="1" outline="0" fieldPosition="0"/>
    </format>
    <format dxfId="278">
      <pivotArea dataOnly="0" labelOnly="1" grandCol="1" outline="0" fieldPosition="0"/>
    </format>
    <format dxfId="279">
      <pivotArea type="all" dataOnly="0" outline="0" fieldPosition="0"/>
    </format>
    <format dxfId="280">
      <pivotArea outline="0" collapsedLevelsAreSubtotals="1" fieldPosition="0"/>
    </format>
    <format dxfId="281">
      <pivotArea type="origin" dataOnly="0" labelOnly="1" outline="0" fieldPosition="0"/>
    </format>
    <format dxfId="282">
      <pivotArea field="8" type="button" dataOnly="0" labelOnly="1" outline="0"/>
    </format>
    <format dxfId="283">
      <pivotArea type="topRight" dataOnly="0" labelOnly="1" outline="0" fieldPosition="0"/>
    </format>
    <format dxfId="284">
      <pivotArea field="14" type="button" dataOnly="0" labelOnly="1" outline="0"/>
    </format>
    <format dxfId="285">
      <pivotArea dataOnly="0" labelOnly="1" grandRow="1" outline="0" fieldPosition="0"/>
    </format>
    <format dxfId="286">
      <pivotArea dataOnly="0" labelOnly="1" grandCol="1" outline="0" fieldPosition="0"/>
    </format>
    <format dxfId="287">
      <pivotArea type="all" dataOnly="0" outline="0" fieldPosition="0"/>
    </format>
    <format dxfId="288">
      <pivotArea type="all" dataOnly="0" outline="0" fieldPosition="0"/>
    </format>
    <format dxfId="289">
      <pivotArea outline="0" collapsedLevelsAreSubtotals="1" fieldPosition="0"/>
    </format>
    <format dxfId="290">
      <pivotArea field="5" type="button" dataOnly="0" labelOnly="1" outline="0" axis="axisRow" fieldPosition="0"/>
    </format>
    <format dxfId="291">
      <pivotArea dataOnly="0" labelOnly="1" fieldPosition="0">
        <references count="1">
          <reference field="5" count="0"/>
        </references>
      </pivotArea>
    </format>
    <format dxfId="292">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5.xml><?xml version="1.0" encoding="utf-8"?>
<pivotTableDefinition xmlns="http://schemas.openxmlformats.org/spreadsheetml/2006/main" xmlns:mc="http://schemas.openxmlformats.org/markup-compatibility/2006" xmlns:xr="http://schemas.microsoft.com/office/spreadsheetml/2014/revision" mc:Ignorable="xr" xr:uid="{FE11F7AE-8917-414E-8E10-B84CDD2FED14}" name="Tabella pivot5"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A39:B47" firstHeaderRow="1" firstDataRow="1" firstDataCol="1"/>
  <pivotFields count="36">
    <pivotField showAll="0"/>
    <pivotField showAll="0"/>
    <pivotField showAll="0"/>
    <pivotField showAll="0"/>
    <pivotField showAll="0"/>
    <pivotField showAll="0"/>
    <pivotField showAll="0"/>
    <pivotField showAll="0"/>
    <pivotField axis="axisRow" showAll="0">
      <items count="8">
        <item x="4"/>
        <item x="5"/>
        <item x="2"/>
        <item x="1"/>
        <item x="0"/>
        <item x="3"/>
        <item x="6"/>
        <item t="default"/>
      </items>
    </pivotField>
    <pivotField showAll="0"/>
    <pivotField dataField="1" showAll="0"/>
    <pivotField showAll="0"/>
    <pivotField showAll="0"/>
    <pivotField showAll="0"/>
    <pivotField showAll="0">
      <items count="4">
        <item x="1"/>
        <item x="0"/>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8"/>
  </rowFields>
  <rowItems count="8">
    <i>
      <x/>
    </i>
    <i>
      <x v="1"/>
    </i>
    <i>
      <x v="2"/>
    </i>
    <i>
      <x v="3"/>
    </i>
    <i>
      <x v="4"/>
    </i>
    <i>
      <x v="5"/>
    </i>
    <i>
      <x v="6"/>
    </i>
    <i t="grand">
      <x/>
    </i>
  </rowItems>
  <colItems count="1">
    <i/>
  </colItems>
  <dataFields count="1">
    <dataField name="Media di Km sede di residenza-sede di lavoro" fld="10" subtotal="average" baseField="0" baseItem="0"/>
  </dataFields>
  <formats count="25">
    <format dxfId="246">
      <pivotArea type="all" dataOnly="0" outline="0" fieldPosition="0"/>
    </format>
    <format dxfId="247">
      <pivotArea outline="0" collapsedLevelsAreSubtotals="1" fieldPosition="0"/>
    </format>
    <format dxfId="248">
      <pivotArea type="origin" dataOnly="0" labelOnly="1" outline="0" fieldPosition="0"/>
    </format>
    <format dxfId="249">
      <pivotArea field="8" type="button" dataOnly="0" labelOnly="1" outline="0" axis="axisRow" fieldPosition="0"/>
    </format>
    <format dxfId="250">
      <pivotArea type="topRight" dataOnly="0" labelOnly="1" outline="0" fieldPosition="0"/>
    </format>
    <format dxfId="251">
      <pivotArea field="14" type="button" dataOnly="0" labelOnly="1" outline="0"/>
    </format>
    <format dxfId="252">
      <pivotArea dataOnly="0" labelOnly="1" grandRow="1" outline="0" fieldPosition="0"/>
    </format>
    <format dxfId="253">
      <pivotArea dataOnly="0" labelOnly="1" fieldPosition="0">
        <references count="1">
          <reference field="8" count="0"/>
        </references>
      </pivotArea>
    </format>
    <format dxfId="254">
      <pivotArea dataOnly="0" labelOnly="1" grandCol="1" outline="0" fieldPosition="0"/>
    </format>
    <format dxfId="255">
      <pivotArea type="all" dataOnly="0" outline="0" fieldPosition="0"/>
    </format>
    <format dxfId="256">
      <pivotArea outline="0" collapsedLevelsAreSubtotals="1" fieldPosition="0"/>
    </format>
    <format dxfId="257">
      <pivotArea type="origin" dataOnly="0" labelOnly="1" outline="0" fieldPosition="0"/>
    </format>
    <format dxfId="258">
      <pivotArea field="8" type="button" dataOnly="0" labelOnly="1" outline="0" axis="axisRow" fieldPosition="0"/>
    </format>
    <format dxfId="259">
      <pivotArea type="topRight" dataOnly="0" labelOnly="1" outline="0" fieldPosition="0"/>
    </format>
    <format dxfId="260">
      <pivotArea field="14" type="button" dataOnly="0" labelOnly="1" outline="0"/>
    </format>
    <format dxfId="261">
      <pivotArea dataOnly="0" labelOnly="1" grandRow="1" outline="0" fieldPosition="0"/>
    </format>
    <format dxfId="262">
      <pivotArea dataOnly="0" labelOnly="1" fieldPosition="0">
        <references count="1">
          <reference field="8" count="0"/>
        </references>
      </pivotArea>
    </format>
    <format dxfId="263">
      <pivotArea dataOnly="0" labelOnly="1" grandCol="1" outline="0" fieldPosition="0"/>
    </format>
    <format dxfId="264">
      <pivotArea type="all" dataOnly="0" outline="0" fieldPosition="0"/>
    </format>
    <format dxfId="265">
      <pivotArea type="all" dataOnly="0" outline="0" fieldPosition="0"/>
    </format>
    <format dxfId="266">
      <pivotArea outline="0" collapsedLevelsAreSubtotals="1" fieldPosition="0"/>
    </format>
    <format dxfId="267">
      <pivotArea field="8" type="button" dataOnly="0" labelOnly="1" outline="0" axis="axisRow" fieldPosition="0"/>
    </format>
    <format dxfId="268">
      <pivotArea dataOnly="0" labelOnly="1" fieldPosition="0">
        <references count="1">
          <reference field="8" count="0"/>
        </references>
      </pivotArea>
    </format>
    <format dxfId="269">
      <pivotArea dataOnly="0" labelOnly="1" grandRow="1" outline="0" fieldPosition="0"/>
    </format>
    <format dxfId="270">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6.xml><?xml version="1.0" encoding="utf-8"?>
<pivotTableDefinition xmlns="http://schemas.openxmlformats.org/spreadsheetml/2006/main" xmlns:mc="http://schemas.openxmlformats.org/markup-compatibility/2006" xmlns:xr="http://schemas.microsoft.com/office/spreadsheetml/2014/revision" mc:Ignorable="xr" xr:uid="{16330F25-1A58-2B45-B866-AB70288DCB73}" name="Tabella pivot11"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A27:B32" firstHeaderRow="1" firstDataRow="1" firstDataCol="1"/>
  <pivotFields count="36">
    <pivotField showAll="0"/>
    <pivotField showAll="0"/>
    <pivotField showAll="0"/>
    <pivotField showAll="0"/>
    <pivotField showAll="0"/>
    <pivotField showAll="0"/>
    <pivotField axis="axisRow" showAll="0">
      <items count="5">
        <item x="2"/>
        <item x="1"/>
        <item x="0"/>
        <item x="3"/>
        <item t="default"/>
      </items>
    </pivotField>
    <pivotField showAll="0"/>
    <pivotField showAll="0">
      <items count="8">
        <item x="4"/>
        <item x="5"/>
        <item x="2"/>
        <item x="1"/>
        <item x="0"/>
        <item x="3"/>
        <item h="1" x="6"/>
        <item t="default"/>
      </items>
    </pivotField>
    <pivotField showAll="0"/>
    <pivotField dataField="1" showAll="0"/>
    <pivotField showAll="0"/>
    <pivotField showAll="0"/>
    <pivotField showAll="0"/>
    <pivotField showAll="0">
      <items count="4">
        <item x="1"/>
        <item x="0"/>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6"/>
  </rowFields>
  <rowItems count="5">
    <i>
      <x/>
    </i>
    <i>
      <x v="1"/>
    </i>
    <i>
      <x v="2"/>
    </i>
    <i>
      <x v="3"/>
    </i>
    <i t="grand">
      <x/>
    </i>
  </rowItems>
  <colItems count="1">
    <i/>
  </colItems>
  <dataFields count="1">
    <dataField name="Media di Km sede di residenza-sede di lavoro" fld="10" subtotal="average" baseField="0" baseItem="0"/>
  </dataFields>
  <formats count="23">
    <format dxfId="223">
      <pivotArea type="all" dataOnly="0" outline="0" fieldPosition="0"/>
    </format>
    <format dxfId="224">
      <pivotArea outline="0" collapsedLevelsAreSubtotals="1" fieldPosition="0"/>
    </format>
    <format dxfId="225">
      <pivotArea type="origin" dataOnly="0" labelOnly="1" outline="0" fieldPosition="0"/>
    </format>
    <format dxfId="226">
      <pivotArea field="8" type="button" dataOnly="0" labelOnly="1" outline="0"/>
    </format>
    <format dxfId="227">
      <pivotArea type="topRight" dataOnly="0" labelOnly="1" outline="0" fieldPosition="0"/>
    </format>
    <format dxfId="228">
      <pivotArea field="14" type="button" dataOnly="0" labelOnly="1" outline="0"/>
    </format>
    <format dxfId="229">
      <pivotArea dataOnly="0" labelOnly="1" grandRow="1" outline="0" fieldPosition="0"/>
    </format>
    <format dxfId="230">
      <pivotArea dataOnly="0" labelOnly="1" grandCol="1" outline="0" fieldPosition="0"/>
    </format>
    <format dxfId="231">
      <pivotArea type="all" dataOnly="0" outline="0" fieldPosition="0"/>
    </format>
    <format dxfId="232">
      <pivotArea outline="0" collapsedLevelsAreSubtotals="1" fieldPosition="0"/>
    </format>
    <format dxfId="233">
      <pivotArea type="origin" dataOnly="0" labelOnly="1" outline="0" fieldPosition="0"/>
    </format>
    <format dxfId="234">
      <pivotArea field="8" type="button" dataOnly="0" labelOnly="1" outline="0"/>
    </format>
    <format dxfId="235">
      <pivotArea type="topRight" dataOnly="0" labelOnly="1" outline="0" fieldPosition="0"/>
    </format>
    <format dxfId="236">
      <pivotArea field="14" type="button" dataOnly="0" labelOnly="1" outline="0"/>
    </format>
    <format dxfId="237">
      <pivotArea dataOnly="0" labelOnly="1" grandRow="1" outline="0" fieldPosition="0"/>
    </format>
    <format dxfId="238">
      <pivotArea dataOnly="0" labelOnly="1" grandCol="1" outline="0" fieldPosition="0"/>
    </format>
    <format dxfId="239">
      <pivotArea type="all" dataOnly="0" outline="0" fieldPosition="0"/>
    </format>
    <format dxfId="240">
      <pivotArea type="all" dataOnly="0" outline="0" fieldPosition="0"/>
    </format>
    <format dxfId="241">
      <pivotArea outline="0" collapsedLevelsAreSubtotals="1" fieldPosition="0"/>
    </format>
    <format dxfId="242">
      <pivotArea field="6" type="button" dataOnly="0" labelOnly="1" outline="0" axis="axisRow" fieldPosition="0"/>
    </format>
    <format dxfId="243">
      <pivotArea dataOnly="0" labelOnly="1" fieldPosition="0">
        <references count="1">
          <reference field="6" count="0"/>
        </references>
      </pivotArea>
    </format>
    <format dxfId="244">
      <pivotArea dataOnly="0" labelOnly="1" grandRow="1" outline="0" fieldPosition="0"/>
    </format>
    <format dxfId="245">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7.xml><?xml version="1.0" encoding="utf-8"?>
<pivotTableDefinition xmlns="http://schemas.openxmlformats.org/spreadsheetml/2006/main" xmlns:mc="http://schemas.openxmlformats.org/markup-compatibility/2006" xmlns:xr="http://schemas.microsoft.com/office/spreadsheetml/2014/revision" mc:Ignorable="xr" xr:uid="{697D2BB7-FC77-8848-B6F0-D964B44FCAA1}" name="Tabella pivot17"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D84:P88" firstHeaderRow="0" firstDataRow="1" firstDataCol="1"/>
  <pivotFields count="36">
    <pivotField showAll="0"/>
    <pivotField showAll="0"/>
    <pivotField showAll="0"/>
    <pivotField showAll="0"/>
    <pivotField axis="axisRow" showAll="0">
      <items count="4">
        <item x="1"/>
        <item x="0"/>
        <item x="2"/>
        <item t="default"/>
      </items>
    </pivotField>
    <pivotField showAll="0"/>
    <pivotField showAll="0"/>
    <pivotField showAll="0"/>
    <pivotField showAll="0">
      <items count="8">
        <item x="4"/>
        <item x="5"/>
        <item x="2"/>
        <item x="1"/>
        <item x="0"/>
        <item x="3"/>
        <item h="1" x="6"/>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pivotField showAll="0"/>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ragToRow="0" dragToCol="0" dragToPage="0" showAll="0" defaultSubtotal="0"/>
  </pivotFields>
  <rowFields count="1">
    <field x="4"/>
  </rowFields>
  <rowItems count="4">
    <i>
      <x/>
    </i>
    <i>
      <x v="1"/>
    </i>
    <i>
      <x v="2"/>
    </i>
    <i t="grand">
      <x/>
    </i>
  </rowItems>
  <colFields count="1">
    <field x="-2"/>
  </colFields>
  <colItems count="12">
    <i>
      <x/>
    </i>
    <i i="1">
      <x v="1"/>
    </i>
    <i i="2">
      <x v="2"/>
    </i>
    <i i="3">
      <x v="3"/>
    </i>
    <i i="4">
      <x v="4"/>
    </i>
    <i i="5">
      <x v="5"/>
    </i>
    <i i="6">
      <x v="6"/>
    </i>
    <i i="7">
      <x v="7"/>
    </i>
    <i i="8">
      <x v="8"/>
    </i>
    <i i="9">
      <x v="9"/>
    </i>
    <i i="10">
      <x v="10"/>
    </i>
    <i i="11">
      <x v="11"/>
    </i>
  </colItems>
  <dataFields count="12">
    <dataField name="Somma di MESE 1" fld="23" baseField="0" baseItem="0"/>
    <dataField name="Somma di MESE 2" fld="24" baseField="0" baseItem="0"/>
    <dataField name="Somma di MESE 3" fld="25" baseField="0" baseItem="0"/>
    <dataField name="Somma di MESE 4" fld="26" baseField="0" baseItem="0"/>
    <dataField name="Somma di MESE 5" fld="27" baseField="0" baseItem="0"/>
    <dataField name="Somma di MESE 6" fld="28" baseField="0" baseItem="0"/>
    <dataField name="Somma di MESE 7" fld="29" baseField="0" baseItem="0"/>
    <dataField name="Somma di MESE 8" fld="30" baseField="0" baseItem="0"/>
    <dataField name="Somma di MESE 9" fld="31" baseField="0" baseItem="0"/>
    <dataField name="Somma di MESE 10" fld="32" baseField="0" baseItem="0"/>
    <dataField name="Somma di MESE 11" fld="33" baseField="0" baseItem="0"/>
    <dataField name="Somma di MESE 12" fld="34" baseField="0" baseItem="0"/>
  </dataFields>
  <formats count="22">
    <format dxfId="201">
      <pivotArea type="all" dataOnly="0" outline="0" fieldPosition="0"/>
    </format>
    <format dxfId="202">
      <pivotArea outline="0" collapsedLevelsAreSubtotals="1" fieldPosition="0"/>
    </format>
    <format dxfId="203">
      <pivotArea type="origin" dataOnly="0" labelOnly="1" outline="0" fieldPosition="0"/>
    </format>
    <format dxfId="204">
      <pivotArea field="8" type="button" dataOnly="0" labelOnly="1" outline="0"/>
    </format>
    <format dxfId="205">
      <pivotArea type="topRight" dataOnly="0" labelOnly="1" outline="0" fieldPosition="0"/>
    </format>
    <format dxfId="206">
      <pivotArea field="14" type="button" dataOnly="0" labelOnly="1" outline="0"/>
    </format>
    <format dxfId="207">
      <pivotArea dataOnly="0" labelOnly="1" grandRow="1" outline="0" fieldPosition="0"/>
    </format>
    <format dxfId="208">
      <pivotArea dataOnly="0" labelOnly="1" grandCol="1" outline="0" fieldPosition="0"/>
    </format>
    <format dxfId="209">
      <pivotArea type="all" dataOnly="0" outline="0" fieldPosition="0"/>
    </format>
    <format dxfId="210">
      <pivotArea outline="0" collapsedLevelsAreSubtotals="1" fieldPosition="0"/>
    </format>
    <format dxfId="211">
      <pivotArea type="origin" dataOnly="0" labelOnly="1" outline="0" fieldPosition="0"/>
    </format>
    <format dxfId="212">
      <pivotArea field="8" type="button" dataOnly="0" labelOnly="1" outline="0"/>
    </format>
    <format dxfId="213">
      <pivotArea type="topRight" dataOnly="0" labelOnly="1" outline="0" fieldPosition="0"/>
    </format>
    <format dxfId="214">
      <pivotArea field="14" type="button" dataOnly="0" labelOnly="1" outline="0"/>
    </format>
    <format dxfId="215">
      <pivotArea dataOnly="0" labelOnly="1" grandRow="1" outline="0" fieldPosition="0"/>
    </format>
    <format dxfId="216">
      <pivotArea dataOnly="0" labelOnly="1" grandCol="1" outline="0" fieldPosition="0"/>
    </format>
    <format dxfId="217">
      <pivotArea type="all" dataOnly="0" outline="0" fieldPosition="0"/>
    </format>
    <format dxfId="218">
      <pivotArea type="all" dataOnly="0" outline="0" fieldPosition="0"/>
    </format>
    <format dxfId="219">
      <pivotArea outline="0" collapsedLevelsAreSubtotals="1" fieldPosition="0"/>
    </format>
    <format dxfId="220">
      <pivotArea field="4" type="button" dataOnly="0" labelOnly="1" outline="0" axis="axisRow" fieldPosition="0"/>
    </format>
    <format dxfId="221">
      <pivotArea dataOnly="0" labelOnly="1" fieldPosition="0">
        <references count="1">
          <reference field="4" count="0"/>
        </references>
      </pivotArea>
    </format>
    <format dxfId="222">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8.xml><?xml version="1.0" encoding="utf-8"?>
<pivotTableDefinition xmlns="http://schemas.openxmlformats.org/spreadsheetml/2006/main" xmlns:mc="http://schemas.openxmlformats.org/markup-compatibility/2006" xmlns:xr="http://schemas.microsoft.com/office/spreadsheetml/2014/revision" mc:Ignorable="xr" xr:uid="{931BBE25-A41B-8643-B962-82472266D894}" name="Tabella pivot13"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D27:P32" firstHeaderRow="0" firstDataRow="1" firstDataCol="1"/>
  <pivotFields count="36">
    <pivotField showAll="0"/>
    <pivotField showAll="0"/>
    <pivotField showAll="0"/>
    <pivotField showAll="0"/>
    <pivotField showAll="0"/>
    <pivotField showAll="0"/>
    <pivotField axis="axisRow" showAll="0">
      <items count="5">
        <item x="2"/>
        <item x="1"/>
        <item x="0"/>
        <item x="3"/>
        <item t="default"/>
      </items>
    </pivotField>
    <pivotField showAll="0"/>
    <pivotField showAll="0">
      <items count="8">
        <item x="4"/>
        <item x="5"/>
        <item x="2"/>
        <item x="1"/>
        <item x="0"/>
        <item x="3"/>
        <item h="1" x="6"/>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pivotField showAll="0"/>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ragToRow="0" dragToCol="0" dragToPage="0" showAll="0" defaultSubtotal="0"/>
  </pivotFields>
  <rowFields count="1">
    <field x="6"/>
  </rowFields>
  <rowItems count="5">
    <i>
      <x/>
    </i>
    <i>
      <x v="1"/>
    </i>
    <i>
      <x v="2"/>
    </i>
    <i>
      <x v="3"/>
    </i>
    <i t="grand">
      <x/>
    </i>
  </rowItems>
  <colFields count="1">
    <field x="-2"/>
  </colFields>
  <colItems count="12">
    <i>
      <x/>
    </i>
    <i i="1">
      <x v="1"/>
    </i>
    <i i="2">
      <x v="2"/>
    </i>
    <i i="3">
      <x v="3"/>
    </i>
    <i i="4">
      <x v="4"/>
    </i>
    <i i="5">
      <x v="5"/>
    </i>
    <i i="6">
      <x v="6"/>
    </i>
    <i i="7">
      <x v="7"/>
    </i>
    <i i="8">
      <x v="8"/>
    </i>
    <i i="9">
      <x v="9"/>
    </i>
    <i i="10">
      <x v="10"/>
    </i>
    <i i="11">
      <x v="11"/>
    </i>
  </colItems>
  <dataFields count="12">
    <dataField name="Somma di MESE 1" fld="23" baseField="0" baseItem="0"/>
    <dataField name="Somma di MESE 2" fld="24" baseField="0" baseItem="0"/>
    <dataField name="Somma di MESE 3" fld="25" baseField="0" baseItem="0"/>
    <dataField name="Somma di MESE 4" fld="26" baseField="0" baseItem="0"/>
    <dataField name="Somma di MESE 5" fld="27" baseField="0" baseItem="0"/>
    <dataField name="Somma di MESE 6" fld="28" baseField="0" baseItem="0"/>
    <dataField name="Somma di MESE 7" fld="29" baseField="0" baseItem="0"/>
    <dataField name="Somma di MESE 8" fld="30" baseField="0" baseItem="0"/>
    <dataField name="Somma di MESE 9" fld="31" baseField="0" baseItem="0"/>
    <dataField name="Somma di MESE 10" fld="32" baseField="0" baseItem="0"/>
    <dataField name="Somma di MESE 11" fld="33" baseField="0" baseItem="0"/>
    <dataField name="Somma di MESE 12" fld="34" baseField="0" baseItem="0"/>
  </dataFields>
  <formats count="22">
    <format dxfId="179">
      <pivotArea type="all" dataOnly="0" outline="0" fieldPosition="0"/>
    </format>
    <format dxfId="180">
      <pivotArea outline="0" collapsedLevelsAreSubtotals="1" fieldPosition="0"/>
    </format>
    <format dxfId="181">
      <pivotArea type="origin" dataOnly="0" labelOnly="1" outline="0" fieldPosition="0"/>
    </format>
    <format dxfId="182">
      <pivotArea field="8" type="button" dataOnly="0" labelOnly="1" outline="0"/>
    </format>
    <format dxfId="183">
      <pivotArea type="topRight" dataOnly="0" labelOnly="1" outline="0" fieldPosition="0"/>
    </format>
    <format dxfId="184">
      <pivotArea field="14" type="button" dataOnly="0" labelOnly="1" outline="0"/>
    </format>
    <format dxfId="185">
      <pivotArea dataOnly="0" labelOnly="1" grandRow="1" outline="0" fieldPosition="0"/>
    </format>
    <format dxfId="186">
      <pivotArea dataOnly="0" labelOnly="1" grandCol="1" outline="0" fieldPosition="0"/>
    </format>
    <format dxfId="187">
      <pivotArea type="all" dataOnly="0" outline="0" fieldPosition="0"/>
    </format>
    <format dxfId="188">
      <pivotArea outline="0" collapsedLevelsAreSubtotals="1" fieldPosition="0"/>
    </format>
    <format dxfId="189">
      <pivotArea type="origin" dataOnly="0" labelOnly="1" outline="0" fieldPosition="0"/>
    </format>
    <format dxfId="190">
      <pivotArea field="8" type="button" dataOnly="0" labelOnly="1" outline="0"/>
    </format>
    <format dxfId="191">
      <pivotArea type="topRight" dataOnly="0" labelOnly="1" outline="0" fieldPosition="0"/>
    </format>
    <format dxfId="192">
      <pivotArea field="14" type="button" dataOnly="0" labelOnly="1" outline="0"/>
    </format>
    <format dxfId="193">
      <pivotArea dataOnly="0" labelOnly="1" grandRow="1" outline="0" fieldPosition="0"/>
    </format>
    <format dxfId="194">
      <pivotArea dataOnly="0" labelOnly="1" grandCol="1" outline="0" fieldPosition="0"/>
    </format>
    <format dxfId="195">
      <pivotArea type="all" dataOnly="0" outline="0" fieldPosition="0"/>
    </format>
    <format dxfId="196">
      <pivotArea type="all" dataOnly="0" outline="0" fieldPosition="0"/>
    </format>
    <format dxfId="197">
      <pivotArea outline="0" collapsedLevelsAreSubtotals="1" fieldPosition="0"/>
    </format>
    <format dxfId="198">
      <pivotArea field="6" type="button" dataOnly="0" labelOnly="1" outline="0" axis="axisRow" fieldPosition="0"/>
    </format>
    <format dxfId="199">
      <pivotArea dataOnly="0" labelOnly="1" fieldPosition="0">
        <references count="1">
          <reference field="6" count="0"/>
        </references>
      </pivotArea>
    </format>
    <format dxfId="200">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9.xml><?xml version="1.0" encoding="utf-8"?>
<pivotTableDefinition xmlns="http://schemas.openxmlformats.org/spreadsheetml/2006/main" xmlns:mc="http://schemas.openxmlformats.org/markup-compatibility/2006" xmlns:xr="http://schemas.microsoft.com/office/spreadsheetml/2014/revision" mc:Ignorable="xr" xr:uid="{AC7F5A8C-9A65-F043-956A-A01F74040DE7}" name="Tabella pivot8"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D6:P13" firstHeaderRow="0" firstDataRow="1" firstDataCol="1"/>
  <pivotFields count="36">
    <pivotField showAll="0"/>
    <pivotField showAll="0"/>
    <pivotField showAll="0"/>
    <pivotField showAll="0"/>
    <pivotField showAll="0"/>
    <pivotField axis="axisRow" showAll="0">
      <items count="7">
        <item x="3"/>
        <item x="0"/>
        <item x="2"/>
        <item x="1"/>
        <item x="4"/>
        <item x="5"/>
        <item t="default"/>
      </items>
    </pivotField>
    <pivotField showAll="0"/>
    <pivotField showAll="0"/>
    <pivotField showAll="0">
      <items count="8">
        <item x="4"/>
        <item x="5"/>
        <item x="2"/>
        <item x="1"/>
        <item x="0"/>
        <item x="3"/>
        <item h="1" x="6"/>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pivotField showAll="0"/>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ragToRow="0" dragToCol="0" dragToPage="0" showAll="0" defaultSubtotal="0"/>
  </pivotFields>
  <rowFields count="1">
    <field x="5"/>
  </rowFields>
  <rowItems count="7">
    <i>
      <x/>
    </i>
    <i>
      <x v="1"/>
    </i>
    <i>
      <x v="2"/>
    </i>
    <i>
      <x v="3"/>
    </i>
    <i>
      <x v="4"/>
    </i>
    <i>
      <x v="5"/>
    </i>
    <i t="grand">
      <x/>
    </i>
  </rowItems>
  <colFields count="1">
    <field x="-2"/>
  </colFields>
  <colItems count="12">
    <i>
      <x/>
    </i>
    <i i="1">
      <x v="1"/>
    </i>
    <i i="2">
      <x v="2"/>
    </i>
    <i i="3">
      <x v="3"/>
    </i>
    <i i="4">
      <x v="4"/>
    </i>
    <i i="5">
      <x v="5"/>
    </i>
    <i i="6">
      <x v="6"/>
    </i>
    <i i="7">
      <x v="7"/>
    </i>
    <i i="8">
      <x v="8"/>
    </i>
    <i i="9">
      <x v="9"/>
    </i>
    <i i="10">
      <x v="10"/>
    </i>
    <i i="11">
      <x v="11"/>
    </i>
  </colItems>
  <dataFields count="12">
    <dataField name="Somma di MESE 1" fld="23" baseField="0" baseItem="0"/>
    <dataField name="Somma di MESE 2" fld="24" baseField="0" baseItem="0"/>
    <dataField name="Somma di MESE 3" fld="25" baseField="0" baseItem="0"/>
    <dataField name="Somma di MESE 4" fld="26" baseField="0" baseItem="0"/>
    <dataField name="Somma di MESE 5" fld="27" baseField="0" baseItem="0"/>
    <dataField name="Somma di MESE 6" fld="28" baseField="0" baseItem="0"/>
    <dataField name="Somma di MESE 7" fld="29" baseField="0" baseItem="0"/>
    <dataField name="Somma di MESE 8" fld="30" baseField="0" baseItem="0"/>
    <dataField name="Somma di MESE 9" fld="31" baseField="0" baseItem="0"/>
    <dataField name="Somma di MESE 10" fld="32" baseField="0" baseItem="0"/>
    <dataField name="Somma di MESE 11" fld="33" baseField="0" baseItem="0"/>
    <dataField name="Somma di MESE 12" fld="34" baseField="0" baseItem="0"/>
  </dataFields>
  <formats count="22">
    <format dxfId="157">
      <pivotArea type="all" dataOnly="0" outline="0" fieldPosition="0"/>
    </format>
    <format dxfId="158">
      <pivotArea outline="0" collapsedLevelsAreSubtotals="1" fieldPosition="0"/>
    </format>
    <format dxfId="159">
      <pivotArea type="origin" dataOnly="0" labelOnly="1" outline="0" fieldPosition="0"/>
    </format>
    <format dxfId="160">
      <pivotArea field="8" type="button" dataOnly="0" labelOnly="1" outline="0"/>
    </format>
    <format dxfId="161">
      <pivotArea type="topRight" dataOnly="0" labelOnly="1" outline="0" fieldPosition="0"/>
    </format>
    <format dxfId="162">
      <pivotArea field="14" type="button" dataOnly="0" labelOnly="1" outline="0"/>
    </format>
    <format dxfId="163">
      <pivotArea dataOnly="0" labelOnly="1" grandRow="1" outline="0" fieldPosition="0"/>
    </format>
    <format dxfId="164">
      <pivotArea dataOnly="0" labelOnly="1" grandCol="1" outline="0" fieldPosition="0"/>
    </format>
    <format dxfId="165">
      <pivotArea type="all" dataOnly="0" outline="0" fieldPosition="0"/>
    </format>
    <format dxfId="166">
      <pivotArea outline="0" collapsedLevelsAreSubtotals="1" fieldPosition="0"/>
    </format>
    <format dxfId="167">
      <pivotArea type="origin" dataOnly="0" labelOnly="1" outline="0" fieldPosition="0"/>
    </format>
    <format dxfId="168">
      <pivotArea field="8" type="button" dataOnly="0" labelOnly="1" outline="0"/>
    </format>
    <format dxfId="169">
      <pivotArea type="topRight" dataOnly="0" labelOnly="1" outline="0" fieldPosition="0"/>
    </format>
    <format dxfId="170">
      <pivotArea field="14" type="button" dataOnly="0" labelOnly="1" outline="0"/>
    </format>
    <format dxfId="171">
      <pivotArea dataOnly="0" labelOnly="1" grandRow="1" outline="0" fieldPosition="0"/>
    </format>
    <format dxfId="172">
      <pivotArea dataOnly="0" labelOnly="1" grandCol="1" outline="0" fieldPosition="0"/>
    </format>
    <format dxfId="173">
      <pivotArea type="all" dataOnly="0" outline="0" fieldPosition="0"/>
    </format>
    <format dxfId="174">
      <pivotArea type="all" dataOnly="0" outline="0" fieldPosition="0"/>
    </format>
    <format dxfId="175">
      <pivotArea outline="0" collapsedLevelsAreSubtotals="1" fieldPosition="0"/>
    </format>
    <format dxfId="176">
      <pivotArea field="5" type="button" dataOnly="0" labelOnly="1" outline="0" axis="axisRow" fieldPosition="0"/>
    </format>
    <format dxfId="177">
      <pivotArea dataOnly="0" labelOnly="1" fieldPosition="0">
        <references count="1">
          <reference field="5" count="0"/>
        </references>
      </pivotArea>
    </format>
    <format dxfId="178">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F26D080B-0B67-1848-A794-60F0B656F00C}" name="Tabella pivot51"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GD176:GK180" firstHeaderRow="1" firstDataRow="2" firstDataCol="1"/>
  <pivotFields count="36">
    <pivotField dataField="1" showAll="0"/>
    <pivotField showAll="0"/>
    <pivotField showAll="0"/>
    <pivotField showAll="0"/>
    <pivotField showAll="0"/>
    <pivotField showAll="0"/>
    <pivotField showAll="0"/>
    <pivotField showAll="0"/>
    <pivotField axis="axisCol" showAll="0">
      <items count="8">
        <item x="4"/>
        <item x="5"/>
        <item x="2"/>
        <item x="1"/>
        <item x="0"/>
        <item x="3"/>
        <item x="6"/>
        <item t="default"/>
      </items>
    </pivotField>
    <pivotField showAll="0"/>
    <pivotField showAll="0"/>
    <pivotField showAll="0"/>
    <pivotField showAll="0"/>
    <pivotField showAll="0"/>
    <pivotField showAll="0"/>
    <pivotField showAll="0"/>
    <pivotField showAll="0"/>
    <pivotField showAll="0"/>
    <pivotField showAll="0"/>
    <pivotField axis="axisRow" showAll="0">
      <items count="4">
        <item x="0"/>
        <item x="1"/>
        <item h="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19"/>
  </rowFields>
  <rowItems count="3">
    <i>
      <x/>
    </i>
    <i>
      <x v="1"/>
    </i>
    <i t="grand">
      <x/>
    </i>
  </rowItems>
  <colFields count="1">
    <field x="8"/>
  </colFields>
  <colItems count="7">
    <i>
      <x/>
    </i>
    <i>
      <x v="1"/>
    </i>
    <i>
      <x v="2"/>
    </i>
    <i>
      <x v="3"/>
    </i>
    <i>
      <x v="4"/>
    </i>
    <i>
      <x v="5"/>
    </i>
    <i t="grand">
      <x/>
    </i>
  </colItems>
  <dataFields count="1">
    <dataField name="Conteggio di Matricola" fld="0" subtotal="count" baseField="0" baseItem="0"/>
  </dataFields>
  <formats count="40">
    <format dxfId="2216">
      <pivotArea type="all" dataOnly="0" outline="0" fieldPosition="0"/>
    </format>
    <format dxfId="2217">
      <pivotArea outline="0" collapsedLevelsAreSubtotals="1" fieldPosition="0"/>
    </format>
    <format dxfId="2218">
      <pivotArea type="origin" dataOnly="0" labelOnly="1" outline="0" fieldPosition="0"/>
    </format>
    <format dxfId="2219">
      <pivotArea field="8" type="button" dataOnly="0" labelOnly="1" outline="0" axis="axisCol" fieldPosition="0"/>
    </format>
    <format dxfId="2220">
      <pivotArea type="topRight" dataOnly="0" labelOnly="1" outline="0" fieldPosition="0"/>
    </format>
    <format dxfId="2221">
      <pivotArea field="19" type="button" dataOnly="0" labelOnly="1" outline="0" axis="axisRow" fieldPosition="0"/>
    </format>
    <format dxfId="2222">
      <pivotArea dataOnly="0" labelOnly="1" fieldPosition="0">
        <references count="1">
          <reference field="19" count="0"/>
        </references>
      </pivotArea>
    </format>
    <format dxfId="2223">
      <pivotArea dataOnly="0" labelOnly="1" grandRow="1" outline="0" fieldPosition="0"/>
    </format>
    <format dxfId="2224">
      <pivotArea dataOnly="0" labelOnly="1" fieldPosition="0">
        <references count="1">
          <reference field="8" count="6">
            <x v="0"/>
            <x v="1"/>
            <x v="2"/>
            <x v="3"/>
            <x v="4"/>
            <x v="5"/>
          </reference>
        </references>
      </pivotArea>
    </format>
    <format dxfId="2225">
      <pivotArea dataOnly="0" labelOnly="1" grandCol="1" outline="0" fieldPosition="0"/>
    </format>
    <format dxfId="2226">
      <pivotArea type="all" dataOnly="0" outline="0" fieldPosition="0"/>
    </format>
    <format dxfId="2227">
      <pivotArea outline="0" collapsedLevelsAreSubtotals="1" fieldPosition="0"/>
    </format>
    <format dxfId="2228">
      <pivotArea type="origin" dataOnly="0" labelOnly="1" outline="0" fieldPosition="0"/>
    </format>
    <format dxfId="2229">
      <pivotArea field="8" type="button" dataOnly="0" labelOnly="1" outline="0" axis="axisCol" fieldPosition="0"/>
    </format>
    <format dxfId="2230">
      <pivotArea type="topRight" dataOnly="0" labelOnly="1" outline="0" fieldPosition="0"/>
    </format>
    <format dxfId="2231">
      <pivotArea field="19" type="button" dataOnly="0" labelOnly="1" outline="0" axis="axisRow" fieldPosition="0"/>
    </format>
    <format dxfId="2232">
      <pivotArea dataOnly="0" labelOnly="1" fieldPosition="0">
        <references count="1">
          <reference field="19" count="0"/>
        </references>
      </pivotArea>
    </format>
    <format dxfId="2233">
      <pivotArea dataOnly="0" labelOnly="1" grandRow="1" outline="0" fieldPosition="0"/>
    </format>
    <format dxfId="2234">
      <pivotArea dataOnly="0" labelOnly="1" fieldPosition="0">
        <references count="1">
          <reference field="8" count="6">
            <x v="0"/>
            <x v="1"/>
            <x v="2"/>
            <x v="3"/>
            <x v="4"/>
            <x v="5"/>
          </reference>
        </references>
      </pivotArea>
    </format>
    <format dxfId="2235">
      <pivotArea dataOnly="0" labelOnly="1" grandCol="1" outline="0" fieldPosition="0"/>
    </format>
    <format dxfId="2236">
      <pivotArea type="all" dataOnly="0" outline="0" fieldPosition="0"/>
    </format>
    <format dxfId="2237">
      <pivotArea outline="0" collapsedLevelsAreSubtotals="1" fieldPosition="0"/>
    </format>
    <format dxfId="2238">
      <pivotArea type="origin" dataOnly="0" labelOnly="1" outline="0" fieldPosition="0"/>
    </format>
    <format dxfId="2239">
      <pivotArea field="8" type="button" dataOnly="0" labelOnly="1" outline="0" axis="axisCol" fieldPosition="0"/>
    </format>
    <format dxfId="2240">
      <pivotArea type="topRight" dataOnly="0" labelOnly="1" outline="0" fieldPosition="0"/>
    </format>
    <format dxfId="2241">
      <pivotArea field="19" type="button" dataOnly="0" labelOnly="1" outline="0" axis="axisRow" fieldPosition="0"/>
    </format>
    <format dxfId="2242">
      <pivotArea dataOnly="0" labelOnly="1" fieldPosition="0">
        <references count="1">
          <reference field="19" count="0"/>
        </references>
      </pivotArea>
    </format>
    <format dxfId="2243">
      <pivotArea dataOnly="0" labelOnly="1" grandRow="1" outline="0" fieldPosition="0"/>
    </format>
    <format dxfId="2244">
      <pivotArea dataOnly="0" labelOnly="1" fieldPosition="0">
        <references count="1">
          <reference field="8" count="6">
            <x v="0"/>
            <x v="1"/>
            <x v="2"/>
            <x v="3"/>
            <x v="4"/>
            <x v="5"/>
          </reference>
        </references>
      </pivotArea>
    </format>
    <format dxfId="2245">
      <pivotArea dataOnly="0" labelOnly="1" grandCol="1" outline="0" fieldPosition="0"/>
    </format>
    <format dxfId="2246">
      <pivotArea type="all" dataOnly="0" outline="0" fieldPosition="0"/>
    </format>
    <format dxfId="2247">
      <pivotArea outline="0" collapsedLevelsAreSubtotals="1" fieldPosition="0"/>
    </format>
    <format dxfId="2248">
      <pivotArea type="origin" dataOnly="0" labelOnly="1" outline="0" fieldPosition="0"/>
    </format>
    <format dxfId="2249">
      <pivotArea field="8" type="button" dataOnly="0" labelOnly="1" outline="0" axis="axisCol" fieldPosition="0"/>
    </format>
    <format dxfId="2250">
      <pivotArea type="topRight" dataOnly="0" labelOnly="1" outline="0" fieldPosition="0"/>
    </format>
    <format dxfId="2251">
      <pivotArea field="19" type="button" dataOnly="0" labelOnly="1" outline="0" axis="axisRow" fieldPosition="0"/>
    </format>
    <format dxfId="2252">
      <pivotArea dataOnly="0" labelOnly="1" fieldPosition="0">
        <references count="1">
          <reference field="19" count="0"/>
        </references>
      </pivotArea>
    </format>
    <format dxfId="2253">
      <pivotArea dataOnly="0" labelOnly="1" grandRow="1" outline="0" fieldPosition="0"/>
    </format>
    <format dxfId="2254">
      <pivotArea dataOnly="0" labelOnly="1" fieldPosition="0">
        <references count="1">
          <reference field="8" count="6">
            <x v="0"/>
            <x v="1"/>
            <x v="2"/>
            <x v="3"/>
            <x v="4"/>
            <x v="5"/>
          </reference>
        </references>
      </pivotArea>
    </format>
    <format dxfId="2255">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0.xml><?xml version="1.0" encoding="utf-8"?>
<pivotTableDefinition xmlns="http://schemas.openxmlformats.org/spreadsheetml/2006/main" xmlns:mc="http://schemas.openxmlformats.org/markup-compatibility/2006" xmlns:xr="http://schemas.microsoft.com/office/spreadsheetml/2014/revision" mc:Ignorable="xr" xr:uid="{1BA57CAA-2471-3E44-8A16-DD0883243402}" name="Tabella pivot7"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A18:B22" firstHeaderRow="1" firstDataRow="1" firstDataCol="1"/>
  <pivotFields count="36">
    <pivotField showAll="0"/>
    <pivotField showAll="0"/>
    <pivotField showAll="0"/>
    <pivotField showAll="0"/>
    <pivotField axis="axisRow" showAll="0">
      <items count="4">
        <item x="1"/>
        <item x="0"/>
        <item x="2"/>
        <item t="default"/>
      </items>
    </pivotField>
    <pivotField showAll="0"/>
    <pivotField showAll="0"/>
    <pivotField showAll="0"/>
    <pivotField showAll="0">
      <items count="8">
        <item x="4"/>
        <item x="5"/>
        <item x="2"/>
        <item x="1"/>
        <item x="0"/>
        <item x="3"/>
        <item h="1" x="6"/>
        <item t="default"/>
      </items>
    </pivotField>
    <pivotField showAll="0"/>
    <pivotField dataField="1" showAll="0"/>
    <pivotField showAll="0"/>
    <pivotField showAll="0"/>
    <pivotField showAll="0"/>
    <pivotField showAll="0">
      <items count="4">
        <item x="1"/>
        <item x="0"/>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4"/>
  </rowFields>
  <rowItems count="4">
    <i>
      <x/>
    </i>
    <i>
      <x v="1"/>
    </i>
    <i>
      <x v="2"/>
    </i>
    <i t="grand">
      <x/>
    </i>
  </rowItems>
  <colItems count="1">
    <i/>
  </colItems>
  <dataFields count="1">
    <dataField name="Media di Km sede di residenza-sede di lavoro" fld="10" subtotal="average" baseField="0" baseItem="0"/>
  </dataFields>
  <formats count="23">
    <format dxfId="134">
      <pivotArea type="all" dataOnly="0" outline="0" fieldPosition="0"/>
    </format>
    <format dxfId="135">
      <pivotArea outline="0" collapsedLevelsAreSubtotals="1" fieldPosition="0"/>
    </format>
    <format dxfId="136">
      <pivotArea type="origin" dataOnly="0" labelOnly="1" outline="0" fieldPosition="0"/>
    </format>
    <format dxfId="137">
      <pivotArea field="8" type="button" dataOnly="0" labelOnly="1" outline="0"/>
    </format>
    <format dxfId="138">
      <pivotArea type="topRight" dataOnly="0" labelOnly="1" outline="0" fieldPosition="0"/>
    </format>
    <format dxfId="139">
      <pivotArea field="14" type="button" dataOnly="0" labelOnly="1" outline="0"/>
    </format>
    <format dxfId="140">
      <pivotArea dataOnly="0" labelOnly="1" grandRow="1" outline="0" fieldPosition="0"/>
    </format>
    <format dxfId="141">
      <pivotArea dataOnly="0" labelOnly="1" grandCol="1" outline="0" fieldPosition="0"/>
    </format>
    <format dxfId="142">
      <pivotArea type="all" dataOnly="0" outline="0" fieldPosition="0"/>
    </format>
    <format dxfId="143">
      <pivotArea outline="0" collapsedLevelsAreSubtotals="1" fieldPosition="0"/>
    </format>
    <format dxfId="144">
      <pivotArea type="origin" dataOnly="0" labelOnly="1" outline="0" fieldPosition="0"/>
    </format>
    <format dxfId="145">
      <pivotArea field="8" type="button" dataOnly="0" labelOnly="1" outline="0"/>
    </format>
    <format dxfId="146">
      <pivotArea type="topRight" dataOnly="0" labelOnly="1" outline="0" fieldPosition="0"/>
    </format>
    <format dxfId="147">
      <pivotArea field="14" type="button" dataOnly="0" labelOnly="1" outline="0"/>
    </format>
    <format dxfId="148">
      <pivotArea dataOnly="0" labelOnly="1" grandRow="1" outline="0" fieldPosition="0"/>
    </format>
    <format dxfId="149">
      <pivotArea dataOnly="0" labelOnly="1" grandCol="1" outline="0" fieldPosition="0"/>
    </format>
    <format dxfId="150">
      <pivotArea type="all" dataOnly="0" outline="0" fieldPosition="0"/>
    </format>
    <format dxfId="151">
      <pivotArea type="all" dataOnly="0" outline="0" fieldPosition="0"/>
    </format>
    <format dxfId="152">
      <pivotArea outline="0" collapsedLevelsAreSubtotals="1" fieldPosition="0"/>
    </format>
    <format dxfId="153">
      <pivotArea field="4" type="button" dataOnly="0" labelOnly="1" outline="0" axis="axisRow" fieldPosition="0"/>
    </format>
    <format dxfId="154">
      <pivotArea dataOnly="0" labelOnly="1" fieldPosition="0">
        <references count="1">
          <reference field="4" count="0"/>
        </references>
      </pivotArea>
    </format>
    <format dxfId="155">
      <pivotArea dataOnly="0" labelOnly="1" grandRow="1" outline="0" fieldPosition="0"/>
    </format>
    <format dxfId="156">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1.xml><?xml version="1.0" encoding="utf-8"?>
<pivotTableDefinition xmlns="http://schemas.openxmlformats.org/spreadsheetml/2006/main" xmlns:mc="http://schemas.openxmlformats.org/markup-compatibility/2006" xmlns:xr="http://schemas.microsoft.com/office/spreadsheetml/2014/revision" mc:Ignorable="xr" xr:uid="{C7385EA2-9482-1C40-AB4F-45FC073DAF5C}" name="Tabella pivot12"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D18:P22" firstHeaderRow="0" firstDataRow="1" firstDataCol="1"/>
  <pivotFields count="36">
    <pivotField showAll="0"/>
    <pivotField showAll="0"/>
    <pivotField showAll="0"/>
    <pivotField showAll="0"/>
    <pivotField axis="axisRow" showAll="0">
      <items count="4">
        <item x="1"/>
        <item x="0"/>
        <item x="2"/>
        <item t="default"/>
      </items>
    </pivotField>
    <pivotField showAll="0"/>
    <pivotField showAll="0"/>
    <pivotField showAll="0"/>
    <pivotField showAll="0">
      <items count="8">
        <item x="4"/>
        <item x="5"/>
        <item x="2"/>
        <item x="1"/>
        <item x="0"/>
        <item x="3"/>
        <item h="1" x="6"/>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pivotField showAll="0"/>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ragToRow="0" dragToCol="0" dragToPage="0" showAll="0" defaultSubtotal="0"/>
  </pivotFields>
  <rowFields count="1">
    <field x="4"/>
  </rowFields>
  <rowItems count="4">
    <i>
      <x/>
    </i>
    <i>
      <x v="1"/>
    </i>
    <i>
      <x v="2"/>
    </i>
    <i t="grand">
      <x/>
    </i>
  </rowItems>
  <colFields count="1">
    <field x="-2"/>
  </colFields>
  <colItems count="12">
    <i>
      <x/>
    </i>
    <i i="1">
      <x v="1"/>
    </i>
    <i i="2">
      <x v="2"/>
    </i>
    <i i="3">
      <x v="3"/>
    </i>
    <i i="4">
      <x v="4"/>
    </i>
    <i i="5">
      <x v="5"/>
    </i>
    <i i="6">
      <x v="6"/>
    </i>
    <i i="7">
      <x v="7"/>
    </i>
    <i i="8">
      <x v="8"/>
    </i>
    <i i="9">
      <x v="9"/>
    </i>
    <i i="10">
      <x v="10"/>
    </i>
    <i i="11">
      <x v="11"/>
    </i>
  </colItems>
  <dataFields count="12">
    <dataField name="Somma di MESE 1" fld="23" baseField="0" baseItem="0"/>
    <dataField name="Somma di MESE 2" fld="24" baseField="0" baseItem="0"/>
    <dataField name="Somma di MESE 3" fld="25" baseField="0" baseItem="0"/>
    <dataField name="Somma di MESE 5" fld="27" baseField="0" baseItem="0"/>
    <dataField name="Somma di MESE 4" fld="26" baseField="0" baseItem="0"/>
    <dataField name="Somma di MESE 6" fld="28" baseField="0" baseItem="0"/>
    <dataField name="Somma di MESE 7" fld="29" baseField="0" baseItem="0"/>
    <dataField name="Somma di MESE 8" fld="30" baseField="0" baseItem="0"/>
    <dataField name="Somma di MESE 10" fld="32" baseField="0" baseItem="0"/>
    <dataField name="Somma di MESE 9" fld="31" baseField="0" baseItem="0"/>
    <dataField name="Somma di MESE 11" fld="33" baseField="0" baseItem="0"/>
    <dataField name="Somma di MESE 12" fld="34" baseField="0" baseItem="0"/>
  </dataFields>
  <formats count="22">
    <format dxfId="112">
      <pivotArea type="all" dataOnly="0" outline="0" fieldPosition="0"/>
    </format>
    <format dxfId="113">
      <pivotArea outline="0" collapsedLevelsAreSubtotals="1" fieldPosition="0"/>
    </format>
    <format dxfId="114">
      <pivotArea type="origin" dataOnly="0" labelOnly="1" outline="0" fieldPosition="0"/>
    </format>
    <format dxfId="115">
      <pivotArea field="8" type="button" dataOnly="0" labelOnly="1" outline="0"/>
    </format>
    <format dxfId="116">
      <pivotArea type="topRight" dataOnly="0" labelOnly="1" outline="0" fieldPosition="0"/>
    </format>
    <format dxfId="117">
      <pivotArea field="14" type="button" dataOnly="0" labelOnly="1" outline="0"/>
    </format>
    <format dxfId="118">
      <pivotArea dataOnly="0" labelOnly="1" grandRow="1" outline="0" fieldPosition="0"/>
    </format>
    <format dxfId="119">
      <pivotArea dataOnly="0" labelOnly="1" grandCol="1" outline="0" fieldPosition="0"/>
    </format>
    <format dxfId="120">
      <pivotArea type="all" dataOnly="0" outline="0" fieldPosition="0"/>
    </format>
    <format dxfId="121">
      <pivotArea outline="0" collapsedLevelsAreSubtotals="1" fieldPosition="0"/>
    </format>
    <format dxfId="122">
      <pivotArea type="origin" dataOnly="0" labelOnly="1" outline="0" fieldPosition="0"/>
    </format>
    <format dxfId="123">
      <pivotArea field="8" type="button" dataOnly="0" labelOnly="1" outline="0"/>
    </format>
    <format dxfId="124">
      <pivotArea type="topRight" dataOnly="0" labelOnly="1" outline="0" fieldPosition="0"/>
    </format>
    <format dxfId="125">
      <pivotArea field="14" type="button" dataOnly="0" labelOnly="1" outline="0"/>
    </format>
    <format dxfId="126">
      <pivotArea dataOnly="0" labelOnly="1" grandRow="1" outline="0" fieldPosition="0"/>
    </format>
    <format dxfId="127">
      <pivotArea dataOnly="0" labelOnly="1" grandCol="1" outline="0" fieldPosition="0"/>
    </format>
    <format dxfId="128">
      <pivotArea type="all" dataOnly="0" outline="0" fieldPosition="0"/>
    </format>
    <format dxfId="129">
      <pivotArea type="all" dataOnly="0" outline="0" fieldPosition="0"/>
    </format>
    <format dxfId="130">
      <pivotArea outline="0" collapsedLevelsAreSubtotals="1" fieldPosition="0"/>
    </format>
    <format dxfId="131">
      <pivotArea field="4" type="button" dataOnly="0" labelOnly="1" outline="0" axis="axisRow" fieldPosition="0"/>
    </format>
    <format dxfId="132">
      <pivotArea dataOnly="0" labelOnly="1" fieldPosition="0">
        <references count="1">
          <reference field="4" count="0"/>
        </references>
      </pivotArea>
    </format>
    <format dxfId="133">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2.xml><?xml version="1.0" encoding="utf-8"?>
<pivotTableDefinition xmlns="http://schemas.openxmlformats.org/spreadsheetml/2006/main" xmlns:mc="http://schemas.openxmlformats.org/markup-compatibility/2006" xmlns:xr="http://schemas.microsoft.com/office/spreadsheetml/2014/revision" mc:Ignorable="xr" xr:uid="{108FC6DB-BB48-7A48-B0ED-CCF614346780}" name="Tabella pivot14"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D39:P47" firstHeaderRow="0" firstDataRow="1" firstDataCol="1"/>
  <pivotFields count="36">
    <pivotField showAll="0"/>
    <pivotField showAll="0"/>
    <pivotField showAll="0"/>
    <pivotField showAll="0"/>
    <pivotField showAll="0"/>
    <pivotField showAll="0"/>
    <pivotField showAll="0"/>
    <pivotField showAll="0"/>
    <pivotField axis="axisRow" showAll="0">
      <items count="8">
        <item x="4"/>
        <item x="5"/>
        <item x="2"/>
        <item x="1"/>
        <item x="0"/>
        <item x="3"/>
        <item x="6"/>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pivotField showAll="0"/>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ragToRow="0" dragToCol="0" dragToPage="0" showAll="0" defaultSubtotal="0"/>
  </pivotFields>
  <rowFields count="1">
    <field x="8"/>
  </rowFields>
  <rowItems count="8">
    <i>
      <x/>
    </i>
    <i>
      <x v="1"/>
    </i>
    <i>
      <x v="2"/>
    </i>
    <i>
      <x v="3"/>
    </i>
    <i>
      <x v="4"/>
    </i>
    <i>
      <x v="5"/>
    </i>
    <i>
      <x v="6"/>
    </i>
    <i t="grand">
      <x/>
    </i>
  </rowItems>
  <colFields count="1">
    <field x="-2"/>
  </colFields>
  <colItems count="12">
    <i>
      <x/>
    </i>
    <i i="1">
      <x v="1"/>
    </i>
    <i i="2">
      <x v="2"/>
    </i>
    <i i="3">
      <x v="3"/>
    </i>
    <i i="4">
      <x v="4"/>
    </i>
    <i i="5">
      <x v="5"/>
    </i>
    <i i="6">
      <x v="6"/>
    </i>
    <i i="7">
      <x v="7"/>
    </i>
    <i i="8">
      <x v="8"/>
    </i>
    <i i="9">
      <x v="9"/>
    </i>
    <i i="10">
      <x v="10"/>
    </i>
    <i i="11">
      <x v="11"/>
    </i>
  </colItems>
  <dataFields count="12">
    <dataField name="Somma di MESE 1" fld="23" baseField="0" baseItem="0"/>
    <dataField name="Somma di MESE 2" fld="24" baseField="0" baseItem="0"/>
    <dataField name="Somma di MESE 3" fld="25" baseField="0" baseItem="0"/>
    <dataField name="Somma di MESE 4" fld="26" baseField="0" baseItem="0"/>
    <dataField name="Somma di MESE 5" fld="27" baseField="0" baseItem="0"/>
    <dataField name="Somma di MESE 6" fld="28" baseField="0" baseItem="0"/>
    <dataField name="Somma di MESE 7" fld="29" baseField="0" baseItem="0"/>
    <dataField name="Somma di MESE 8" fld="30" baseField="0" baseItem="0"/>
    <dataField name="Somma di MESE 9" fld="31" baseField="0" baseItem="0"/>
    <dataField name="Somma di MESE 10" fld="32" baseField="0" baseItem="0"/>
    <dataField name="Somma di MESE 11" fld="33" baseField="0" baseItem="0"/>
    <dataField name="Somma di MESE 12" fld="34" baseField="0" baseItem="0"/>
  </dataFields>
  <formats count="22">
    <format dxfId="90">
      <pivotArea type="all" dataOnly="0" outline="0" fieldPosition="0"/>
    </format>
    <format dxfId="91">
      <pivotArea outline="0" collapsedLevelsAreSubtotals="1" fieldPosition="0"/>
    </format>
    <format dxfId="92">
      <pivotArea type="origin" dataOnly="0" labelOnly="1" outline="0" fieldPosition="0"/>
    </format>
    <format dxfId="93">
      <pivotArea field="8" type="button" dataOnly="0" labelOnly="1" outline="0" axis="axisRow" fieldPosition="0"/>
    </format>
    <format dxfId="94">
      <pivotArea type="topRight" dataOnly="0" labelOnly="1" outline="0" fieldPosition="0"/>
    </format>
    <format dxfId="95">
      <pivotArea field="14" type="button" dataOnly="0" labelOnly="1" outline="0"/>
    </format>
    <format dxfId="96">
      <pivotArea dataOnly="0" labelOnly="1" grandRow="1" outline="0" fieldPosition="0"/>
    </format>
    <format dxfId="97">
      <pivotArea dataOnly="0" labelOnly="1" grandCol="1" outline="0" fieldPosition="0"/>
    </format>
    <format dxfId="98">
      <pivotArea type="all" dataOnly="0" outline="0" fieldPosition="0"/>
    </format>
    <format dxfId="99">
      <pivotArea outline="0" collapsedLevelsAreSubtotals="1" fieldPosition="0"/>
    </format>
    <format dxfId="100">
      <pivotArea type="origin" dataOnly="0" labelOnly="1" outline="0" fieldPosition="0"/>
    </format>
    <format dxfId="101">
      <pivotArea field="8" type="button" dataOnly="0" labelOnly="1" outline="0" axis="axisRow" fieldPosition="0"/>
    </format>
    <format dxfId="102">
      <pivotArea type="topRight" dataOnly="0" labelOnly="1" outline="0" fieldPosition="0"/>
    </format>
    <format dxfId="103">
      <pivotArea field="14" type="button" dataOnly="0" labelOnly="1" outline="0"/>
    </format>
    <format dxfId="104">
      <pivotArea dataOnly="0" labelOnly="1" grandRow="1" outline="0" fieldPosition="0"/>
    </format>
    <format dxfId="105">
      <pivotArea dataOnly="0" labelOnly="1" grandCol="1" outline="0" fieldPosition="0"/>
    </format>
    <format dxfId="106">
      <pivotArea type="all" dataOnly="0" outline="0" fieldPosition="0"/>
    </format>
    <format dxfId="107">
      <pivotArea type="all" dataOnly="0" outline="0" fieldPosition="0"/>
    </format>
    <format dxfId="108">
      <pivotArea outline="0" collapsedLevelsAreSubtotals="1" fieldPosition="0"/>
    </format>
    <format dxfId="109">
      <pivotArea field="8" type="button" dataOnly="0" labelOnly="1" outline="0" axis="axisRow" fieldPosition="0"/>
    </format>
    <format dxfId="110">
      <pivotArea dataOnly="0" labelOnly="1" fieldPosition="0">
        <references count="1">
          <reference field="8" count="0"/>
        </references>
      </pivotArea>
    </format>
    <format dxfId="111">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3.xml><?xml version="1.0" encoding="utf-8"?>
<pivotTableDefinition xmlns="http://schemas.openxmlformats.org/spreadsheetml/2006/main" xmlns:mc="http://schemas.openxmlformats.org/markup-compatibility/2006" xmlns:xr="http://schemas.microsoft.com/office/spreadsheetml/2014/revision" mc:Ignorable="xr" xr:uid="{1748B5B9-9137-FA47-8778-BE1CE2489DDE}" name="Tabella pivot19"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A72:B79" firstHeaderRow="1" firstDataRow="1" firstDataCol="1"/>
  <pivotFields count="36">
    <pivotField showAll="0"/>
    <pivotField showAll="0"/>
    <pivotField showAll="0"/>
    <pivotField showAll="0"/>
    <pivotField showAll="0"/>
    <pivotField axis="axisRow" showAll="0">
      <items count="7">
        <item x="3"/>
        <item x="0"/>
        <item x="2"/>
        <item x="1"/>
        <item x="4"/>
        <item x="5"/>
        <item t="default"/>
      </items>
    </pivotField>
    <pivotField showAll="0"/>
    <pivotField showAll="0"/>
    <pivotField showAll="0">
      <items count="8">
        <item x="4"/>
        <item x="5"/>
        <item x="2"/>
        <item x="1"/>
        <item x="0"/>
        <item x="3"/>
        <item h="1" x="6"/>
        <item t="default"/>
      </items>
    </pivotField>
    <pivotField showAll="0"/>
    <pivotField showAll="0"/>
    <pivotField dataField="1" showAll="0"/>
    <pivotField showAll="0"/>
    <pivotField showAll="0"/>
    <pivotField showAll="0">
      <items count="4">
        <item x="1"/>
        <item x="0"/>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5"/>
  </rowFields>
  <rowItems count="7">
    <i>
      <x/>
    </i>
    <i>
      <x v="1"/>
    </i>
    <i>
      <x v="2"/>
    </i>
    <i>
      <x v="3"/>
    </i>
    <i>
      <x v="4"/>
    </i>
    <i>
      <x v="5"/>
    </i>
    <i t="grand">
      <x/>
    </i>
  </rowItems>
  <colItems count="1">
    <i/>
  </colItems>
  <dataFields count="1">
    <dataField name="Media di Tempo medio di percorrenza sede di residenza-sede di lavoro" fld="11" subtotal="average" baseField="0" baseItem="0"/>
  </dataFields>
  <formats count="23">
    <format dxfId="67">
      <pivotArea type="all" dataOnly="0" outline="0" fieldPosition="0"/>
    </format>
    <format dxfId="68">
      <pivotArea outline="0" collapsedLevelsAreSubtotals="1" fieldPosition="0"/>
    </format>
    <format dxfId="69">
      <pivotArea type="origin" dataOnly="0" labelOnly="1" outline="0" fieldPosition="0"/>
    </format>
    <format dxfId="70">
      <pivotArea field="8" type="button" dataOnly="0" labelOnly="1" outline="0"/>
    </format>
    <format dxfId="71">
      <pivotArea type="topRight" dataOnly="0" labelOnly="1" outline="0" fieldPosition="0"/>
    </format>
    <format dxfId="72">
      <pivotArea field="14" type="button" dataOnly="0" labelOnly="1" outline="0"/>
    </format>
    <format dxfId="73">
      <pivotArea dataOnly="0" labelOnly="1" grandRow="1" outline="0" fieldPosition="0"/>
    </format>
    <format dxfId="74">
      <pivotArea dataOnly="0" labelOnly="1" grandCol="1" outline="0" fieldPosition="0"/>
    </format>
    <format dxfId="75">
      <pivotArea type="all" dataOnly="0" outline="0" fieldPosition="0"/>
    </format>
    <format dxfId="76">
      <pivotArea outline="0" collapsedLevelsAreSubtotals="1" fieldPosition="0"/>
    </format>
    <format dxfId="77">
      <pivotArea type="origin" dataOnly="0" labelOnly="1" outline="0" fieldPosition="0"/>
    </format>
    <format dxfId="78">
      <pivotArea field="8" type="button" dataOnly="0" labelOnly="1" outline="0"/>
    </format>
    <format dxfId="79">
      <pivotArea type="topRight" dataOnly="0" labelOnly="1" outline="0" fieldPosition="0"/>
    </format>
    <format dxfId="80">
      <pivotArea field="14" type="button" dataOnly="0" labelOnly="1" outline="0"/>
    </format>
    <format dxfId="81">
      <pivotArea dataOnly="0" labelOnly="1" grandRow="1" outline="0" fieldPosition="0"/>
    </format>
    <format dxfId="82">
      <pivotArea dataOnly="0" labelOnly="1" grandCol="1" outline="0" fieldPosition="0"/>
    </format>
    <format dxfId="83">
      <pivotArea type="all" dataOnly="0" outline="0" fieldPosition="0"/>
    </format>
    <format dxfId="84">
      <pivotArea type="all" dataOnly="0" outline="0" fieldPosition="0"/>
    </format>
    <format dxfId="85">
      <pivotArea outline="0" collapsedLevelsAreSubtotals="1" fieldPosition="0"/>
    </format>
    <format dxfId="86">
      <pivotArea field="5" type="button" dataOnly="0" labelOnly="1" outline="0" axis="axisRow" fieldPosition="0"/>
    </format>
    <format dxfId="87">
      <pivotArea dataOnly="0" labelOnly="1" fieldPosition="0">
        <references count="1">
          <reference field="5" count="0"/>
        </references>
      </pivotArea>
    </format>
    <format dxfId="88">
      <pivotArea dataOnly="0" labelOnly="1" grandRow="1" outline="0" fieldPosition="0"/>
    </format>
    <format dxfId="89">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4.xml><?xml version="1.0" encoding="utf-8"?>
<pivotTableDefinition xmlns="http://schemas.openxmlformats.org/spreadsheetml/2006/main" xmlns:mc="http://schemas.openxmlformats.org/markup-compatibility/2006" xmlns:xr="http://schemas.microsoft.com/office/spreadsheetml/2014/revision" mc:Ignorable="xr" xr:uid="{9A3C3B86-D51C-BA42-8A9C-24D831D1DAFD}" name="Tabella pivot16"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D93:P98" firstHeaderRow="0" firstDataRow="1" firstDataCol="1"/>
  <pivotFields count="36">
    <pivotField showAll="0"/>
    <pivotField showAll="0"/>
    <pivotField showAll="0"/>
    <pivotField showAll="0"/>
    <pivotField showAll="0"/>
    <pivotField showAll="0"/>
    <pivotField axis="axisRow" showAll="0">
      <items count="5">
        <item x="2"/>
        <item x="1"/>
        <item x="0"/>
        <item x="3"/>
        <item t="default"/>
      </items>
    </pivotField>
    <pivotField showAll="0"/>
    <pivotField showAll="0">
      <items count="8">
        <item x="4"/>
        <item x="5"/>
        <item x="2"/>
        <item x="1"/>
        <item x="0"/>
        <item x="3"/>
        <item h="1" x="6"/>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pivotField showAll="0"/>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ragToRow="0" dragToCol="0" dragToPage="0" showAll="0" defaultSubtotal="0"/>
  </pivotFields>
  <rowFields count="1">
    <field x="6"/>
  </rowFields>
  <rowItems count="5">
    <i>
      <x/>
    </i>
    <i>
      <x v="1"/>
    </i>
    <i>
      <x v="2"/>
    </i>
    <i>
      <x v="3"/>
    </i>
    <i t="grand">
      <x/>
    </i>
  </rowItems>
  <colFields count="1">
    <field x="-2"/>
  </colFields>
  <colItems count="12">
    <i>
      <x/>
    </i>
    <i i="1">
      <x v="1"/>
    </i>
    <i i="2">
      <x v="2"/>
    </i>
    <i i="3">
      <x v="3"/>
    </i>
    <i i="4">
      <x v="4"/>
    </i>
    <i i="5">
      <x v="5"/>
    </i>
    <i i="6">
      <x v="6"/>
    </i>
    <i i="7">
      <x v="7"/>
    </i>
    <i i="8">
      <x v="8"/>
    </i>
    <i i="9">
      <x v="9"/>
    </i>
    <i i="10">
      <x v="10"/>
    </i>
    <i i="11">
      <x v="11"/>
    </i>
  </colItems>
  <dataFields count="12">
    <dataField name="Somma di MESE 1" fld="23" baseField="0" baseItem="0"/>
    <dataField name="Somma di MESE 2" fld="24" baseField="0" baseItem="0"/>
    <dataField name="Somma di MESE 3" fld="25" baseField="0" baseItem="0"/>
    <dataField name="Somma di MESE 4" fld="26" baseField="0" baseItem="0"/>
    <dataField name="Somma di MESE 5" fld="27" baseField="0" baseItem="0"/>
    <dataField name="Somma di MESE 6" fld="28" baseField="0" baseItem="0"/>
    <dataField name="Somma di MESE 7" fld="29" baseField="0" baseItem="0"/>
    <dataField name="Somma di MESE 8" fld="30" baseField="0" baseItem="0"/>
    <dataField name="Somma di MESE 9" fld="31" baseField="0" baseItem="0"/>
    <dataField name="Somma di MESE 10" fld="32" baseField="0" baseItem="0"/>
    <dataField name="Somma di MESE 11" fld="33" baseField="0" baseItem="0"/>
    <dataField name="Somma di MESE 12" fld="34" baseField="0" baseItem="0"/>
  </dataFields>
  <formats count="22">
    <format dxfId="45">
      <pivotArea type="all" dataOnly="0" outline="0" fieldPosition="0"/>
    </format>
    <format dxfId="46">
      <pivotArea outline="0" collapsedLevelsAreSubtotals="1" fieldPosition="0"/>
    </format>
    <format dxfId="47">
      <pivotArea type="origin" dataOnly="0" labelOnly="1" outline="0" fieldPosition="0"/>
    </format>
    <format dxfId="48">
      <pivotArea field="8" type="button" dataOnly="0" labelOnly="1" outline="0"/>
    </format>
    <format dxfId="49">
      <pivotArea type="topRight" dataOnly="0" labelOnly="1" outline="0" fieldPosition="0"/>
    </format>
    <format dxfId="50">
      <pivotArea field="14" type="button" dataOnly="0" labelOnly="1" outline="0"/>
    </format>
    <format dxfId="51">
      <pivotArea dataOnly="0" labelOnly="1" grandRow="1" outline="0" fieldPosition="0"/>
    </format>
    <format dxfId="52">
      <pivotArea dataOnly="0" labelOnly="1" grandCol="1" outline="0" fieldPosition="0"/>
    </format>
    <format dxfId="53">
      <pivotArea type="all" dataOnly="0" outline="0" fieldPosition="0"/>
    </format>
    <format dxfId="54">
      <pivotArea outline="0" collapsedLevelsAreSubtotals="1" fieldPosition="0"/>
    </format>
    <format dxfId="55">
      <pivotArea type="origin" dataOnly="0" labelOnly="1" outline="0" fieldPosition="0"/>
    </format>
    <format dxfId="56">
      <pivotArea field="8" type="button" dataOnly="0" labelOnly="1" outline="0"/>
    </format>
    <format dxfId="57">
      <pivotArea type="topRight" dataOnly="0" labelOnly="1" outline="0" fieldPosition="0"/>
    </format>
    <format dxfId="58">
      <pivotArea field="14" type="button" dataOnly="0" labelOnly="1" outline="0"/>
    </format>
    <format dxfId="59">
      <pivotArea dataOnly="0" labelOnly="1" grandRow="1" outline="0" fieldPosition="0"/>
    </format>
    <format dxfId="60">
      <pivotArea dataOnly="0" labelOnly="1" grandCol="1" outline="0" fieldPosition="0"/>
    </format>
    <format dxfId="61">
      <pivotArea type="all" dataOnly="0" outline="0" fieldPosition="0"/>
    </format>
    <format dxfId="62">
      <pivotArea type="all" dataOnly="0" outline="0" fieldPosition="0"/>
    </format>
    <format dxfId="63">
      <pivotArea outline="0" collapsedLevelsAreSubtotals="1" fieldPosition="0"/>
    </format>
    <format dxfId="64">
      <pivotArea field="6" type="button" dataOnly="0" labelOnly="1" outline="0" axis="axisRow" fieldPosition="0"/>
    </format>
    <format dxfId="65">
      <pivotArea dataOnly="0" labelOnly="1" fieldPosition="0">
        <references count="1">
          <reference field="6" count="0"/>
        </references>
      </pivotArea>
    </format>
    <format dxfId="66">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5.xml><?xml version="1.0" encoding="utf-8"?>
<pivotTableDefinition xmlns="http://schemas.openxmlformats.org/spreadsheetml/2006/main" xmlns:mc="http://schemas.openxmlformats.org/markup-compatibility/2006" xmlns:xr="http://schemas.microsoft.com/office/spreadsheetml/2014/revision" mc:Ignorable="xr" xr:uid="{3335F028-2521-3E41-B150-8F3B5A39BF42}" name="Tabella pivot15"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D105:P113" firstHeaderRow="0" firstDataRow="1" firstDataCol="1"/>
  <pivotFields count="36">
    <pivotField showAll="0"/>
    <pivotField showAll="0"/>
    <pivotField showAll="0"/>
    <pivotField showAll="0"/>
    <pivotField showAll="0"/>
    <pivotField showAll="0"/>
    <pivotField showAll="0"/>
    <pivotField showAll="0"/>
    <pivotField axis="axisRow" showAll="0">
      <items count="8">
        <item x="4"/>
        <item x="5"/>
        <item x="2"/>
        <item x="1"/>
        <item x="0"/>
        <item x="3"/>
        <item x="6"/>
        <item t="default"/>
      </items>
    </pivotField>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pivotField showAll="0"/>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ragToRow="0" dragToCol="0" dragToPage="0" showAll="0" defaultSubtotal="0"/>
  </pivotFields>
  <rowFields count="1">
    <field x="8"/>
  </rowFields>
  <rowItems count="8">
    <i>
      <x/>
    </i>
    <i>
      <x v="1"/>
    </i>
    <i>
      <x v="2"/>
    </i>
    <i>
      <x v="3"/>
    </i>
    <i>
      <x v="4"/>
    </i>
    <i>
      <x v="5"/>
    </i>
    <i>
      <x v="6"/>
    </i>
    <i t="grand">
      <x/>
    </i>
  </rowItems>
  <colFields count="1">
    <field x="-2"/>
  </colFields>
  <colItems count="12">
    <i>
      <x/>
    </i>
    <i i="1">
      <x v="1"/>
    </i>
    <i i="2">
      <x v="2"/>
    </i>
    <i i="3">
      <x v="3"/>
    </i>
    <i i="4">
      <x v="4"/>
    </i>
    <i i="5">
      <x v="5"/>
    </i>
    <i i="6">
      <x v="6"/>
    </i>
    <i i="7">
      <x v="7"/>
    </i>
    <i i="8">
      <x v="8"/>
    </i>
    <i i="9">
      <x v="9"/>
    </i>
    <i i="10">
      <x v="10"/>
    </i>
    <i i="11">
      <x v="11"/>
    </i>
  </colItems>
  <dataFields count="12">
    <dataField name="Somma di MESE 1" fld="23" baseField="0" baseItem="0"/>
    <dataField name="Somma di MESE 2" fld="24" baseField="0" baseItem="0"/>
    <dataField name="Somma di MESE 3" fld="25" baseField="0" baseItem="0"/>
    <dataField name="Somma di MESE 4" fld="26" baseField="0" baseItem="0"/>
    <dataField name="Somma di MESE 5" fld="27" baseField="0" baseItem="0"/>
    <dataField name="Somma di MESE 6" fld="28" baseField="0" baseItem="0"/>
    <dataField name="Somma di MESE 7" fld="29" baseField="0" baseItem="0"/>
    <dataField name="Somma di MESE 8" fld="30" baseField="0" baseItem="0"/>
    <dataField name="Somma di MESE 9" fld="31" baseField="0" baseItem="0"/>
    <dataField name="Somma di MESE 10" fld="32" baseField="0" baseItem="0"/>
    <dataField name="Somma di MESE 11" fld="33" baseField="0" baseItem="0"/>
    <dataField name="Somma di MESE 12" fld="34" baseField="0" baseItem="0"/>
  </dataFields>
  <formats count="22">
    <format dxfId="23">
      <pivotArea type="all" dataOnly="0" outline="0" fieldPosition="0"/>
    </format>
    <format dxfId="24">
      <pivotArea outline="0" collapsedLevelsAreSubtotals="1" fieldPosition="0"/>
    </format>
    <format dxfId="25">
      <pivotArea type="origin" dataOnly="0" labelOnly="1" outline="0" fieldPosition="0"/>
    </format>
    <format dxfId="26">
      <pivotArea field="8" type="button" dataOnly="0" labelOnly="1" outline="0" axis="axisRow" fieldPosition="0"/>
    </format>
    <format dxfId="27">
      <pivotArea type="topRight" dataOnly="0" labelOnly="1" outline="0" fieldPosition="0"/>
    </format>
    <format dxfId="28">
      <pivotArea field="14" type="button" dataOnly="0" labelOnly="1" outline="0"/>
    </format>
    <format dxfId="29">
      <pivotArea dataOnly="0" labelOnly="1" grandRow="1" outline="0" fieldPosition="0"/>
    </format>
    <format dxfId="30">
      <pivotArea dataOnly="0" labelOnly="1" grandCol="1" outline="0" fieldPosition="0"/>
    </format>
    <format dxfId="31">
      <pivotArea type="all" dataOnly="0" outline="0" fieldPosition="0"/>
    </format>
    <format dxfId="32">
      <pivotArea outline="0" collapsedLevelsAreSubtotals="1" fieldPosition="0"/>
    </format>
    <format dxfId="33">
      <pivotArea type="origin" dataOnly="0" labelOnly="1" outline="0" fieldPosition="0"/>
    </format>
    <format dxfId="34">
      <pivotArea field="8" type="button" dataOnly="0" labelOnly="1" outline="0" axis="axisRow" fieldPosition="0"/>
    </format>
    <format dxfId="35">
      <pivotArea type="topRight" dataOnly="0" labelOnly="1" outline="0" fieldPosition="0"/>
    </format>
    <format dxfId="36">
      <pivotArea field="14" type="button" dataOnly="0" labelOnly="1" outline="0"/>
    </format>
    <format dxfId="37">
      <pivotArea dataOnly="0" labelOnly="1" grandRow="1" outline="0" fieldPosition="0"/>
    </format>
    <format dxfId="38">
      <pivotArea dataOnly="0" labelOnly="1" grandCol="1" outline="0" fieldPosition="0"/>
    </format>
    <format dxfId="39">
      <pivotArea type="all" dataOnly="0" outline="0" fieldPosition="0"/>
    </format>
    <format dxfId="40">
      <pivotArea type="all" dataOnly="0" outline="0" fieldPosition="0"/>
    </format>
    <format dxfId="41">
      <pivotArea outline="0" collapsedLevelsAreSubtotals="1" fieldPosition="0"/>
    </format>
    <format dxfId="42">
      <pivotArea field="8" type="button" dataOnly="0" labelOnly="1" outline="0" axis="axisRow" fieldPosition="0"/>
    </format>
    <format dxfId="43">
      <pivotArea dataOnly="0" labelOnly="1" fieldPosition="0">
        <references count="1">
          <reference field="8" count="0"/>
        </references>
      </pivotArea>
    </format>
    <format dxfId="44">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6.xml><?xml version="1.0" encoding="utf-8"?>
<pivotTableDefinition xmlns="http://schemas.openxmlformats.org/spreadsheetml/2006/main" xmlns:mc="http://schemas.openxmlformats.org/markup-compatibility/2006" xmlns:xr="http://schemas.microsoft.com/office/spreadsheetml/2014/revision" mc:Ignorable="xr" xr:uid="{EF1594DA-BBBF-CA42-97C9-AFEEABE2AE1C}" name="Tabella pivot9"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A6:B13" firstHeaderRow="1" firstDataRow="1" firstDataCol="1"/>
  <pivotFields count="36">
    <pivotField showAll="0"/>
    <pivotField showAll="0"/>
    <pivotField showAll="0"/>
    <pivotField showAll="0"/>
    <pivotField showAll="0"/>
    <pivotField axis="axisRow" showAll="0">
      <items count="7">
        <item x="3"/>
        <item x="0"/>
        <item x="2"/>
        <item x="1"/>
        <item x="4"/>
        <item x="5"/>
        <item t="default"/>
      </items>
    </pivotField>
    <pivotField showAll="0"/>
    <pivotField showAll="0"/>
    <pivotField showAll="0">
      <items count="8">
        <item x="4"/>
        <item x="5"/>
        <item x="2"/>
        <item x="1"/>
        <item x="0"/>
        <item x="3"/>
        <item h="1" x="6"/>
        <item t="default"/>
      </items>
    </pivotField>
    <pivotField showAll="0"/>
    <pivotField dataField="1" showAll="0"/>
    <pivotField showAll="0"/>
    <pivotField showAll="0"/>
    <pivotField showAll="0"/>
    <pivotField showAll="0">
      <items count="4">
        <item x="1"/>
        <item x="0"/>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5"/>
  </rowFields>
  <rowItems count="7">
    <i>
      <x/>
    </i>
    <i>
      <x v="1"/>
    </i>
    <i>
      <x v="2"/>
    </i>
    <i>
      <x v="3"/>
    </i>
    <i>
      <x v="4"/>
    </i>
    <i>
      <x v="5"/>
    </i>
    <i t="grand">
      <x/>
    </i>
  </rowItems>
  <colItems count="1">
    <i/>
  </colItems>
  <dataFields count="1">
    <dataField name="Media di Km sede di residenza-sede di lavoro" fld="10" subtotal="average" baseField="0" baseItem="0"/>
  </dataFields>
  <formats count="23">
    <format dxfId="0">
      <pivotArea type="all" dataOnly="0" outline="0" fieldPosition="0"/>
    </format>
    <format dxfId="1">
      <pivotArea outline="0" collapsedLevelsAreSubtotals="1" fieldPosition="0"/>
    </format>
    <format dxfId="2">
      <pivotArea type="origin" dataOnly="0" labelOnly="1" outline="0" fieldPosition="0"/>
    </format>
    <format dxfId="3">
      <pivotArea field="8" type="button" dataOnly="0" labelOnly="1" outline="0"/>
    </format>
    <format dxfId="4">
      <pivotArea type="topRight" dataOnly="0" labelOnly="1" outline="0" fieldPosition="0"/>
    </format>
    <format dxfId="5">
      <pivotArea field="14" type="button" dataOnly="0" labelOnly="1" outline="0"/>
    </format>
    <format dxfId="6">
      <pivotArea dataOnly="0" labelOnly="1" grandRow="1" outline="0" fieldPosition="0"/>
    </format>
    <format dxfId="7">
      <pivotArea dataOnly="0" labelOnly="1" grandCol="1" outline="0" fieldPosition="0"/>
    </format>
    <format dxfId="8">
      <pivotArea type="all" dataOnly="0" outline="0" fieldPosition="0"/>
    </format>
    <format dxfId="9">
      <pivotArea outline="0" collapsedLevelsAreSubtotals="1" fieldPosition="0"/>
    </format>
    <format dxfId="10">
      <pivotArea type="origin" dataOnly="0" labelOnly="1" outline="0" fieldPosition="0"/>
    </format>
    <format dxfId="11">
      <pivotArea field="8" type="button" dataOnly="0" labelOnly="1" outline="0"/>
    </format>
    <format dxfId="12">
      <pivotArea type="topRight" dataOnly="0" labelOnly="1" outline="0" fieldPosition="0"/>
    </format>
    <format dxfId="13">
      <pivotArea field="14" type="button" dataOnly="0" labelOnly="1" outline="0"/>
    </format>
    <format dxfId="14">
      <pivotArea dataOnly="0" labelOnly="1" grandRow="1" outline="0" fieldPosition="0"/>
    </format>
    <format dxfId="15">
      <pivotArea dataOnly="0" labelOnly="1" grandCol="1" outline="0" fieldPosition="0"/>
    </format>
    <format dxfId="16">
      <pivotArea type="all" dataOnly="0" outline="0" fieldPosition="0"/>
    </format>
    <format dxfId="17">
      <pivotArea type="all" dataOnly="0" outline="0" fieldPosition="0"/>
    </format>
    <format dxfId="18">
      <pivotArea outline="0" collapsedLevelsAreSubtotals="1" fieldPosition="0"/>
    </format>
    <format dxfId="19">
      <pivotArea field="5" type="button" dataOnly="0" labelOnly="1" outline="0" axis="axisRow" fieldPosition="0"/>
    </format>
    <format dxfId="20">
      <pivotArea dataOnly="0" labelOnly="1" fieldPosition="0">
        <references count="1">
          <reference field="5" count="0"/>
        </references>
      </pivotArea>
    </format>
    <format dxfId="21">
      <pivotArea dataOnly="0" labelOnly="1" grandRow="1" outline="0" fieldPosition="0"/>
    </format>
    <format dxfId="22">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EA9E8817-3BCF-F947-B697-CF56CE4E74C8}" name="Tabella pivot53"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EZ277:FC281" firstHeaderRow="1" firstDataRow="2" firstDataCol="1" rowPageCount="1" colPageCount="1"/>
  <pivotFields count="36">
    <pivotField dataField="1" showAll="0"/>
    <pivotField showAll="0"/>
    <pivotField showAll="0"/>
    <pivotField showAll="0"/>
    <pivotField showAll="0"/>
    <pivotField showAll="0"/>
    <pivotField showAll="0"/>
    <pivotField axis="axisCol" showAll="0">
      <items count="4">
        <item x="0"/>
        <item x="1"/>
        <item x="2"/>
        <item t="default"/>
      </items>
    </pivotField>
    <pivotField showAll="0"/>
    <pivotField showAll="0"/>
    <pivotField showAll="0"/>
    <pivotField showAll="0"/>
    <pivotField axis="axisPage" multipleItemSelectionAllowed="1" showAll="0">
      <items count="4">
        <item x="0"/>
        <item h="1" x="1"/>
        <item h="1" x="2"/>
        <item t="default"/>
      </items>
    </pivotField>
    <pivotField showAll="0"/>
    <pivotField showAll="0"/>
    <pivotField showAll="0"/>
    <pivotField showAll="0"/>
    <pivotField showAll="0"/>
    <pivotField showAll="0"/>
    <pivotField axis="axisRow"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19"/>
  </rowFields>
  <rowItems count="3">
    <i>
      <x/>
    </i>
    <i>
      <x v="1"/>
    </i>
    <i t="grand">
      <x/>
    </i>
  </rowItems>
  <colFields count="1">
    <field x="7"/>
  </colFields>
  <colItems count="3">
    <i>
      <x/>
    </i>
    <i>
      <x v="1"/>
    </i>
    <i t="grand">
      <x/>
    </i>
  </colItems>
  <pageFields count="1">
    <pageField fld="12" hier="-1"/>
  </pageFields>
  <dataFields count="1">
    <dataField name="Conteggio di Matricola" fld="0" subtotal="count" baseField="0" baseItem="0"/>
  </dataFields>
  <formats count="50">
    <format dxfId="2166">
      <pivotArea type="all" dataOnly="0" outline="0" fieldPosition="0"/>
    </format>
    <format dxfId="2167">
      <pivotArea outline="0" collapsedLevelsAreSubtotals="1" fieldPosition="0"/>
    </format>
    <format dxfId="2168">
      <pivotArea type="origin" dataOnly="0" labelOnly="1" outline="0" fieldPosition="0"/>
    </format>
    <format dxfId="2169">
      <pivotArea field="7" type="button" dataOnly="0" labelOnly="1" outline="0" axis="axisCol" fieldPosition="0"/>
    </format>
    <format dxfId="2170">
      <pivotArea type="topRight" dataOnly="0" labelOnly="1" outline="0" fieldPosition="0"/>
    </format>
    <format dxfId="2171">
      <pivotArea field="19" type="button" dataOnly="0" labelOnly="1" outline="0" axis="axisRow" fieldPosition="0"/>
    </format>
    <format dxfId="2172">
      <pivotArea dataOnly="0" labelOnly="1" fieldPosition="0">
        <references count="1">
          <reference field="19" count="2">
            <x v="0"/>
            <x v="1"/>
          </reference>
        </references>
      </pivotArea>
    </format>
    <format dxfId="2173">
      <pivotArea dataOnly="0" labelOnly="1" grandRow="1" outline="0" fieldPosition="0"/>
    </format>
    <format dxfId="2174">
      <pivotArea dataOnly="0" labelOnly="1" fieldPosition="0">
        <references count="1">
          <reference field="7" count="2">
            <x v="0"/>
            <x v="1"/>
          </reference>
        </references>
      </pivotArea>
    </format>
    <format dxfId="2175">
      <pivotArea dataOnly="0" labelOnly="1" grandCol="1" outline="0" fieldPosition="0"/>
    </format>
    <format dxfId="2176">
      <pivotArea type="all" dataOnly="0" outline="0" fieldPosition="0"/>
    </format>
    <format dxfId="2177">
      <pivotArea outline="0" collapsedLevelsAreSubtotals="1" fieldPosition="0"/>
    </format>
    <format dxfId="2178">
      <pivotArea type="origin" dataOnly="0" labelOnly="1" outline="0" fieldPosition="0"/>
    </format>
    <format dxfId="2179">
      <pivotArea field="7" type="button" dataOnly="0" labelOnly="1" outline="0" axis="axisCol" fieldPosition="0"/>
    </format>
    <format dxfId="2180">
      <pivotArea type="topRight" dataOnly="0" labelOnly="1" outline="0" fieldPosition="0"/>
    </format>
    <format dxfId="2181">
      <pivotArea field="19" type="button" dataOnly="0" labelOnly="1" outline="0" axis="axisRow" fieldPosition="0"/>
    </format>
    <format dxfId="2182">
      <pivotArea dataOnly="0" labelOnly="1" fieldPosition="0">
        <references count="1">
          <reference field="19" count="2">
            <x v="0"/>
            <x v="1"/>
          </reference>
        </references>
      </pivotArea>
    </format>
    <format dxfId="2183">
      <pivotArea dataOnly="0" labelOnly="1" grandRow="1" outline="0" fieldPosition="0"/>
    </format>
    <format dxfId="2184">
      <pivotArea dataOnly="0" labelOnly="1" fieldPosition="0">
        <references count="1">
          <reference field="7" count="2">
            <x v="0"/>
            <x v="1"/>
          </reference>
        </references>
      </pivotArea>
    </format>
    <format dxfId="2185">
      <pivotArea dataOnly="0" labelOnly="1" grandCol="1" outline="0" fieldPosition="0"/>
    </format>
    <format dxfId="2186">
      <pivotArea type="all" dataOnly="0" outline="0" fieldPosition="0"/>
    </format>
    <format dxfId="2187">
      <pivotArea outline="0" collapsedLevelsAreSubtotals="1" fieldPosition="0"/>
    </format>
    <format dxfId="2188">
      <pivotArea type="origin" dataOnly="0" labelOnly="1" outline="0" fieldPosition="0"/>
    </format>
    <format dxfId="2189">
      <pivotArea field="7" type="button" dataOnly="0" labelOnly="1" outline="0" axis="axisCol" fieldPosition="0"/>
    </format>
    <format dxfId="2190">
      <pivotArea type="topRight" dataOnly="0" labelOnly="1" outline="0" fieldPosition="0"/>
    </format>
    <format dxfId="2191">
      <pivotArea field="19" type="button" dataOnly="0" labelOnly="1" outline="0" axis="axisRow" fieldPosition="0"/>
    </format>
    <format dxfId="2192">
      <pivotArea dataOnly="0" labelOnly="1" fieldPosition="0">
        <references count="1">
          <reference field="19" count="2">
            <x v="0"/>
            <x v="1"/>
          </reference>
        </references>
      </pivotArea>
    </format>
    <format dxfId="2193">
      <pivotArea dataOnly="0" labelOnly="1" grandRow="1" outline="0" fieldPosition="0"/>
    </format>
    <format dxfId="2194">
      <pivotArea dataOnly="0" labelOnly="1" fieldPosition="0">
        <references count="1">
          <reference field="7" count="2">
            <x v="0"/>
            <x v="1"/>
          </reference>
        </references>
      </pivotArea>
    </format>
    <format dxfId="2195">
      <pivotArea dataOnly="0" labelOnly="1" grandCol="1" outline="0" fieldPosition="0"/>
    </format>
    <format dxfId="2196">
      <pivotArea type="all" dataOnly="0" outline="0" fieldPosition="0"/>
    </format>
    <format dxfId="2197">
      <pivotArea outline="0" collapsedLevelsAreSubtotals="1" fieldPosition="0"/>
    </format>
    <format dxfId="2198">
      <pivotArea type="origin" dataOnly="0" labelOnly="1" outline="0" fieldPosition="0"/>
    </format>
    <format dxfId="2199">
      <pivotArea field="7" type="button" dataOnly="0" labelOnly="1" outline="0" axis="axisCol" fieldPosition="0"/>
    </format>
    <format dxfId="2200">
      <pivotArea type="topRight" dataOnly="0" labelOnly="1" outline="0" fieldPosition="0"/>
    </format>
    <format dxfId="2201">
      <pivotArea field="19" type="button" dataOnly="0" labelOnly="1" outline="0" axis="axisRow" fieldPosition="0"/>
    </format>
    <format dxfId="2202">
      <pivotArea dataOnly="0" labelOnly="1" fieldPosition="0">
        <references count="1">
          <reference field="19" count="2">
            <x v="0"/>
            <x v="1"/>
          </reference>
        </references>
      </pivotArea>
    </format>
    <format dxfId="2203">
      <pivotArea dataOnly="0" labelOnly="1" grandRow="1" outline="0" fieldPosition="0"/>
    </format>
    <format dxfId="2204">
      <pivotArea dataOnly="0" labelOnly="1" fieldPosition="0">
        <references count="1">
          <reference field="7" count="2">
            <x v="0"/>
            <x v="1"/>
          </reference>
        </references>
      </pivotArea>
    </format>
    <format dxfId="2205">
      <pivotArea dataOnly="0" labelOnly="1" grandCol="1" outline="0" fieldPosition="0"/>
    </format>
    <format dxfId="2206">
      <pivotArea type="all" dataOnly="0" outline="0" fieldPosition="0"/>
    </format>
    <format dxfId="2207">
      <pivotArea outline="0" collapsedLevelsAreSubtotals="1" fieldPosition="0"/>
    </format>
    <format dxfId="2208">
      <pivotArea type="origin" dataOnly="0" labelOnly="1" outline="0" fieldPosition="0"/>
    </format>
    <format dxfId="2209">
      <pivotArea field="7" type="button" dataOnly="0" labelOnly="1" outline="0" axis="axisCol" fieldPosition="0"/>
    </format>
    <format dxfId="2210">
      <pivotArea type="topRight" dataOnly="0" labelOnly="1" outline="0" fieldPosition="0"/>
    </format>
    <format dxfId="2211">
      <pivotArea field="19" type="button" dataOnly="0" labelOnly="1" outline="0" axis="axisRow" fieldPosition="0"/>
    </format>
    <format dxfId="2212">
      <pivotArea dataOnly="0" labelOnly="1" fieldPosition="0">
        <references count="1">
          <reference field="19" count="2">
            <x v="0"/>
            <x v="1"/>
          </reference>
        </references>
      </pivotArea>
    </format>
    <format dxfId="2213">
      <pivotArea dataOnly="0" labelOnly="1" grandRow="1" outline="0" fieldPosition="0"/>
    </format>
    <format dxfId="2214">
      <pivotArea dataOnly="0" labelOnly="1" fieldPosition="0">
        <references count="1">
          <reference field="7" count="0"/>
        </references>
      </pivotArea>
    </format>
    <format dxfId="2215">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FE4F1679-7741-1146-91C6-7DDCA4B05E71}" name="Tabella pivot36" cacheId="1724" applyNumberFormats="0" applyBorderFormats="0" applyFontFormats="0" applyPatternFormats="0" applyAlignmentFormats="0" applyWidthHeightFormats="1" dataCaption="Valori" updatedVersion="6" minRefreshableVersion="3" useAutoFormatting="1" itemPrintTitles="1" createdVersion="6" indent="0" outline="1" outlineData="1" multipleFieldFilters="0">
  <location ref="DX74:ED78" firstHeaderRow="1" firstDataRow="2" firstDataCol="1"/>
  <pivotFields count="36">
    <pivotField dataField="1" showAll="0"/>
    <pivotField showAll="0"/>
    <pivotField showAll="0"/>
    <pivotField showAll="0"/>
    <pivotField showAll="0"/>
    <pivotField axis="axisCol" showAll="0">
      <items count="7">
        <item x="3"/>
        <item x="0"/>
        <item x="2"/>
        <item x="1"/>
        <item x="4"/>
        <item x="5"/>
        <item t="default"/>
      </items>
    </pivotField>
    <pivotField showAll="0"/>
    <pivotField showAll="0"/>
    <pivotField showAll="0"/>
    <pivotField showAll="0"/>
    <pivotField showAll="0"/>
    <pivotField showAll="0"/>
    <pivotField axis="axisRow" showAll="0">
      <items count="4">
        <item x="0"/>
        <item x="1"/>
        <item h="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12"/>
  </rowFields>
  <rowItems count="3">
    <i>
      <x/>
    </i>
    <i>
      <x v="1"/>
    </i>
    <i t="grand">
      <x/>
    </i>
  </rowItems>
  <colFields count="1">
    <field x="5"/>
  </colFields>
  <colItems count="6">
    <i>
      <x/>
    </i>
    <i>
      <x v="1"/>
    </i>
    <i>
      <x v="2"/>
    </i>
    <i>
      <x v="3"/>
    </i>
    <i>
      <x v="4"/>
    </i>
    <i t="grand">
      <x/>
    </i>
  </colItems>
  <dataFields count="1">
    <dataField name="Conteggio di Matricola" fld="0" subtotal="count" baseField="0" baseItem="0"/>
  </dataFields>
  <formats count="31">
    <format dxfId="2135">
      <pivotArea type="all" dataOnly="0" outline="0" fieldPosition="0"/>
    </format>
    <format dxfId="2136">
      <pivotArea outline="0" collapsedLevelsAreSubtotals="1" fieldPosition="0"/>
    </format>
    <format dxfId="2137">
      <pivotArea type="origin" dataOnly="0" labelOnly="1" outline="0" fieldPosition="0"/>
    </format>
    <format dxfId="2138">
      <pivotArea field="5" type="button" dataOnly="0" labelOnly="1" outline="0" axis="axisCol" fieldPosition="0"/>
    </format>
    <format dxfId="2139">
      <pivotArea type="topRight" dataOnly="0" labelOnly="1" outline="0" fieldPosition="0"/>
    </format>
    <format dxfId="2140">
      <pivotArea field="12" type="button" dataOnly="0" labelOnly="1" outline="0" axis="axisRow" fieldPosition="0"/>
    </format>
    <format dxfId="2141">
      <pivotArea dataOnly="0" labelOnly="1" fieldPosition="0">
        <references count="1">
          <reference field="12" count="0"/>
        </references>
      </pivotArea>
    </format>
    <format dxfId="2142">
      <pivotArea dataOnly="0" labelOnly="1" grandRow="1" outline="0" fieldPosition="0"/>
    </format>
    <format dxfId="2143">
      <pivotArea dataOnly="0" labelOnly="1" fieldPosition="0">
        <references count="1">
          <reference field="5" count="5">
            <x v="0"/>
            <x v="1"/>
            <x v="2"/>
            <x v="3"/>
            <x v="4"/>
          </reference>
        </references>
      </pivotArea>
    </format>
    <format dxfId="2144">
      <pivotArea dataOnly="0" labelOnly="1" grandCol="1" outline="0" fieldPosition="0"/>
    </format>
    <format dxfId="2145">
      <pivotArea type="all" dataOnly="0" outline="0" fieldPosition="0"/>
    </format>
    <format dxfId="2146">
      <pivotArea outline="0" collapsedLevelsAreSubtotals="1" fieldPosition="0"/>
    </format>
    <format dxfId="2147">
      <pivotArea type="origin" dataOnly="0" labelOnly="1" outline="0" fieldPosition="0"/>
    </format>
    <format dxfId="2148">
      <pivotArea field="5" type="button" dataOnly="0" labelOnly="1" outline="0" axis="axisCol" fieldPosition="0"/>
    </format>
    <format dxfId="2149">
      <pivotArea type="topRight" dataOnly="0" labelOnly="1" outline="0" fieldPosition="0"/>
    </format>
    <format dxfId="2150">
      <pivotArea field="12" type="button" dataOnly="0" labelOnly="1" outline="0" axis="axisRow" fieldPosition="0"/>
    </format>
    <format dxfId="2151">
      <pivotArea dataOnly="0" labelOnly="1" fieldPosition="0">
        <references count="1">
          <reference field="12" count="0"/>
        </references>
      </pivotArea>
    </format>
    <format dxfId="2152">
      <pivotArea dataOnly="0" labelOnly="1" grandRow="1" outline="0" fieldPosition="0"/>
    </format>
    <format dxfId="2153">
      <pivotArea dataOnly="0" labelOnly="1" fieldPosition="0">
        <references count="1">
          <reference field="5" count="5">
            <x v="0"/>
            <x v="1"/>
            <x v="2"/>
            <x v="3"/>
            <x v="4"/>
          </reference>
        </references>
      </pivotArea>
    </format>
    <format dxfId="2154">
      <pivotArea dataOnly="0" labelOnly="1" grandCol="1" outline="0" fieldPosition="0"/>
    </format>
    <format dxfId="2155">
      <pivotArea type="all" dataOnly="0" outline="0" fieldPosition="0"/>
    </format>
    <format dxfId="2156">
      <pivotArea outline="0" collapsedLevelsAreSubtotals="1" fieldPosition="0"/>
    </format>
    <format dxfId="2157">
      <pivotArea type="origin" dataOnly="0" labelOnly="1" outline="0" fieldPosition="0"/>
    </format>
    <format dxfId="2158">
      <pivotArea field="5" type="button" dataOnly="0" labelOnly="1" outline="0" axis="axisCol" fieldPosition="0"/>
    </format>
    <format dxfId="2159">
      <pivotArea type="topRight" dataOnly="0" labelOnly="1" outline="0" fieldPosition="0"/>
    </format>
    <format dxfId="2160">
      <pivotArea field="12" type="button" dataOnly="0" labelOnly="1" outline="0" axis="axisRow" fieldPosition="0"/>
    </format>
    <format dxfId="2161">
      <pivotArea dataOnly="0" labelOnly="1" fieldPosition="0">
        <references count="1">
          <reference field="12" count="0"/>
        </references>
      </pivotArea>
    </format>
    <format dxfId="2162">
      <pivotArea dataOnly="0" labelOnly="1" grandRow="1" outline="0" fieldPosition="0"/>
    </format>
    <format dxfId="2163">
      <pivotArea dataOnly="0" labelOnly="1" fieldPosition="0">
        <references count="1">
          <reference field="5" count="5">
            <x v="0"/>
            <x v="1"/>
            <x v="2"/>
            <x v="3"/>
            <x v="4"/>
          </reference>
        </references>
      </pivotArea>
    </format>
    <format dxfId="2164">
      <pivotArea dataOnly="0" labelOnly="1" grandCol="1" outline="0" fieldPosition="0"/>
    </format>
    <format dxfId="2165">
      <pivotArea type="all" dataOnly="0"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Giulia.bianchi@pa.it" TargetMode="External"/><Relationship Id="rId1" Type="http://schemas.openxmlformats.org/officeDocument/2006/relationships/hyperlink" Target="mailto:Mario.rossi@pa.it"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3" Type="http://schemas.openxmlformats.org/officeDocument/2006/relationships/pivotTable" Target="../pivotTables/pivotTable13.xml"/><Relationship Id="rId18" Type="http://schemas.openxmlformats.org/officeDocument/2006/relationships/pivotTable" Target="../pivotTables/pivotTable18.xml"/><Relationship Id="rId26" Type="http://schemas.openxmlformats.org/officeDocument/2006/relationships/pivotTable" Target="../pivotTables/pivotTable26.xml"/><Relationship Id="rId39" Type="http://schemas.openxmlformats.org/officeDocument/2006/relationships/pivotTable" Target="../pivotTables/pivotTable39.xml"/><Relationship Id="rId21" Type="http://schemas.openxmlformats.org/officeDocument/2006/relationships/pivotTable" Target="../pivotTables/pivotTable21.xml"/><Relationship Id="rId34" Type="http://schemas.openxmlformats.org/officeDocument/2006/relationships/pivotTable" Target="../pivotTables/pivotTable34.xml"/><Relationship Id="rId42" Type="http://schemas.openxmlformats.org/officeDocument/2006/relationships/pivotTable" Target="../pivotTables/pivotTable42.xml"/><Relationship Id="rId47" Type="http://schemas.openxmlformats.org/officeDocument/2006/relationships/pivotTable" Target="../pivotTables/pivotTable47.xml"/><Relationship Id="rId50" Type="http://schemas.openxmlformats.org/officeDocument/2006/relationships/pivotTable" Target="../pivotTables/pivotTable50.xml"/><Relationship Id="rId55" Type="http://schemas.openxmlformats.org/officeDocument/2006/relationships/pivotTable" Target="../pivotTables/pivotTable55.xml"/><Relationship Id="rId7" Type="http://schemas.openxmlformats.org/officeDocument/2006/relationships/pivotTable" Target="../pivotTables/pivotTable7.xml"/><Relationship Id="rId2" Type="http://schemas.openxmlformats.org/officeDocument/2006/relationships/pivotTable" Target="../pivotTables/pivotTable2.xml"/><Relationship Id="rId16" Type="http://schemas.openxmlformats.org/officeDocument/2006/relationships/pivotTable" Target="../pivotTables/pivotTable16.xml"/><Relationship Id="rId29" Type="http://schemas.openxmlformats.org/officeDocument/2006/relationships/pivotTable" Target="../pivotTables/pivotTable29.xml"/><Relationship Id="rId11" Type="http://schemas.openxmlformats.org/officeDocument/2006/relationships/pivotTable" Target="../pivotTables/pivotTable11.xml"/><Relationship Id="rId24" Type="http://schemas.openxmlformats.org/officeDocument/2006/relationships/pivotTable" Target="../pivotTables/pivotTable24.xml"/><Relationship Id="rId32" Type="http://schemas.openxmlformats.org/officeDocument/2006/relationships/pivotTable" Target="../pivotTables/pivotTable32.xml"/><Relationship Id="rId37" Type="http://schemas.openxmlformats.org/officeDocument/2006/relationships/pivotTable" Target="../pivotTables/pivotTable37.xml"/><Relationship Id="rId40" Type="http://schemas.openxmlformats.org/officeDocument/2006/relationships/pivotTable" Target="../pivotTables/pivotTable40.xml"/><Relationship Id="rId45" Type="http://schemas.openxmlformats.org/officeDocument/2006/relationships/pivotTable" Target="../pivotTables/pivotTable45.xml"/><Relationship Id="rId53" Type="http://schemas.openxmlformats.org/officeDocument/2006/relationships/pivotTable" Target="../pivotTables/pivotTable53.xml"/><Relationship Id="rId58" Type="http://schemas.openxmlformats.org/officeDocument/2006/relationships/pivotTable" Target="../pivotTables/pivotTable58.xml"/><Relationship Id="rId5" Type="http://schemas.openxmlformats.org/officeDocument/2006/relationships/pivotTable" Target="../pivotTables/pivotTable5.xml"/><Relationship Id="rId19" Type="http://schemas.openxmlformats.org/officeDocument/2006/relationships/pivotTable" Target="../pivotTables/pivotTable19.xml"/><Relationship Id="rId4" Type="http://schemas.openxmlformats.org/officeDocument/2006/relationships/pivotTable" Target="../pivotTables/pivotTable4.xml"/><Relationship Id="rId9" Type="http://schemas.openxmlformats.org/officeDocument/2006/relationships/pivotTable" Target="../pivotTables/pivotTable9.xml"/><Relationship Id="rId14" Type="http://schemas.openxmlformats.org/officeDocument/2006/relationships/pivotTable" Target="../pivotTables/pivotTable14.xml"/><Relationship Id="rId22" Type="http://schemas.openxmlformats.org/officeDocument/2006/relationships/pivotTable" Target="../pivotTables/pivotTable22.xml"/><Relationship Id="rId27" Type="http://schemas.openxmlformats.org/officeDocument/2006/relationships/pivotTable" Target="../pivotTables/pivotTable27.xml"/><Relationship Id="rId30" Type="http://schemas.openxmlformats.org/officeDocument/2006/relationships/pivotTable" Target="../pivotTables/pivotTable30.xml"/><Relationship Id="rId35" Type="http://schemas.openxmlformats.org/officeDocument/2006/relationships/pivotTable" Target="../pivotTables/pivotTable35.xml"/><Relationship Id="rId43" Type="http://schemas.openxmlformats.org/officeDocument/2006/relationships/pivotTable" Target="../pivotTables/pivotTable43.xml"/><Relationship Id="rId48" Type="http://schemas.openxmlformats.org/officeDocument/2006/relationships/pivotTable" Target="../pivotTables/pivotTable48.xml"/><Relationship Id="rId56" Type="http://schemas.openxmlformats.org/officeDocument/2006/relationships/pivotTable" Target="../pivotTables/pivotTable56.xml"/><Relationship Id="rId8" Type="http://schemas.openxmlformats.org/officeDocument/2006/relationships/pivotTable" Target="../pivotTables/pivotTable8.xml"/><Relationship Id="rId51" Type="http://schemas.openxmlformats.org/officeDocument/2006/relationships/pivotTable" Target="../pivotTables/pivotTable51.xml"/><Relationship Id="rId3" Type="http://schemas.openxmlformats.org/officeDocument/2006/relationships/pivotTable" Target="../pivotTables/pivotTable3.xml"/><Relationship Id="rId12" Type="http://schemas.openxmlformats.org/officeDocument/2006/relationships/pivotTable" Target="../pivotTables/pivotTable12.xml"/><Relationship Id="rId17" Type="http://schemas.openxmlformats.org/officeDocument/2006/relationships/pivotTable" Target="../pivotTables/pivotTable17.xml"/><Relationship Id="rId25" Type="http://schemas.openxmlformats.org/officeDocument/2006/relationships/pivotTable" Target="../pivotTables/pivotTable25.xml"/><Relationship Id="rId33" Type="http://schemas.openxmlformats.org/officeDocument/2006/relationships/pivotTable" Target="../pivotTables/pivotTable33.xml"/><Relationship Id="rId38" Type="http://schemas.openxmlformats.org/officeDocument/2006/relationships/pivotTable" Target="../pivotTables/pivotTable38.xml"/><Relationship Id="rId46" Type="http://schemas.openxmlformats.org/officeDocument/2006/relationships/pivotTable" Target="../pivotTables/pivotTable46.xml"/><Relationship Id="rId59" Type="http://schemas.openxmlformats.org/officeDocument/2006/relationships/pivotTable" Target="../pivotTables/pivotTable59.xml"/><Relationship Id="rId20" Type="http://schemas.openxmlformats.org/officeDocument/2006/relationships/pivotTable" Target="../pivotTables/pivotTable20.xml"/><Relationship Id="rId41" Type="http://schemas.openxmlformats.org/officeDocument/2006/relationships/pivotTable" Target="../pivotTables/pivotTable41.xml"/><Relationship Id="rId54" Type="http://schemas.openxmlformats.org/officeDocument/2006/relationships/pivotTable" Target="../pivotTables/pivotTable54.xml"/><Relationship Id="rId1" Type="http://schemas.openxmlformats.org/officeDocument/2006/relationships/pivotTable" Target="../pivotTables/pivotTable1.xml"/><Relationship Id="rId6" Type="http://schemas.openxmlformats.org/officeDocument/2006/relationships/pivotTable" Target="../pivotTables/pivotTable6.xml"/><Relationship Id="rId15" Type="http://schemas.openxmlformats.org/officeDocument/2006/relationships/pivotTable" Target="../pivotTables/pivotTable15.xml"/><Relationship Id="rId23" Type="http://schemas.openxmlformats.org/officeDocument/2006/relationships/pivotTable" Target="../pivotTables/pivotTable23.xml"/><Relationship Id="rId28" Type="http://schemas.openxmlformats.org/officeDocument/2006/relationships/pivotTable" Target="../pivotTables/pivotTable28.xml"/><Relationship Id="rId36" Type="http://schemas.openxmlformats.org/officeDocument/2006/relationships/pivotTable" Target="../pivotTables/pivotTable36.xml"/><Relationship Id="rId49" Type="http://schemas.openxmlformats.org/officeDocument/2006/relationships/pivotTable" Target="../pivotTables/pivotTable49.xml"/><Relationship Id="rId57" Type="http://schemas.openxmlformats.org/officeDocument/2006/relationships/pivotTable" Target="../pivotTables/pivotTable57.xml"/><Relationship Id="rId10" Type="http://schemas.openxmlformats.org/officeDocument/2006/relationships/pivotTable" Target="../pivotTables/pivotTable10.xml"/><Relationship Id="rId31" Type="http://schemas.openxmlformats.org/officeDocument/2006/relationships/pivotTable" Target="../pivotTables/pivotTable31.xml"/><Relationship Id="rId44" Type="http://schemas.openxmlformats.org/officeDocument/2006/relationships/pivotTable" Target="../pivotTables/pivotTable44.xml"/><Relationship Id="rId52" Type="http://schemas.openxmlformats.org/officeDocument/2006/relationships/pivotTable" Target="../pivotTables/pivotTable52.xml"/></Relationships>
</file>

<file path=xl/worksheets/_rels/sheet11.xml.rels><?xml version="1.0" encoding="UTF-8" standalone="yes"?>
<Relationships xmlns="http://schemas.openxmlformats.org/package/2006/relationships"><Relationship Id="rId1" Type="http://schemas.openxmlformats.org/officeDocument/2006/relationships/pivotTable" Target="../pivotTables/pivotTable60.xml"/></Relationships>
</file>

<file path=xl/worksheets/_rels/sheet12.xml.rels><?xml version="1.0" encoding="UTF-8" standalone="yes"?>
<Relationships xmlns="http://schemas.openxmlformats.org/package/2006/relationships"><Relationship Id="rId8" Type="http://schemas.openxmlformats.org/officeDocument/2006/relationships/pivotTable" Target="../pivotTables/pivotTable68.xml"/><Relationship Id="rId13" Type="http://schemas.openxmlformats.org/officeDocument/2006/relationships/pivotTable" Target="../pivotTables/pivotTable73.xml"/><Relationship Id="rId3" Type="http://schemas.openxmlformats.org/officeDocument/2006/relationships/pivotTable" Target="../pivotTables/pivotTable63.xml"/><Relationship Id="rId7" Type="http://schemas.openxmlformats.org/officeDocument/2006/relationships/pivotTable" Target="../pivotTables/pivotTable67.xml"/><Relationship Id="rId12" Type="http://schemas.openxmlformats.org/officeDocument/2006/relationships/pivotTable" Target="../pivotTables/pivotTable72.xml"/><Relationship Id="rId2" Type="http://schemas.openxmlformats.org/officeDocument/2006/relationships/pivotTable" Target="../pivotTables/pivotTable62.xml"/><Relationship Id="rId16" Type="http://schemas.openxmlformats.org/officeDocument/2006/relationships/pivotTable" Target="../pivotTables/pivotTable76.xml"/><Relationship Id="rId1" Type="http://schemas.openxmlformats.org/officeDocument/2006/relationships/pivotTable" Target="../pivotTables/pivotTable61.xml"/><Relationship Id="rId6" Type="http://schemas.openxmlformats.org/officeDocument/2006/relationships/pivotTable" Target="../pivotTables/pivotTable66.xml"/><Relationship Id="rId11" Type="http://schemas.openxmlformats.org/officeDocument/2006/relationships/pivotTable" Target="../pivotTables/pivotTable71.xml"/><Relationship Id="rId5" Type="http://schemas.openxmlformats.org/officeDocument/2006/relationships/pivotTable" Target="../pivotTables/pivotTable65.xml"/><Relationship Id="rId15" Type="http://schemas.openxmlformats.org/officeDocument/2006/relationships/pivotTable" Target="../pivotTables/pivotTable75.xml"/><Relationship Id="rId10" Type="http://schemas.openxmlformats.org/officeDocument/2006/relationships/pivotTable" Target="../pivotTables/pivotTable70.xml"/><Relationship Id="rId4" Type="http://schemas.openxmlformats.org/officeDocument/2006/relationships/pivotTable" Target="../pivotTables/pivotTable64.xml"/><Relationship Id="rId9" Type="http://schemas.openxmlformats.org/officeDocument/2006/relationships/pivotTable" Target="../pivotTables/pivotTable69.xml"/><Relationship Id="rId14" Type="http://schemas.openxmlformats.org/officeDocument/2006/relationships/pivotTable" Target="../pivotTables/pivotTable74.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9.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AK129"/>
  <sheetViews>
    <sheetView zoomScale="75" zoomScaleNormal="80" workbookViewId="0"/>
  </sheetViews>
  <sheetFormatPr defaultColWidth="11.28515625" defaultRowHeight="15"/>
  <cols>
    <col min="1" max="1" width="7.28515625" style="85" bestFit="1" customWidth="1"/>
    <col min="2" max="2" width="34.42578125" style="85" bestFit="1" customWidth="1"/>
    <col min="3" max="3" width="18.140625" style="85" bestFit="1" customWidth="1"/>
    <col min="4" max="4" width="14.42578125" style="85" bestFit="1" customWidth="1"/>
    <col min="5" max="5" width="8.140625" style="85" bestFit="1" customWidth="1"/>
    <col min="6" max="6" width="10" style="85" bestFit="1" customWidth="1"/>
    <col min="7" max="7" width="8.85546875" style="85" bestFit="1" customWidth="1"/>
    <col min="8" max="8" width="14.42578125" style="85" bestFit="1" customWidth="1"/>
    <col min="9" max="9" width="17.85546875" style="85" bestFit="1" customWidth="1"/>
    <col min="10" max="10" width="24.42578125" style="86" bestFit="1" customWidth="1"/>
    <col min="11" max="12" width="24.42578125" style="86" customWidth="1"/>
    <col min="13" max="13" width="24.42578125" style="9" customWidth="1"/>
    <col min="14" max="14" width="20.7109375" style="9" customWidth="1"/>
    <col min="15" max="16" width="17" style="9" customWidth="1"/>
    <col min="17" max="17" width="19.140625" style="82" customWidth="1"/>
    <col min="18" max="18" width="12.7109375" style="2" customWidth="1"/>
    <col min="19" max="19" width="16" style="2" bestFit="1" customWidth="1"/>
    <col min="20" max="20" width="14.85546875" style="2" bestFit="1" customWidth="1"/>
    <col min="21" max="21" width="14.140625" style="2" bestFit="1" customWidth="1"/>
    <col min="22" max="22" width="14.7109375" style="6" bestFit="1" customWidth="1"/>
    <col min="23" max="23" width="16.7109375" style="2" bestFit="1" customWidth="1"/>
    <col min="24" max="24" width="11.42578125" style="9" bestFit="1" customWidth="1"/>
    <col min="25" max="25" width="10.85546875" style="9" bestFit="1" customWidth="1"/>
    <col min="26" max="26" width="11.140625" style="9" bestFit="1" customWidth="1"/>
    <col min="27" max="27" width="10.85546875" style="9" bestFit="1" customWidth="1"/>
    <col min="28" max="28" width="11.85546875" style="9" bestFit="1" customWidth="1"/>
    <col min="29" max="30" width="11.140625" style="9" bestFit="1" customWidth="1"/>
    <col min="31" max="31" width="11.42578125" style="9" bestFit="1" customWidth="1"/>
    <col min="32" max="33" width="10.7109375" style="9" bestFit="1" customWidth="1"/>
    <col min="34" max="34" width="11.42578125" style="9" bestFit="1" customWidth="1"/>
    <col min="35" max="35" width="10.85546875" style="9" bestFit="1" customWidth="1"/>
    <col min="36" max="36" width="11.42578125" bestFit="1" customWidth="1"/>
  </cols>
  <sheetData>
    <row r="1" spans="1:37" s="1" customFormat="1" ht="60">
      <c r="A1" s="106" t="s">
        <v>0</v>
      </c>
      <c r="B1" s="106" t="s">
        <v>1</v>
      </c>
      <c r="C1" s="106" t="s">
        <v>2</v>
      </c>
      <c r="D1" s="106" t="s">
        <v>3</v>
      </c>
      <c r="E1" s="106" t="s">
        <v>4</v>
      </c>
      <c r="F1" s="106" t="s">
        <v>5</v>
      </c>
      <c r="G1" s="106" t="s">
        <v>6</v>
      </c>
      <c r="H1" s="106" t="s">
        <v>7</v>
      </c>
      <c r="I1" s="106" t="s">
        <v>8</v>
      </c>
      <c r="J1" s="107" t="s">
        <v>9</v>
      </c>
      <c r="K1" s="107" t="s">
        <v>10</v>
      </c>
      <c r="L1" s="107" t="s">
        <v>11</v>
      </c>
      <c r="M1" s="7" t="s">
        <v>12</v>
      </c>
      <c r="N1" s="7" t="s">
        <v>13</v>
      </c>
      <c r="O1" s="7" t="s">
        <v>14</v>
      </c>
      <c r="P1" s="7" t="s">
        <v>15</v>
      </c>
      <c r="Q1" s="108" t="s">
        <v>16</v>
      </c>
      <c r="R1" s="7" t="s">
        <v>17</v>
      </c>
      <c r="S1" s="7" t="s">
        <v>18</v>
      </c>
      <c r="T1" s="7" t="s">
        <v>19</v>
      </c>
      <c r="U1" s="7" t="s">
        <v>20</v>
      </c>
      <c r="V1" s="8" t="s">
        <v>21</v>
      </c>
      <c r="W1" s="7" t="s">
        <v>22</v>
      </c>
      <c r="X1" s="77">
        <f>Input_dati!B1</f>
        <v>43466</v>
      </c>
      <c r="Y1" s="77">
        <f>EDATE(X1,1)</f>
        <v>43497</v>
      </c>
      <c r="Z1" s="77">
        <f t="shared" ref="Z1:AI1" si="0">EDATE(Y1,1)</f>
        <v>43525</v>
      </c>
      <c r="AA1" s="77">
        <f t="shared" si="0"/>
        <v>43556</v>
      </c>
      <c r="AB1" s="77">
        <f t="shared" si="0"/>
        <v>43586</v>
      </c>
      <c r="AC1" s="77">
        <f t="shared" si="0"/>
        <v>43617</v>
      </c>
      <c r="AD1" s="77">
        <f t="shared" si="0"/>
        <v>43647</v>
      </c>
      <c r="AE1" s="77">
        <f t="shared" si="0"/>
        <v>43678</v>
      </c>
      <c r="AF1" s="77">
        <f t="shared" si="0"/>
        <v>43709</v>
      </c>
      <c r="AG1" s="77">
        <f t="shared" si="0"/>
        <v>43739</v>
      </c>
      <c r="AH1" s="77">
        <f t="shared" si="0"/>
        <v>43770</v>
      </c>
      <c r="AI1" s="77">
        <f t="shared" si="0"/>
        <v>43800</v>
      </c>
      <c r="AJ1" s="134"/>
      <c r="AK1" s="134"/>
    </row>
    <row r="2" spans="1:37" ht="60" hidden="1">
      <c r="A2" s="106" t="s">
        <v>0</v>
      </c>
      <c r="B2" s="106" t="s">
        <v>1</v>
      </c>
      <c r="C2" s="106" t="s">
        <v>2</v>
      </c>
      <c r="D2" s="106" t="s">
        <v>3</v>
      </c>
      <c r="E2" s="106" t="s">
        <v>4</v>
      </c>
      <c r="F2" s="106" t="s">
        <v>5</v>
      </c>
      <c r="G2" s="106" t="s">
        <v>6</v>
      </c>
      <c r="H2" s="106" t="s">
        <v>7</v>
      </c>
      <c r="I2" s="106" t="s">
        <v>8</v>
      </c>
      <c r="J2" s="107" t="s">
        <v>9</v>
      </c>
      <c r="K2" s="107" t="s">
        <v>10</v>
      </c>
      <c r="L2" s="107" t="s">
        <v>11</v>
      </c>
      <c r="M2" s="7" t="s">
        <v>12</v>
      </c>
      <c r="N2" s="7" t="s">
        <v>13</v>
      </c>
      <c r="O2" s="7" t="s">
        <v>14</v>
      </c>
      <c r="P2" s="7" t="s">
        <v>15</v>
      </c>
      <c r="Q2" s="108" t="s">
        <v>16</v>
      </c>
      <c r="R2" s="7" t="s">
        <v>17</v>
      </c>
      <c r="S2" s="7" t="s">
        <v>18</v>
      </c>
      <c r="T2" s="7" t="s">
        <v>19</v>
      </c>
      <c r="U2" s="7" t="s">
        <v>20</v>
      </c>
      <c r="V2" s="8" t="s">
        <v>21</v>
      </c>
      <c r="W2" s="7" t="s">
        <v>22</v>
      </c>
      <c r="X2" s="77" t="s">
        <v>23</v>
      </c>
      <c r="Y2" s="77" t="s">
        <v>24</v>
      </c>
      <c r="Z2" s="77" t="s">
        <v>25</v>
      </c>
      <c r="AA2" s="77" t="s">
        <v>26</v>
      </c>
      <c r="AB2" s="77" t="s">
        <v>27</v>
      </c>
      <c r="AC2" s="77" t="s">
        <v>28</v>
      </c>
      <c r="AD2" s="77" t="s">
        <v>29</v>
      </c>
      <c r="AE2" s="77" t="s">
        <v>30</v>
      </c>
      <c r="AF2" s="77" t="s">
        <v>31</v>
      </c>
      <c r="AG2" s="77" t="s">
        <v>32</v>
      </c>
      <c r="AH2" s="77" t="s">
        <v>33</v>
      </c>
      <c r="AI2" s="77" t="s">
        <v>34</v>
      </c>
    </row>
    <row r="3" spans="1:37">
      <c r="A3" s="79">
        <v>1</v>
      </c>
      <c r="B3" s="80" t="s">
        <v>35</v>
      </c>
      <c r="C3" s="81" t="s">
        <v>36</v>
      </c>
      <c r="D3" s="81" t="s">
        <v>37</v>
      </c>
      <c r="E3" s="81" t="s">
        <v>38</v>
      </c>
      <c r="F3" s="81" t="s">
        <v>39</v>
      </c>
      <c r="G3" s="81" t="s">
        <v>40</v>
      </c>
      <c r="H3" s="81" t="s">
        <v>41</v>
      </c>
      <c r="I3" s="79" t="s">
        <v>42</v>
      </c>
      <c r="J3" s="79" t="s">
        <v>43</v>
      </c>
      <c r="K3" s="79">
        <v>10</v>
      </c>
      <c r="L3" s="79">
        <v>15</v>
      </c>
      <c r="M3" s="79" t="s">
        <v>44</v>
      </c>
      <c r="N3" s="9" t="s">
        <v>45</v>
      </c>
      <c r="O3" s="9" t="s">
        <v>45</v>
      </c>
      <c r="P3" s="9" t="s">
        <v>45</v>
      </c>
      <c r="Q3" s="82">
        <v>43466</v>
      </c>
      <c r="R3" s="2">
        <f ca="1">IFERROR(IF(ISBLANK(Q3),0,CEILING((DATEDIF(Q3,EOMONTH(TODAY(),-1),"d")/(7/Input_dati!$B$69)),1)),0)</f>
        <v>183</v>
      </c>
      <c r="S3" s="2">
        <f>SUM(X3:XFD3)</f>
        <v>0</v>
      </c>
      <c r="T3" s="2" t="str">
        <f t="shared" ref="T3:T34" si="1">IF(Q3="","NON ISCRITTO","ISCRITTO")</f>
        <v>ISCRITTO</v>
      </c>
      <c r="U3" s="2" t="str">
        <f t="shared" ref="U3:U34" si="2">IF(S3=0,"NON FRUITORE","FRUITORE")</f>
        <v>NON FRUITORE</v>
      </c>
      <c r="V3" s="6">
        <f ca="1">IF(AND(T3="ISCRITTO",S3&lt;=R3),S3/R3,IF(T3="NON ISCRITTO","","ERRORE"))</f>
        <v>0</v>
      </c>
      <c r="W3" s="2" t="str">
        <f ca="1">IF(AND(T3="ISCRITTO",V3=""),"ERRORE",IF(V3="","NON ISCRITTO",IF(V3="ERRORE","ERRORE",IF(V3&gt;=60%,"FREQUENTE",IF(AND(V3&lt;60%,V3&gt;30%),"MEDIO",IF(AND(V3&lt;=30%,V3&gt;0%),"OCCASIONALE",IF(AND(V3=0%,T3="ISCRITTO"),"NON FRUITORE","ERRORE")))))))</f>
        <v>NON FRUITORE</v>
      </c>
      <c r="X3" s="9">
        <v>0</v>
      </c>
    </row>
    <row r="4" spans="1:37">
      <c r="A4" s="79">
        <v>2</v>
      </c>
      <c r="B4" s="80" t="s">
        <v>46</v>
      </c>
      <c r="C4" s="81" t="s">
        <v>47</v>
      </c>
      <c r="D4" s="81" t="s">
        <v>48</v>
      </c>
      <c r="E4" s="81" t="s">
        <v>49</v>
      </c>
      <c r="F4" s="81" t="s">
        <v>50</v>
      </c>
      <c r="G4" s="81" t="s">
        <v>40</v>
      </c>
      <c r="H4" s="81" t="s">
        <v>41</v>
      </c>
      <c r="I4" s="79" t="s">
        <v>42</v>
      </c>
      <c r="J4" s="79" t="s">
        <v>43</v>
      </c>
      <c r="K4" s="79">
        <v>20</v>
      </c>
      <c r="L4" s="79">
        <v>25</v>
      </c>
      <c r="M4" s="79" t="s">
        <v>44</v>
      </c>
      <c r="N4" s="9" t="s">
        <v>51</v>
      </c>
      <c r="O4" s="9" t="s">
        <v>51</v>
      </c>
      <c r="P4" s="9" t="s">
        <v>51</v>
      </c>
      <c r="Q4" s="82">
        <v>43466</v>
      </c>
      <c r="R4" s="2">
        <f ca="1">IFERROR(IF(ISBLANK(Q4),0,CEILING((DATEDIF(Q4,EOMONTH(TODAY(),-1),"d")/(7/Input_dati!$B$69)),1)),0)</f>
        <v>183</v>
      </c>
      <c r="S4" s="2">
        <f t="shared" ref="S4:S67" si="3">SUM(X4:XFD4)</f>
        <v>0</v>
      </c>
      <c r="T4" s="2" t="str">
        <f t="shared" si="1"/>
        <v>ISCRITTO</v>
      </c>
      <c r="U4" s="2" t="str">
        <f t="shared" si="2"/>
        <v>NON FRUITORE</v>
      </c>
      <c r="V4" s="6">
        <f t="shared" ref="V4:V67" ca="1" si="4">IF(AND(T4="ISCRITTO",S4&lt;=R4),S4/R4,IF(T4="NON ISCRITTO","","ERRORE"))</f>
        <v>0</v>
      </c>
      <c r="W4" s="2" t="str">
        <f ca="1">IF(AND(T4="ISCRITTO",V4=""),"ERRORE",IF(V4="","NON ISCRITTO",IF(V4="ERRORE","ERRORE",IF(V4&gt;=60%,"FREQUENTE",IF(AND(V4&lt;60%,V4&gt;30%),"MEDIO",IF(AND(V4&lt;=30%,V4&gt;0%),"OCCASIONALE",IF(AND(V4=0%,T4="ISCRITTO"),"NON FRUITORE","ERRORE")))))))</f>
        <v>NON FRUITORE</v>
      </c>
      <c r="X4" s="9">
        <v>0</v>
      </c>
    </row>
    <row r="5" spans="1:37">
      <c r="A5" s="79">
        <v>3</v>
      </c>
      <c r="B5" s="83"/>
      <c r="C5" s="83"/>
      <c r="D5" s="83"/>
      <c r="E5" s="83" t="s">
        <v>49</v>
      </c>
      <c r="F5" s="83" t="s">
        <v>39</v>
      </c>
      <c r="G5" s="83" t="s">
        <v>52</v>
      </c>
      <c r="H5" s="83" t="s">
        <v>53</v>
      </c>
      <c r="I5" s="9" t="s">
        <v>42</v>
      </c>
      <c r="J5" s="9" t="s">
        <v>43</v>
      </c>
      <c r="K5" s="9">
        <v>5</v>
      </c>
      <c r="L5" s="9">
        <v>10</v>
      </c>
      <c r="M5" s="9" t="s">
        <v>44</v>
      </c>
      <c r="N5" s="9" t="s">
        <v>51</v>
      </c>
      <c r="O5" s="9" t="s">
        <v>51</v>
      </c>
      <c r="P5" s="9" t="s">
        <v>51</v>
      </c>
      <c r="Q5" s="82">
        <v>43466</v>
      </c>
      <c r="R5" s="2">
        <f ca="1">IFERROR(IF(ISBLANK(Q5),0,CEILING((DATEDIF(Q5,EOMONTH(TODAY(),-1),"d")/(7/Input_dati!$B$69)),1)),0)</f>
        <v>183</v>
      </c>
      <c r="S5" s="2">
        <f t="shared" si="3"/>
        <v>0</v>
      </c>
      <c r="T5" s="2" t="str">
        <f t="shared" si="1"/>
        <v>ISCRITTO</v>
      </c>
      <c r="U5" s="2" t="str">
        <f t="shared" si="2"/>
        <v>NON FRUITORE</v>
      </c>
      <c r="V5" s="6">
        <f t="shared" ca="1" si="4"/>
        <v>0</v>
      </c>
      <c r="W5" s="2" t="str">
        <f t="shared" ref="W5:W67" ca="1" si="5">IF(AND(T5="ISCRITTO",V5=""),"ERRORE",IF(V5="","NON ISCRITTO",IF(V5="ERRORE","ERRORE",IF(V5&gt;=60%,"FREQUENTE",IF(AND(V5&lt;60%,V5&gt;30%),"MEDIO",IF(AND(V5&lt;=30%,V5&gt;0%),"OCCASIONALE",IF(AND(V5=0%,T5="ISCRITTO"),"NON FRUITORE","ERRORE")))))))</f>
        <v>NON FRUITORE</v>
      </c>
      <c r="X5" s="9">
        <v>0</v>
      </c>
    </row>
    <row r="6" spans="1:37">
      <c r="A6" s="79">
        <v>4</v>
      </c>
      <c r="B6" s="83"/>
      <c r="C6" s="83"/>
      <c r="D6" s="83"/>
      <c r="E6" s="83" t="s">
        <v>49</v>
      </c>
      <c r="F6" s="83" t="s">
        <v>54</v>
      </c>
      <c r="G6" s="83" t="s">
        <v>40</v>
      </c>
      <c r="H6" s="83" t="s">
        <v>41</v>
      </c>
      <c r="I6" s="9" t="s">
        <v>42</v>
      </c>
      <c r="J6" s="9" t="s">
        <v>43</v>
      </c>
      <c r="K6" s="9">
        <v>5</v>
      </c>
      <c r="L6" s="9">
        <v>10</v>
      </c>
      <c r="M6" s="9" t="s">
        <v>44</v>
      </c>
      <c r="N6" s="9" t="s">
        <v>51</v>
      </c>
      <c r="O6" s="9" t="s">
        <v>51</v>
      </c>
      <c r="P6" s="9" t="s">
        <v>51</v>
      </c>
      <c r="Q6" s="82">
        <v>43466</v>
      </c>
      <c r="R6" s="2">
        <f ca="1">IFERROR(IF(ISBLANK(Q6),0,CEILING((DATEDIF(Q6,EOMONTH(TODAY(),-1),"d")/(7/Input_dati!$B$69)),1)),0)</f>
        <v>183</v>
      </c>
      <c r="S6" s="2">
        <f t="shared" si="3"/>
        <v>0</v>
      </c>
      <c r="T6" s="2" t="str">
        <f t="shared" si="1"/>
        <v>ISCRITTO</v>
      </c>
      <c r="U6" s="2" t="str">
        <f t="shared" si="2"/>
        <v>NON FRUITORE</v>
      </c>
      <c r="V6" s="6">
        <f t="shared" ca="1" si="4"/>
        <v>0</v>
      </c>
      <c r="W6" s="2" t="str">
        <f t="shared" ca="1" si="5"/>
        <v>NON FRUITORE</v>
      </c>
      <c r="X6" s="9">
        <v>0</v>
      </c>
    </row>
    <row r="7" spans="1:37">
      <c r="A7" s="79">
        <v>5</v>
      </c>
      <c r="B7" s="83"/>
      <c r="C7" s="83"/>
      <c r="D7" s="83"/>
      <c r="E7" s="83" t="s">
        <v>38</v>
      </c>
      <c r="F7" s="83" t="s">
        <v>39</v>
      </c>
      <c r="G7" s="83" t="s">
        <v>40</v>
      </c>
      <c r="H7" s="83" t="s">
        <v>41</v>
      </c>
      <c r="I7" s="9" t="s">
        <v>42</v>
      </c>
      <c r="J7" s="9" t="s">
        <v>43</v>
      </c>
      <c r="K7" s="9">
        <v>5</v>
      </c>
      <c r="L7" s="9">
        <v>10</v>
      </c>
      <c r="M7" s="9" t="s">
        <v>44</v>
      </c>
      <c r="N7" s="9" t="s">
        <v>45</v>
      </c>
      <c r="O7" s="9" t="s">
        <v>45</v>
      </c>
      <c r="P7" s="9" t="s">
        <v>45</v>
      </c>
      <c r="Q7" s="82">
        <v>43466</v>
      </c>
      <c r="R7" s="2">
        <f ca="1">IFERROR(IF(ISBLANK(Q7),0,CEILING((DATEDIF(Q7,EOMONTH(TODAY(),-1),"d")/(7/Input_dati!$B$69)),1)),0)</f>
        <v>183</v>
      </c>
      <c r="S7" s="2">
        <f t="shared" si="3"/>
        <v>0</v>
      </c>
      <c r="T7" s="2" t="str">
        <f t="shared" si="1"/>
        <v>ISCRITTO</v>
      </c>
      <c r="U7" s="2" t="str">
        <f t="shared" si="2"/>
        <v>NON FRUITORE</v>
      </c>
      <c r="V7" s="6">
        <f t="shared" ca="1" si="4"/>
        <v>0</v>
      </c>
      <c r="W7" s="2" t="str">
        <f t="shared" ca="1" si="5"/>
        <v>NON FRUITORE</v>
      </c>
      <c r="X7" s="9">
        <v>0</v>
      </c>
    </row>
    <row r="8" spans="1:37">
      <c r="A8" s="79">
        <v>6</v>
      </c>
      <c r="B8" s="83"/>
      <c r="C8" s="83"/>
      <c r="D8" s="83"/>
      <c r="E8" s="83" t="s">
        <v>38</v>
      </c>
      <c r="F8" s="83" t="s">
        <v>54</v>
      </c>
      <c r="G8" s="83" t="s">
        <v>40</v>
      </c>
      <c r="H8" s="83" t="s">
        <v>53</v>
      </c>
      <c r="I8" s="9" t="s">
        <v>42</v>
      </c>
      <c r="J8" s="84" t="s">
        <v>55</v>
      </c>
      <c r="K8" s="9">
        <v>5</v>
      </c>
      <c r="L8" s="9">
        <v>10</v>
      </c>
      <c r="M8" s="9" t="s">
        <v>44</v>
      </c>
      <c r="N8" s="9" t="s">
        <v>45</v>
      </c>
      <c r="O8" s="9" t="s">
        <v>45</v>
      </c>
      <c r="P8" s="9" t="s">
        <v>45</v>
      </c>
      <c r="Q8" s="82">
        <v>43466</v>
      </c>
      <c r="R8" s="2">
        <f ca="1">IFERROR(IF(ISBLANK(Q8),0,CEILING((DATEDIF(Q8,EOMONTH(TODAY(),-1),"d")/(7/Input_dati!$B$69)),1)),0)</f>
        <v>183</v>
      </c>
      <c r="S8" s="2">
        <f t="shared" si="3"/>
        <v>0</v>
      </c>
      <c r="T8" s="2" t="str">
        <f t="shared" si="1"/>
        <v>ISCRITTO</v>
      </c>
      <c r="U8" s="2" t="str">
        <f t="shared" si="2"/>
        <v>NON FRUITORE</v>
      </c>
      <c r="V8" s="6">
        <f t="shared" ca="1" si="4"/>
        <v>0</v>
      </c>
      <c r="W8" s="2" t="str">
        <f t="shared" ca="1" si="5"/>
        <v>NON FRUITORE</v>
      </c>
      <c r="X8" s="9">
        <v>0</v>
      </c>
    </row>
    <row r="9" spans="1:37">
      <c r="A9" s="79">
        <v>7</v>
      </c>
      <c r="B9" s="83"/>
      <c r="C9" s="83"/>
      <c r="D9" s="83"/>
      <c r="E9" s="83" t="s">
        <v>38</v>
      </c>
      <c r="F9" s="83" t="s">
        <v>39</v>
      </c>
      <c r="G9" s="83" t="s">
        <v>40</v>
      </c>
      <c r="H9" s="83" t="s">
        <v>41</v>
      </c>
      <c r="I9" s="9" t="s">
        <v>56</v>
      </c>
      <c r="J9" s="9" t="s">
        <v>57</v>
      </c>
      <c r="K9" s="9">
        <v>5</v>
      </c>
      <c r="L9" s="9">
        <v>10</v>
      </c>
      <c r="M9" s="9" t="s">
        <v>44</v>
      </c>
      <c r="N9" s="9" t="s">
        <v>45</v>
      </c>
      <c r="O9" s="9" t="s">
        <v>45</v>
      </c>
      <c r="P9" s="9" t="s">
        <v>45</v>
      </c>
      <c r="Q9" s="82">
        <v>43466</v>
      </c>
      <c r="R9" s="2">
        <f ca="1">IFERROR(IF(ISBLANK(Q9),0,CEILING((DATEDIF(Q9,EOMONTH(TODAY(),-1),"d")/(7/Input_dati!$B$69)),1)),0)</f>
        <v>183</v>
      </c>
      <c r="S9" s="2">
        <f t="shared" si="3"/>
        <v>0</v>
      </c>
      <c r="T9" s="2" t="str">
        <f t="shared" si="1"/>
        <v>ISCRITTO</v>
      </c>
      <c r="U9" s="2" t="str">
        <f t="shared" si="2"/>
        <v>NON FRUITORE</v>
      </c>
      <c r="V9" s="6">
        <f t="shared" ca="1" si="4"/>
        <v>0</v>
      </c>
      <c r="W9" s="2" t="str">
        <f t="shared" ca="1" si="5"/>
        <v>NON FRUITORE</v>
      </c>
      <c r="X9" s="9">
        <v>0</v>
      </c>
    </row>
    <row r="10" spans="1:37">
      <c r="A10" s="79">
        <v>8</v>
      </c>
      <c r="B10" s="83"/>
      <c r="C10" s="83"/>
      <c r="D10" s="83"/>
      <c r="E10" s="83" t="s">
        <v>38</v>
      </c>
      <c r="F10" s="83" t="s">
        <v>58</v>
      </c>
      <c r="G10" s="83" t="s">
        <v>40</v>
      </c>
      <c r="H10" s="83" t="s">
        <v>53</v>
      </c>
      <c r="I10" s="9" t="s">
        <v>42</v>
      </c>
      <c r="J10" s="9" t="s">
        <v>43</v>
      </c>
      <c r="K10" s="9">
        <v>5</v>
      </c>
      <c r="L10" s="9">
        <v>10</v>
      </c>
      <c r="M10" s="9" t="s">
        <v>44</v>
      </c>
      <c r="N10" s="9" t="s">
        <v>45</v>
      </c>
      <c r="O10" s="9" t="s">
        <v>45</v>
      </c>
      <c r="P10" s="9" t="s">
        <v>45</v>
      </c>
      <c r="Q10" s="82">
        <v>43466</v>
      </c>
      <c r="R10" s="2">
        <f ca="1">IFERROR(IF(ISBLANK(Q10),0,CEILING((DATEDIF(Q10,EOMONTH(TODAY(),-1),"d")/(7/Input_dati!$B$69)),1)),0)</f>
        <v>183</v>
      </c>
      <c r="S10" s="2">
        <f t="shared" si="3"/>
        <v>0</v>
      </c>
      <c r="T10" s="2" t="str">
        <f t="shared" si="1"/>
        <v>ISCRITTO</v>
      </c>
      <c r="U10" s="2" t="str">
        <f t="shared" si="2"/>
        <v>NON FRUITORE</v>
      </c>
      <c r="V10" s="6">
        <f t="shared" ca="1" si="4"/>
        <v>0</v>
      </c>
      <c r="W10" s="2" t="str">
        <f t="shared" ca="1" si="5"/>
        <v>NON FRUITORE</v>
      </c>
      <c r="X10" s="9">
        <v>0</v>
      </c>
    </row>
    <row r="11" spans="1:37">
      <c r="A11" s="79">
        <v>9</v>
      </c>
      <c r="B11" s="83"/>
      <c r="C11" s="83"/>
      <c r="D11" s="83"/>
      <c r="E11" s="83" t="s">
        <v>38</v>
      </c>
      <c r="F11" s="83" t="s">
        <v>54</v>
      </c>
      <c r="G11" s="83" t="s">
        <v>52</v>
      </c>
      <c r="H11" s="83" t="s">
        <v>41</v>
      </c>
      <c r="I11" s="9" t="s">
        <v>59</v>
      </c>
      <c r="J11" s="9" t="s">
        <v>60</v>
      </c>
      <c r="K11" s="9">
        <v>5</v>
      </c>
      <c r="L11" s="9">
        <v>10</v>
      </c>
      <c r="M11" s="9" t="s">
        <v>44</v>
      </c>
      <c r="N11" s="9" t="s">
        <v>45</v>
      </c>
      <c r="O11" s="9" t="s">
        <v>45</v>
      </c>
      <c r="P11" s="9" t="s">
        <v>45</v>
      </c>
      <c r="Q11" s="82">
        <v>43466</v>
      </c>
      <c r="R11" s="2">
        <f ca="1">IFERROR(IF(ISBLANK(Q11),0,CEILING((DATEDIF(Q11,EOMONTH(TODAY(),-1),"d")/(7/Input_dati!$B$69)),1)),0)</f>
        <v>183</v>
      </c>
      <c r="S11" s="2">
        <f t="shared" si="3"/>
        <v>0</v>
      </c>
      <c r="T11" s="2" t="str">
        <f t="shared" si="1"/>
        <v>ISCRITTO</v>
      </c>
      <c r="U11" s="2" t="str">
        <f t="shared" si="2"/>
        <v>NON FRUITORE</v>
      </c>
      <c r="V11" s="6">
        <f t="shared" ca="1" si="4"/>
        <v>0</v>
      </c>
      <c r="W11" s="2" t="str">
        <f t="shared" ca="1" si="5"/>
        <v>NON FRUITORE</v>
      </c>
      <c r="X11" s="9">
        <v>0</v>
      </c>
    </row>
    <row r="12" spans="1:37">
      <c r="A12" s="79">
        <v>10</v>
      </c>
      <c r="B12" s="83"/>
      <c r="C12" s="83"/>
      <c r="D12" s="83"/>
      <c r="E12" s="83" t="s">
        <v>38</v>
      </c>
      <c r="F12" s="83" t="s">
        <v>50</v>
      </c>
      <c r="G12" s="83" t="s">
        <v>52</v>
      </c>
      <c r="H12" s="83" t="s">
        <v>53</v>
      </c>
      <c r="I12" s="9" t="s">
        <v>42</v>
      </c>
      <c r="J12" s="9" t="s">
        <v>43</v>
      </c>
      <c r="K12" s="9">
        <v>5</v>
      </c>
      <c r="L12" s="9">
        <v>10</v>
      </c>
      <c r="M12" s="9" t="s">
        <v>44</v>
      </c>
      <c r="N12" s="9" t="s">
        <v>51</v>
      </c>
      <c r="O12" s="9" t="s">
        <v>45</v>
      </c>
      <c r="P12" s="9" t="s">
        <v>45</v>
      </c>
      <c r="Q12" s="82">
        <v>43466</v>
      </c>
      <c r="R12" s="2">
        <f ca="1">IFERROR(IF(ISBLANK(Q12),0,CEILING((DATEDIF(Q12,EOMONTH(TODAY(),-1),"d")/(7/Input_dati!$B$69)),1)),0)</f>
        <v>183</v>
      </c>
      <c r="S12" s="2">
        <f t="shared" si="3"/>
        <v>0</v>
      </c>
      <c r="T12" s="2" t="str">
        <f t="shared" si="1"/>
        <v>ISCRITTO</v>
      </c>
      <c r="U12" s="2" t="str">
        <f t="shared" si="2"/>
        <v>NON FRUITORE</v>
      </c>
      <c r="V12" s="6">
        <f t="shared" ca="1" si="4"/>
        <v>0</v>
      </c>
      <c r="W12" s="2" t="str">
        <f t="shared" ca="1" si="5"/>
        <v>NON FRUITORE</v>
      </c>
      <c r="X12" s="9">
        <v>0</v>
      </c>
    </row>
    <row r="13" spans="1:37">
      <c r="A13" s="79">
        <v>11</v>
      </c>
      <c r="B13" s="83"/>
      <c r="C13" s="83"/>
      <c r="D13" s="83"/>
      <c r="E13" s="83" t="s">
        <v>38</v>
      </c>
      <c r="F13" s="83" t="s">
        <v>54</v>
      </c>
      <c r="G13" s="83" t="s">
        <v>40</v>
      </c>
      <c r="H13" s="83" t="s">
        <v>41</v>
      </c>
      <c r="I13" s="9" t="s">
        <v>56</v>
      </c>
      <c r="J13" s="9" t="s">
        <v>57</v>
      </c>
      <c r="K13" s="9">
        <v>5</v>
      </c>
      <c r="L13" s="9">
        <v>10</v>
      </c>
      <c r="M13" s="9" t="s">
        <v>44</v>
      </c>
      <c r="N13" s="9" t="s">
        <v>45</v>
      </c>
      <c r="O13" s="9" t="s">
        <v>45</v>
      </c>
      <c r="P13" s="9" t="s">
        <v>45</v>
      </c>
      <c r="Q13" s="82">
        <v>43466</v>
      </c>
      <c r="R13" s="2">
        <f ca="1">IFERROR(IF(ISBLANK(Q13),0,CEILING((DATEDIF(Q13,EOMONTH(TODAY(),-1),"d")/(7/Input_dati!$B$69)),1)),0)</f>
        <v>183</v>
      </c>
      <c r="S13" s="2">
        <f t="shared" si="3"/>
        <v>0</v>
      </c>
      <c r="T13" s="2" t="str">
        <f t="shared" si="1"/>
        <v>ISCRITTO</v>
      </c>
      <c r="U13" s="2" t="str">
        <f t="shared" si="2"/>
        <v>NON FRUITORE</v>
      </c>
      <c r="V13" s="6">
        <f t="shared" ca="1" si="4"/>
        <v>0</v>
      </c>
      <c r="W13" s="2" t="str">
        <f t="shared" ca="1" si="5"/>
        <v>NON FRUITORE</v>
      </c>
      <c r="X13" s="9">
        <v>0</v>
      </c>
    </row>
    <row r="14" spans="1:37">
      <c r="A14" s="79">
        <v>12</v>
      </c>
      <c r="B14" s="83"/>
      <c r="C14" s="83"/>
      <c r="D14" s="83"/>
      <c r="E14" s="83" t="s">
        <v>38</v>
      </c>
      <c r="F14" s="83" t="s">
        <v>54</v>
      </c>
      <c r="G14" s="83" t="s">
        <v>52</v>
      </c>
      <c r="H14" s="83" t="s">
        <v>53</v>
      </c>
      <c r="I14" s="9" t="s">
        <v>61</v>
      </c>
      <c r="J14" s="9" t="s">
        <v>60</v>
      </c>
      <c r="K14" s="9">
        <v>5</v>
      </c>
      <c r="L14" s="9">
        <v>10</v>
      </c>
      <c r="M14" s="9" t="s">
        <v>44</v>
      </c>
      <c r="N14" s="9" t="s">
        <v>51</v>
      </c>
      <c r="O14" s="9" t="s">
        <v>45</v>
      </c>
      <c r="P14" s="9" t="s">
        <v>45</v>
      </c>
      <c r="Q14" s="82">
        <v>43466</v>
      </c>
      <c r="R14" s="2">
        <f ca="1">IFERROR(IF(ISBLANK(Q14),0,CEILING((DATEDIF(Q14,EOMONTH(TODAY(),-1),"d")/(7/Input_dati!$B$69)),1)),0)</f>
        <v>183</v>
      </c>
      <c r="S14" s="2">
        <f t="shared" si="3"/>
        <v>0</v>
      </c>
      <c r="T14" s="2" t="str">
        <f t="shared" si="1"/>
        <v>ISCRITTO</v>
      </c>
      <c r="U14" s="2" t="str">
        <f t="shared" si="2"/>
        <v>NON FRUITORE</v>
      </c>
      <c r="V14" s="6">
        <f t="shared" ca="1" si="4"/>
        <v>0</v>
      </c>
      <c r="W14" s="2" t="str">
        <f t="shared" ca="1" si="5"/>
        <v>NON FRUITORE</v>
      </c>
      <c r="X14" s="9">
        <v>0</v>
      </c>
    </row>
    <row r="15" spans="1:37">
      <c r="A15" s="79">
        <v>13</v>
      </c>
      <c r="B15" s="83"/>
      <c r="C15" s="83"/>
      <c r="D15" s="83"/>
      <c r="E15" s="83" t="s">
        <v>38</v>
      </c>
      <c r="F15" s="83" t="s">
        <v>39</v>
      </c>
      <c r="G15" s="83" t="s">
        <v>40</v>
      </c>
      <c r="H15" s="83" t="s">
        <v>53</v>
      </c>
      <c r="I15" s="9" t="s">
        <v>62</v>
      </c>
      <c r="J15" s="9" t="s">
        <v>57</v>
      </c>
      <c r="K15" s="9">
        <v>5</v>
      </c>
      <c r="L15" s="9">
        <v>10</v>
      </c>
      <c r="M15" s="9" t="s">
        <v>44</v>
      </c>
      <c r="N15" s="9" t="s">
        <v>45</v>
      </c>
      <c r="O15" s="9" t="s">
        <v>45</v>
      </c>
      <c r="P15" s="9" t="s">
        <v>45</v>
      </c>
      <c r="Q15" s="82">
        <v>43466</v>
      </c>
      <c r="R15" s="2">
        <f ca="1">IFERROR(IF(ISBLANK(Q15),0,CEILING((DATEDIF(Q15,EOMONTH(TODAY(),-1),"d")/(7/Input_dati!$B$69)),1)),0)</f>
        <v>183</v>
      </c>
      <c r="S15" s="2">
        <f t="shared" si="3"/>
        <v>0</v>
      </c>
      <c r="T15" s="2" t="str">
        <f t="shared" si="1"/>
        <v>ISCRITTO</v>
      </c>
      <c r="U15" s="2" t="str">
        <f t="shared" si="2"/>
        <v>NON FRUITORE</v>
      </c>
      <c r="V15" s="6">
        <f t="shared" ca="1" si="4"/>
        <v>0</v>
      </c>
      <c r="W15" s="2" t="str">
        <f t="shared" ca="1" si="5"/>
        <v>NON FRUITORE</v>
      </c>
      <c r="X15" s="9">
        <v>0</v>
      </c>
    </row>
    <row r="16" spans="1:37">
      <c r="A16" s="79">
        <v>14</v>
      </c>
      <c r="B16" s="83"/>
      <c r="C16" s="83"/>
      <c r="D16" s="83"/>
      <c r="E16" s="83" t="s">
        <v>49</v>
      </c>
      <c r="F16" s="83" t="s">
        <v>54</v>
      </c>
      <c r="G16" s="83" t="s">
        <v>40</v>
      </c>
      <c r="H16" s="83" t="s">
        <v>53</v>
      </c>
      <c r="I16" s="9" t="s">
        <v>61</v>
      </c>
      <c r="J16" s="9" t="s">
        <v>60</v>
      </c>
      <c r="K16" s="9">
        <v>5</v>
      </c>
      <c r="L16" s="9">
        <v>10</v>
      </c>
      <c r="M16" s="9" t="s">
        <v>44</v>
      </c>
      <c r="N16" s="9" t="s">
        <v>51</v>
      </c>
      <c r="O16" s="9" t="s">
        <v>45</v>
      </c>
      <c r="P16" s="9" t="s">
        <v>45</v>
      </c>
      <c r="Q16" s="82">
        <v>43466</v>
      </c>
      <c r="R16" s="2">
        <f ca="1">IFERROR(IF(ISBLANK(Q16),0,CEILING((DATEDIF(Q16,EOMONTH(TODAY(),-1),"d")/(7/Input_dati!$B$69)),1)),0)</f>
        <v>183</v>
      </c>
      <c r="S16" s="2">
        <f t="shared" si="3"/>
        <v>1</v>
      </c>
      <c r="T16" s="2" t="str">
        <f t="shared" si="1"/>
        <v>ISCRITTO</v>
      </c>
      <c r="U16" s="2" t="str">
        <f t="shared" si="2"/>
        <v>FRUITORE</v>
      </c>
      <c r="V16" s="6">
        <f t="shared" ca="1" si="4"/>
        <v>5.4644808743169399E-3</v>
      </c>
      <c r="W16" s="2" t="str">
        <f t="shared" ca="1" si="5"/>
        <v>OCCASIONALE</v>
      </c>
      <c r="X16" s="9">
        <v>1</v>
      </c>
    </row>
    <row r="17" spans="1:24">
      <c r="A17" s="79">
        <v>15</v>
      </c>
      <c r="B17" s="83"/>
      <c r="C17" s="83"/>
      <c r="D17" s="83"/>
      <c r="E17" s="83" t="s">
        <v>49</v>
      </c>
      <c r="F17" s="83" t="s">
        <v>50</v>
      </c>
      <c r="G17" s="83" t="s">
        <v>40</v>
      </c>
      <c r="H17" s="83" t="s">
        <v>41</v>
      </c>
      <c r="I17" s="9" t="s">
        <v>61</v>
      </c>
      <c r="J17" s="9" t="s">
        <v>60</v>
      </c>
      <c r="K17" s="9">
        <v>5</v>
      </c>
      <c r="L17" s="9">
        <v>10</v>
      </c>
      <c r="M17" s="9" t="s">
        <v>44</v>
      </c>
      <c r="N17" s="9" t="s">
        <v>51</v>
      </c>
      <c r="O17" s="9" t="s">
        <v>45</v>
      </c>
      <c r="P17" s="9" t="s">
        <v>45</v>
      </c>
      <c r="Q17" s="82">
        <v>43466</v>
      </c>
      <c r="R17" s="2">
        <f ca="1">IFERROR(IF(ISBLANK(Q17),0,CEILING((DATEDIF(Q17,EOMONTH(TODAY(),-1),"d")/(7/Input_dati!$B$69)),1)),0)</f>
        <v>183</v>
      </c>
      <c r="S17" s="2">
        <f t="shared" si="3"/>
        <v>1</v>
      </c>
      <c r="T17" s="2" t="str">
        <f t="shared" si="1"/>
        <v>ISCRITTO</v>
      </c>
      <c r="U17" s="2" t="str">
        <f t="shared" si="2"/>
        <v>FRUITORE</v>
      </c>
      <c r="V17" s="6">
        <f t="shared" ca="1" si="4"/>
        <v>5.4644808743169399E-3</v>
      </c>
      <c r="W17" s="2" t="str">
        <f t="shared" ca="1" si="5"/>
        <v>OCCASIONALE</v>
      </c>
      <c r="X17" s="9">
        <v>1</v>
      </c>
    </row>
    <row r="18" spans="1:24">
      <c r="A18" s="79">
        <v>16</v>
      </c>
      <c r="B18" s="83"/>
      <c r="C18" s="83"/>
      <c r="D18" s="83"/>
      <c r="E18" s="83" t="s">
        <v>38</v>
      </c>
      <c r="F18" s="83" t="s">
        <v>63</v>
      </c>
      <c r="G18" s="83" t="s">
        <v>40</v>
      </c>
      <c r="H18" s="83" t="s">
        <v>41</v>
      </c>
      <c r="I18" s="9" t="s">
        <v>42</v>
      </c>
      <c r="J18" s="9" t="s">
        <v>43</v>
      </c>
      <c r="K18" s="9">
        <v>5</v>
      </c>
      <c r="L18" s="9">
        <v>10</v>
      </c>
      <c r="M18" s="9" t="s">
        <v>44</v>
      </c>
      <c r="N18" s="9" t="s">
        <v>51</v>
      </c>
      <c r="O18" s="9" t="s">
        <v>45</v>
      </c>
      <c r="P18" s="9" t="s">
        <v>45</v>
      </c>
      <c r="Q18" s="82">
        <v>43466</v>
      </c>
      <c r="R18" s="2">
        <f ca="1">IFERROR(IF(ISBLANK(Q18),0,CEILING((DATEDIF(Q18,EOMONTH(TODAY(),-1),"d")/(7/Input_dati!$B$69)),1)),0)</f>
        <v>183</v>
      </c>
      <c r="S18" s="2">
        <f t="shared" si="3"/>
        <v>1</v>
      </c>
      <c r="T18" s="2" t="str">
        <f t="shared" si="1"/>
        <v>ISCRITTO</v>
      </c>
      <c r="U18" s="2" t="str">
        <f t="shared" si="2"/>
        <v>FRUITORE</v>
      </c>
      <c r="V18" s="6">
        <f t="shared" ca="1" si="4"/>
        <v>5.4644808743169399E-3</v>
      </c>
      <c r="W18" s="2" t="str">
        <f t="shared" ca="1" si="5"/>
        <v>OCCASIONALE</v>
      </c>
      <c r="X18" s="9">
        <v>1</v>
      </c>
    </row>
    <row r="19" spans="1:24">
      <c r="A19" s="79">
        <v>17</v>
      </c>
      <c r="B19" s="83"/>
      <c r="C19" s="83"/>
      <c r="D19" s="83"/>
      <c r="E19" s="83" t="s">
        <v>38</v>
      </c>
      <c r="F19" s="83" t="s">
        <v>54</v>
      </c>
      <c r="G19" s="83" t="s">
        <v>52</v>
      </c>
      <c r="H19" s="83" t="s">
        <v>53</v>
      </c>
      <c r="I19" s="9" t="s">
        <v>42</v>
      </c>
      <c r="J19" s="9" t="s">
        <v>43</v>
      </c>
      <c r="K19" s="9">
        <v>25</v>
      </c>
      <c r="L19" s="9">
        <v>30</v>
      </c>
      <c r="M19" s="9" t="s">
        <v>44</v>
      </c>
      <c r="N19" s="9" t="s">
        <v>51</v>
      </c>
      <c r="O19" s="9" t="s">
        <v>51</v>
      </c>
      <c r="P19" s="9" t="s">
        <v>45</v>
      </c>
      <c r="Q19" s="82">
        <v>43466</v>
      </c>
      <c r="R19" s="2">
        <f ca="1">IFERROR(IF(ISBLANK(Q19),0,CEILING((DATEDIF(Q19,EOMONTH(TODAY(),-1),"d")/(7/Input_dati!$B$69)),1)),0)</f>
        <v>183</v>
      </c>
      <c r="S19" s="2">
        <f t="shared" si="3"/>
        <v>1</v>
      </c>
      <c r="T19" s="2" t="str">
        <f t="shared" si="1"/>
        <v>ISCRITTO</v>
      </c>
      <c r="U19" s="2" t="str">
        <f t="shared" si="2"/>
        <v>FRUITORE</v>
      </c>
      <c r="V19" s="6">
        <f t="shared" ca="1" si="4"/>
        <v>5.4644808743169399E-3</v>
      </c>
      <c r="W19" s="2" t="str">
        <f t="shared" ca="1" si="5"/>
        <v>OCCASIONALE</v>
      </c>
      <c r="X19" s="9">
        <v>1</v>
      </c>
    </row>
    <row r="20" spans="1:24">
      <c r="A20" s="79">
        <v>18</v>
      </c>
      <c r="B20" s="83"/>
      <c r="C20" s="83"/>
      <c r="D20" s="83"/>
      <c r="E20" s="83" t="s">
        <v>49</v>
      </c>
      <c r="F20" s="83" t="s">
        <v>39</v>
      </c>
      <c r="G20" s="83" t="s">
        <v>40</v>
      </c>
      <c r="H20" s="83" t="s">
        <v>53</v>
      </c>
      <c r="I20" s="9" t="s">
        <v>62</v>
      </c>
      <c r="J20" s="9" t="s">
        <v>57</v>
      </c>
      <c r="K20" s="9">
        <v>25</v>
      </c>
      <c r="L20" s="9">
        <v>30</v>
      </c>
      <c r="M20" s="9" t="s">
        <v>44</v>
      </c>
      <c r="N20" s="9" t="s">
        <v>51</v>
      </c>
      <c r="O20" s="9" t="s">
        <v>45</v>
      </c>
      <c r="P20" s="9" t="s">
        <v>45</v>
      </c>
      <c r="Q20" s="82">
        <v>43466</v>
      </c>
      <c r="R20" s="2">
        <f ca="1">IFERROR(IF(ISBLANK(Q20),0,CEILING((DATEDIF(Q20,EOMONTH(TODAY(),-1),"d")/(7/Input_dati!$B$69)),1)),0)</f>
        <v>183</v>
      </c>
      <c r="S20" s="2">
        <f t="shared" si="3"/>
        <v>1</v>
      </c>
      <c r="T20" s="2" t="str">
        <f t="shared" si="1"/>
        <v>ISCRITTO</v>
      </c>
      <c r="U20" s="2" t="str">
        <f t="shared" si="2"/>
        <v>FRUITORE</v>
      </c>
      <c r="V20" s="6">
        <f t="shared" ca="1" si="4"/>
        <v>5.4644808743169399E-3</v>
      </c>
      <c r="W20" s="2" t="str">
        <f t="shared" ca="1" si="5"/>
        <v>OCCASIONALE</v>
      </c>
      <c r="X20" s="9">
        <v>1</v>
      </c>
    </row>
    <row r="21" spans="1:24">
      <c r="A21" s="79">
        <v>19</v>
      </c>
      <c r="B21" s="83"/>
      <c r="C21" s="83"/>
      <c r="D21" s="83"/>
      <c r="E21" s="83" t="s">
        <v>38</v>
      </c>
      <c r="F21" s="83" t="s">
        <v>39</v>
      </c>
      <c r="G21" s="83" t="s">
        <v>40</v>
      </c>
      <c r="H21" s="83" t="s">
        <v>41</v>
      </c>
      <c r="I21" s="9" t="s">
        <v>62</v>
      </c>
      <c r="J21" s="9" t="s">
        <v>57</v>
      </c>
      <c r="K21" s="9">
        <v>25</v>
      </c>
      <c r="L21" s="9">
        <v>30</v>
      </c>
      <c r="M21" s="9" t="s">
        <v>44</v>
      </c>
      <c r="N21" s="9" t="s">
        <v>45</v>
      </c>
      <c r="O21" s="9" t="s">
        <v>51</v>
      </c>
      <c r="P21" s="9" t="s">
        <v>45</v>
      </c>
      <c r="Q21" s="82">
        <v>43466</v>
      </c>
      <c r="R21" s="2">
        <f ca="1">IFERROR(IF(ISBLANK(Q21),0,CEILING((DATEDIF(Q21,EOMONTH(TODAY(),-1),"d")/(7/Input_dati!$B$69)),1)),0)</f>
        <v>183</v>
      </c>
      <c r="S21" s="2">
        <f t="shared" si="3"/>
        <v>1</v>
      </c>
      <c r="T21" s="2" t="str">
        <f t="shared" si="1"/>
        <v>ISCRITTO</v>
      </c>
      <c r="U21" s="2" t="str">
        <f t="shared" si="2"/>
        <v>FRUITORE</v>
      </c>
      <c r="V21" s="6">
        <f t="shared" ca="1" si="4"/>
        <v>5.4644808743169399E-3</v>
      </c>
      <c r="W21" s="2" t="str">
        <f t="shared" ca="1" si="5"/>
        <v>OCCASIONALE</v>
      </c>
      <c r="X21" s="9">
        <v>1</v>
      </c>
    </row>
    <row r="22" spans="1:24">
      <c r="A22" s="79">
        <v>20</v>
      </c>
      <c r="B22" s="83"/>
      <c r="C22" s="83"/>
      <c r="D22" s="83"/>
      <c r="E22" s="83" t="s">
        <v>38</v>
      </c>
      <c r="F22" s="83" t="s">
        <v>39</v>
      </c>
      <c r="G22" s="83" t="s">
        <v>52</v>
      </c>
      <c r="H22" s="83" t="s">
        <v>41</v>
      </c>
      <c r="I22" s="9" t="s">
        <v>61</v>
      </c>
      <c r="J22" s="9" t="s">
        <v>60</v>
      </c>
      <c r="K22" s="9">
        <v>25</v>
      </c>
      <c r="L22" s="9">
        <v>30</v>
      </c>
      <c r="M22" s="9" t="s">
        <v>44</v>
      </c>
      <c r="N22" s="9" t="s">
        <v>45</v>
      </c>
      <c r="O22" s="9" t="s">
        <v>51</v>
      </c>
      <c r="P22" s="9" t="s">
        <v>45</v>
      </c>
      <c r="Q22" s="82">
        <v>43466</v>
      </c>
      <c r="R22" s="2">
        <f ca="1">IFERROR(IF(ISBLANK(Q22),0,CEILING((DATEDIF(Q22,EOMONTH(TODAY(),-1),"d")/(7/Input_dati!$B$69)),1)),0)</f>
        <v>183</v>
      </c>
      <c r="S22" s="2">
        <f t="shared" si="3"/>
        <v>1</v>
      </c>
      <c r="T22" s="2" t="str">
        <f t="shared" si="1"/>
        <v>ISCRITTO</v>
      </c>
      <c r="U22" s="2" t="str">
        <f t="shared" si="2"/>
        <v>FRUITORE</v>
      </c>
      <c r="V22" s="6">
        <f t="shared" ca="1" si="4"/>
        <v>5.4644808743169399E-3</v>
      </c>
      <c r="W22" s="2" t="str">
        <f t="shared" ca="1" si="5"/>
        <v>OCCASIONALE</v>
      </c>
      <c r="X22" s="9">
        <v>1</v>
      </c>
    </row>
    <row r="23" spans="1:24">
      <c r="A23" s="79">
        <v>21</v>
      </c>
      <c r="B23" s="83"/>
      <c r="C23" s="83"/>
      <c r="D23" s="83"/>
      <c r="E23" s="83" t="s">
        <v>49</v>
      </c>
      <c r="F23" s="83" t="s">
        <v>63</v>
      </c>
      <c r="G23" s="83" t="s">
        <v>40</v>
      </c>
      <c r="H23" s="83" t="s">
        <v>41</v>
      </c>
      <c r="I23" s="9" t="s">
        <v>61</v>
      </c>
      <c r="J23" s="84" t="s">
        <v>64</v>
      </c>
      <c r="K23" s="84">
        <v>20</v>
      </c>
      <c r="L23" s="79">
        <v>25</v>
      </c>
      <c r="M23" s="9" t="s">
        <v>44</v>
      </c>
      <c r="N23" s="9" t="s">
        <v>45</v>
      </c>
      <c r="O23" s="9" t="s">
        <v>51</v>
      </c>
      <c r="P23" s="9" t="s">
        <v>45</v>
      </c>
      <c r="Q23" s="82">
        <v>43466</v>
      </c>
      <c r="R23" s="2">
        <f ca="1">IFERROR(IF(ISBLANK(Q23),0,CEILING((DATEDIF(Q23,EOMONTH(TODAY(),-1),"d")/(7/Input_dati!$B$69)),1)),0)</f>
        <v>183</v>
      </c>
      <c r="S23" s="2">
        <f t="shared" si="3"/>
        <v>1</v>
      </c>
      <c r="T23" s="2" t="str">
        <f t="shared" si="1"/>
        <v>ISCRITTO</v>
      </c>
      <c r="U23" s="2" t="str">
        <f t="shared" si="2"/>
        <v>FRUITORE</v>
      </c>
      <c r="V23" s="6">
        <f t="shared" ca="1" si="4"/>
        <v>5.4644808743169399E-3</v>
      </c>
      <c r="W23" s="2" t="str">
        <f t="shared" ca="1" si="5"/>
        <v>OCCASIONALE</v>
      </c>
      <c r="X23" s="9">
        <v>1</v>
      </c>
    </row>
    <row r="24" spans="1:24">
      <c r="A24" s="79">
        <v>22</v>
      </c>
      <c r="B24" s="83"/>
      <c r="C24" s="83"/>
      <c r="D24" s="83"/>
      <c r="E24" s="83" t="s">
        <v>38</v>
      </c>
      <c r="F24" s="83" t="s">
        <v>54</v>
      </c>
      <c r="G24" s="83" t="s">
        <v>40</v>
      </c>
      <c r="H24" s="83" t="s">
        <v>41</v>
      </c>
      <c r="I24" s="9" t="s">
        <v>61</v>
      </c>
      <c r="J24" s="84" t="s">
        <v>64</v>
      </c>
      <c r="K24" s="84">
        <v>20</v>
      </c>
      <c r="L24" s="79">
        <v>25</v>
      </c>
      <c r="M24" s="9" t="s">
        <v>44</v>
      </c>
      <c r="N24" s="9" t="s">
        <v>51</v>
      </c>
      <c r="O24" s="9" t="s">
        <v>51</v>
      </c>
      <c r="P24" s="9" t="s">
        <v>45</v>
      </c>
      <c r="Q24" s="82">
        <v>43466</v>
      </c>
      <c r="R24" s="2">
        <f ca="1">IFERROR(IF(ISBLANK(Q24),0,CEILING((DATEDIF(Q24,EOMONTH(TODAY(),-1),"d")/(7/Input_dati!$B$69)),1)),0)</f>
        <v>183</v>
      </c>
      <c r="S24" s="2">
        <f t="shared" si="3"/>
        <v>1</v>
      </c>
      <c r="T24" s="2" t="str">
        <f t="shared" si="1"/>
        <v>ISCRITTO</v>
      </c>
      <c r="U24" s="2" t="str">
        <f t="shared" si="2"/>
        <v>FRUITORE</v>
      </c>
      <c r="V24" s="6">
        <f t="shared" ca="1" si="4"/>
        <v>5.4644808743169399E-3</v>
      </c>
      <c r="W24" s="2" t="str">
        <f t="shared" ca="1" si="5"/>
        <v>OCCASIONALE</v>
      </c>
      <c r="X24" s="9">
        <v>1</v>
      </c>
    </row>
    <row r="25" spans="1:24">
      <c r="A25" s="79">
        <v>23</v>
      </c>
      <c r="B25" s="83"/>
      <c r="C25" s="83"/>
      <c r="D25" s="83"/>
      <c r="E25" s="83" t="s">
        <v>49</v>
      </c>
      <c r="F25" s="83" t="s">
        <v>54</v>
      </c>
      <c r="G25" s="83" t="s">
        <v>40</v>
      </c>
      <c r="H25" s="83" t="s">
        <v>41</v>
      </c>
      <c r="I25" s="9" t="s">
        <v>61</v>
      </c>
      <c r="J25" s="84" t="s">
        <v>64</v>
      </c>
      <c r="K25" s="84">
        <v>20</v>
      </c>
      <c r="L25" s="79">
        <v>25</v>
      </c>
      <c r="M25" s="9" t="s">
        <v>44</v>
      </c>
      <c r="N25" s="9" t="s">
        <v>45</v>
      </c>
      <c r="O25" s="9" t="s">
        <v>51</v>
      </c>
      <c r="P25" s="9" t="s">
        <v>45</v>
      </c>
      <c r="Q25" s="82">
        <v>43466</v>
      </c>
      <c r="R25" s="2">
        <f ca="1">IFERROR(IF(ISBLANK(Q25),0,CEILING((DATEDIF(Q25,EOMONTH(TODAY(),-1),"d")/(7/Input_dati!$B$69)),1)),0)</f>
        <v>183</v>
      </c>
      <c r="S25" s="2">
        <f t="shared" si="3"/>
        <v>1</v>
      </c>
      <c r="T25" s="2" t="str">
        <f t="shared" si="1"/>
        <v>ISCRITTO</v>
      </c>
      <c r="U25" s="2" t="str">
        <f t="shared" si="2"/>
        <v>FRUITORE</v>
      </c>
      <c r="V25" s="6">
        <f t="shared" ca="1" si="4"/>
        <v>5.4644808743169399E-3</v>
      </c>
      <c r="W25" s="2" t="str">
        <f t="shared" ca="1" si="5"/>
        <v>OCCASIONALE</v>
      </c>
      <c r="X25" s="9">
        <v>1</v>
      </c>
    </row>
    <row r="26" spans="1:24">
      <c r="A26" s="79">
        <v>24</v>
      </c>
      <c r="B26" s="83"/>
      <c r="C26" s="83"/>
      <c r="D26" s="83"/>
      <c r="E26" s="83" t="s">
        <v>49</v>
      </c>
      <c r="F26" s="83" t="s">
        <v>50</v>
      </c>
      <c r="G26" s="83" t="s">
        <v>52</v>
      </c>
      <c r="H26" s="83" t="s">
        <v>41</v>
      </c>
      <c r="I26" s="9" t="s">
        <v>61</v>
      </c>
      <c r="J26" s="9" t="s">
        <v>60</v>
      </c>
      <c r="K26" s="84">
        <v>10</v>
      </c>
      <c r="L26" s="79">
        <v>15</v>
      </c>
      <c r="M26" s="9" t="s">
        <v>44</v>
      </c>
      <c r="N26" s="9" t="s">
        <v>51</v>
      </c>
      <c r="O26" s="9" t="s">
        <v>51</v>
      </c>
      <c r="P26" s="9" t="s">
        <v>45</v>
      </c>
      <c r="Q26" s="82">
        <v>43466</v>
      </c>
      <c r="R26" s="2">
        <f ca="1">IFERROR(IF(ISBLANK(Q26),0,CEILING((DATEDIF(Q26,EOMONTH(TODAY(),-1),"d")/(7/Input_dati!$B$69)),1)),0)</f>
        <v>183</v>
      </c>
      <c r="S26" s="2">
        <f t="shared" si="3"/>
        <v>1</v>
      </c>
      <c r="T26" s="2" t="str">
        <f t="shared" si="1"/>
        <v>ISCRITTO</v>
      </c>
      <c r="U26" s="2" t="str">
        <f t="shared" si="2"/>
        <v>FRUITORE</v>
      </c>
      <c r="V26" s="6">
        <f t="shared" ca="1" si="4"/>
        <v>5.4644808743169399E-3</v>
      </c>
      <c r="W26" s="2" t="str">
        <f t="shared" ca="1" si="5"/>
        <v>OCCASIONALE</v>
      </c>
      <c r="X26" s="9">
        <v>1</v>
      </c>
    </row>
    <row r="27" spans="1:24">
      <c r="A27" s="79">
        <v>25</v>
      </c>
      <c r="B27" s="83"/>
      <c r="C27" s="83"/>
      <c r="D27" s="83"/>
      <c r="E27" s="83" t="s">
        <v>38</v>
      </c>
      <c r="F27" s="83" t="s">
        <v>54</v>
      </c>
      <c r="G27" s="83" t="s">
        <v>52</v>
      </c>
      <c r="H27" s="83" t="s">
        <v>53</v>
      </c>
      <c r="I27" s="9" t="s">
        <v>61</v>
      </c>
      <c r="J27" s="84" t="s">
        <v>65</v>
      </c>
      <c r="K27" s="84">
        <v>10</v>
      </c>
      <c r="L27" s="79">
        <v>15</v>
      </c>
      <c r="M27" s="9" t="s">
        <v>44</v>
      </c>
      <c r="N27" s="9" t="s">
        <v>51</v>
      </c>
      <c r="O27" s="9" t="s">
        <v>51</v>
      </c>
      <c r="P27" s="9" t="s">
        <v>45</v>
      </c>
      <c r="Q27" s="82">
        <v>43466</v>
      </c>
      <c r="R27" s="2">
        <f ca="1">IFERROR(IF(ISBLANK(Q27),0,CEILING((DATEDIF(Q27,EOMONTH(TODAY(),-1),"d")/(7/Input_dati!$B$69)),1)),0)</f>
        <v>183</v>
      </c>
      <c r="S27" s="2">
        <f t="shared" si="3"/>
        <v>1</v>
      </c>
      <c r="T27" s="2" t="str">
        <f t="shared" si="1"/>
        <v>ISCRITTO</v>
      </c>
      <c r="U27" s="2" t="str">
        <f t="shared" si="2"/>
        <v>FRUITORE</v>
      </c>
      <c r="V27" s="6">
        <f t="shared" ca="1" si="4"/>
        <v>5.4644808743169399E-3</v>
      </c>
      <c r="W27" s="2" t="str">
        <f t="shared" ca="1" si="5"/>
        <v>OCCASIONALE</v>
      </c>
      <c r="X27" s="9">
        <v>1</v>
      </c>
    </row>
    <row r="28" spans="1:24">
      <c r="A28" s="79">
        <v>26</v>
      </c>
      <c r="B28" s="83"/>
      <c r="C28" s="83"/>
      <c r="D28" s="83"/>
      <c r="E28" s="83" t="s">
        <v>38</v>
      </c>
      <c r="F28" s="83" t="s">
        <v>54</v>
      </c>
      <c r="G28" s="83" t="s">
        <v>40</v>
      </c>
      <c r="H28" s="83" t="s">
        <v>41</v>
      </c>
      <c r="I28" s="9" t="s">
        <v>62</v>
      </c>
      <c r="J28" s="9" t="s">
        <v>57</v>
      </c>
      <c r="K28" s="84">
        <v>10</v>
      </c>
      <c r="L28" s="79">
        <v>15</v>
      </c>
      <c r="M28" s="9" t="s">
        <v>44</v>
      </c>
      <c r="N28" s="9" t="s">
        <v>51</v>
      </c>
      <c r="O28" s="9" t="s">
        <v>51</v>
      </c>
      <c r="P28" s="9" t="s">
        <v>45</v>
      </c>
      <c r="Q28" s="82">
        <v>43466</v>
      </c>
      <c r="R28" s="2">
        <f ca="1">IFERROR(IF(ISBLANK(Q28),0,CEILING((DATEDIF(Q28,EOMONTH(TODAY(),-1),"d")/(7/Input_dati!$B$69)),1)),0)</f>
        <v>183</v>
      </c>
      <c r="S28" s="2">
        <f t="shared" si="3"/>
        <v>1</v>
      </c>
      <c r="T28" s="2" t="str">
        <f t="shared" si="1"/>
        <v>ISCRITTO</v>
      </c>
      <c r="U28" s="2" t="str">
        <f t="shared" si="2"/>
        <v>FRUITORE</v>
      </c>
      <c r="V28" s="6">
        <f t="shared" ca="1" si="4"/>
        <v>5.4644808743169399E-3</v>
      </c>
      <c r="W28" s="2" t="str">
        <f t="shared" ca="1" si="5"/>
        <v>OCCASIONALE</v>
      </c>
      <c r="X28" s="9">
        <v>1</v>
      </c>
    </row>
    <row r="29" spans="1:24">
      <c r="A29" s="79">
        <v>27</v>
      </c>
      <c r="B29" s="83"/>
      <c r="C29" s="83"/>
      <c r="D29" s="83"/>
      <c r="E29" s="83" t="s">
        <v>38</v>
      </c>
      <c r="F29" s="83" t="s">
        <v>63</v>
      </c>
      <c r="G29" s="83" t="s">
        <v>52</v>
      </c>
      <c r="H29" s="83" t="s">
        <v>53</v>
      </c>
      <c r="I29" s="9" t="s">
        <v>42</v>
      </c>
      <c r="J29" s="84" t="s">
        <v>64</v>
      </c>
      <c r="K29" s="84">
        <v>10</v>
      </c>
      <c r="L29" s="79">
        <v>15</v>
      </c>
      <c r="M29" s="9" t="s">
        <v>44</v>
      </c>
      <c r="N29" s="9" t="s">
        <v>51</v>
      </c>
      <c r="O29" s="9" t="s">
        <v>51</v>
      </c>
      <c r="P29" s="9" t="s">
        <v>45</v>
      </c>
      <c r="Q29" s="82">
        <v>43466</v>
      </c>
      <c r="R29" s="2">
        <f ca="1">IFERROR(IF(ISBLANK(Q29),0,CEILING((DATEDIF(Q29,EOMONTH(TODAY(),-1),"d")/(7/Input_dati!$B$69)),1)),0)</f>
        <v>183</v>
      </c>
      <c r="S29" s="2">
        <f t="shared" si="3"/>
        <v>1</v>
      </c>
      <c r="T29" s="2" t="str">
        <f t="shared" si="1"/>
        <v>ISCRITTO</v>
      </c>
      <c r="U29" s="2" t="str">
        <f t="shared" si="2"/>
        <v>FRUITORE</v>
      </c>
      <c r="V29" s="6">
        <f t="shared" ca="1" si="4"/>
        <v>5.4644808743169399E-3</v>
      </c>
      <c r="W29" s="2" t="str">
        <f t="shared" ca="1" si="5"/>
        <v>OCCASIONALE</v>
      </c>
      <c r="X29" s="9">
        <v>1</v>
      </c>
    </row>
    <row r="30" spans="1:24">
      <c r="A30" s="79">
        <v>28</v>
      </c>
      <c r="B30" s="83"/>
      <c r="C30" s="83"/>
      <c r="D30" s="83"/>
      <c r="E30" s="83" t="s">
        <v>49</v>
      </c>
      <c r="F30" s="83" t="s">
        <v>50</v>
      </c>
      <c r="G30" s="83" t="s">
        <v>40</v>
      </c>
      <c r="H30" s="83" t="s">
        <v>41</v>
      </c>
      <c r="I30" s="9" t="s">
        <v>56</v>
      </c>
      <c r="J30" s="9" t="s">
        <v>57</v>
      </c>
      <c r="K30" s="84">
        <v>10</v>
      </c>
      <c r="L30" s="79">
        <v>15</v>
      </c>
      <c r="M30" s="9" t="s">
        <v>44</v>
      </c>
      <c r="N30" s="9" t="s">
        <v>51</v>
      </c>
      <c r="O30" s="9" t="s">
        <v>51</v>
      </c>
      <c r="P30" s="9" t="s">
        <v>45</v>
      </c>
      <c r="Q30" s="82">
        <v>43466</v>
      </c>
      <c r="R30" s="2">
        <f ca="1">IFERROR(IF(ISBLANK(Q30),0,CEILING((DATEDIF(Q30,EOMONTH(TODAY(),-1),"d")/(7/Input_dati!$B$69)),1)),0)</f>
        <v>183</v>
      </c>
      <c r="S30" s="2">
        <f t="shared" si="3"/>
        <v>1</v>
      </c>
      <c r="T30" s="2" t="str">
        <f t="shared" si="1"/>
        <v>ISCRITTO</v>
      </c>
      <c r="U30" s="2" t="str">
        <f t="shared" si="2"/>
        <v>FRUITORE</v>
      </c>
      <c r="V30" s="6">
        <f t="shared" ca="1" si="4"/>
        <v>5.4644808743169399E-3</v>
      </c>
      <c r="W30" s="2" t="str">
        <f t="shared" ca="1" si="5"/>
        <v>OCCASIONALE</v>
      </c>
      <c r="X30" s="9">
        <v>1</v>
      </c>
    </row>
    <row r="31" spans="1:24">
      <c r="A31" s="79">
        <v>29</v>
      </c>
      <c r="B31" s="83"/>
      <c r="C31" s="83"/>
      <c r="D31" s="83"/>
      <c r="E31" s="83" t="s">
        <v>49</v>
      </c>
      <c r="F31" s="83" t="s">
        <v>58</v>
      </c>
      <c r="G31" s="83" t="s">
        <v>40</v>
      </c>
      <c r="H31" s="83" t="s">
        <v>41</v>
      </c>
      <c r="I31" s="9" t="s">
        <v>62</v>
      </c>
      <c r="J31" s="9" t="s">
        <v>57</v>
      </c>
      <c r="K31" s="84">
        <v>15</v>
      </c>
      <c r="L31" s="9">
        <v>20</v>
      </c>
      <c r="M31" s="9" t="s">
        <v>44</v>
      </c>
      <c r="N31" s="9" t="s">
        <v>51</v>
      </c>
      <c r="O31" s="9" t="s">
        <v>51</v>
      </c>
      <c r="P31" s="9" t="s">
        <v>45</v>
      </c>
      <c r="Q31" s="82">
        <v>43466</v>
      </c>
      <c r="R31" s="2">
        <f ca="1">IFERROR(IF(ISBLANK(Q31),0,CEILING((DATEDIF(Q31,EOMONTH(TODAY(),-1),"d")/(7/Input_dati!$B$69)),1)),0)</f>
        <v>183</v>
      </c>
      <c r="S31" s="2">
        <f t="shared" si="3"/>
        <v>1</v>
      </c>
      <c r="T31" s="2" t="str">
        <f t="shared" si="1"/>
        <v>ISCRITTO</v>
      </c>
      <c r="U31" s="2" t="str">
        <f t="shared" si="2"/>
        <v>FRUITORE</v>
      </c>
      <c r="V31" s="6">
        <f t="shared" ca="1" si="4"/>
        <v>5.4644808743169399E-3</v>
      </c>
      <c r="W31" s="2" t="str">
        <f t="shared" ca="1" si="5"/>
        <v>OCCASIONALE</v>
      </c>
      <c r="X31" s="9">
        <v>1</v>
      </c>
    </row>
    <row r="32" spans="1:24">
      <c r="A32" s="79">
        <v>30</v>
      </c>
      <c r="B32" s="83"/>
      <c r="C32" s="83"/>
      <c r="D32" s="83"/>
      <c r="E32" s="83" t="s">
        <v>38</v>
      </c>
      <c r="F32" s="83" t="s">
        <v>50</v>
      </c>
      <c r="G32" s="83" t="s">
        <v>40</v>
      </c>
      <c r="H32" s="83" t="s">
        <v>53</v>
      </c>
      <c r="I32" s="9" t="s">
        <v>42</v>
      </c>
      <c r="J32" s="9" t="s">
        <v>43</v>
      </c>
      <c r="K32" s="84">
        <v>15</v>
      </c>
      <c r="L32" s="9">
        <v>20</v>
      </c>
      <c r="M32" s="9" t="s">
        <v>44</v>
      </c>
      <c r="N32" s="9" t="s">
        <v>51</v>
      </c>
      <c r="O32" s="9" t="s">
        <v>45</v>
      </c>
      <c r="P32" s="9" t="s">
        <v>45</v>
      </c>
      <c r="Q32" s="82">
        <v>43466</v>
      </c>
      <c r="R32" s="2">
        <f ca="1">IFERROR(IF(ISBLANK(Q32),0,CEILING((DATEDIF(Q32,EOMONTH(TODAY(),-1),"d")/(7/Input_dati!$B$69)),1)),0)</f>
        <v>183</v>
      </c>
      <c r="S32" s="2">
        <f t="shared" si="3"/>
        <v>1</v>
      </c>
      <c r="T32" s="2" t="str">
        <f t="shared" si="1"/>
        <v>ISCRITTO</v>
      </c>
      <c r="U32" s="2" t="str">
        <f t="shared" si="2"/>
        <v>FRUITORE</v>
      </c>
      <c r="V32" s="6">
        <f t="shared" ca="1" si="4"/>
        <v>5.4644808743169399E-3</v>
      </c>
      <c r="W32" s="2" t="str">
        <f t="shared" ca="1" si="5"/>
        <v>OCCASIONALE</v>
      </c>
      <c r="X32" s="9">
        <v>1</v>
      </c>
    </row>
    <row r="33" spans="1:24">
      <c r="A33" s="79">
        <v>31</v>
      </c>
      <c r="B33" s="83"/>
      <c r="C33" s="83"/>
      <c r="D33" s="83"/>
      <c r="E33" s="83" t="s">
        <v>38</v>
      </c>
      <c r="F33" s="83" t="s">
        <v>39</v>
      </c>
      <c r="G33" s="83" t="s">
        <v>40</v>
      </c>
      <c r="H33" s="83" t="s">
        <v>53</v>
      </c>
      <c r="I33" s="9" t="s">
        <v>61</v>
      </c>
      <c r="J33" s="84" t="s">
        <v>64</v>
      </c>
      <c r="K33" s="84">
        <v>15</v>
      </c>
      <c r="L33" s="9">
        <v>20</v>
      </c>
      <c r="M33" s="9" t="s">
        <v>44</v>
      </c>
      <c r="N33" s="9" t="s">
        <v>51</v>
      </c>
      <c r="O33" s="9" t="s">
        <v>45</v>
      </c>
      <c r="P33" s="9" t="s">
        <v>45</v>
      </c>
      <c r="Q33" s="82">
        <v>43466</v>
      </c>
      <c r="R33" s="2">
        <f ca="1">IFERROR(IF(ISBLANK(Q33),0,CEILING((DATEDIF(Q33,EOMONTH(TODAY(),-1),"d")/(7/Input_dati!$B$69)),1)),0)</f>
        <v>183</v>
      </c>
      <c r="S33" s="2">
        <f t="shared" si="3"/>
        <v>1</v>
      </c>
      <c r="T33" s="2" t="str">
        <f t="shared" si="1"/>
        <v>ISCRITTO</v>
      </c>
      <c r="U33" s="2" t="str">
        <f t="shared" si="2"/>
        <v>FRUITORE</v>
      </c>
      <c r="V33" s="6">
        <f t="shared" ca="1" si="4"/>
        <v>5.4644808743169399E-3</v>
      </c>
      <c r="W33" s="2" t="str">
        <f t="shared" ca="1" si="5"/>
        <v>OCCASIONALE</v>
      </c>
      <c r="X33" s="9">
        <v>1</v>
      </c>
    </row>
    <row r="34" spans="1:24">
      <c r="A34" s="79">
        <v>32</v>
      </c>
      <c r="B34" s="83"/>
      <c r="C34" s="83"/>
      <c r="D34" s="83"/>
      <c r="E34" s="83" t="s">
        <v>49</v>
      </c>
      <c r="F34" s="83" t="s">
        <v>39</v>
      </c>
      <c r="G34" s="83" t="s">
        <v>40</v>
      </c>
      <c r="H34" s="83" t="s">
        <v>41</v>
      </c>
      <c r="I34" s="9" t="s">
        <v>62</v>
      </c>
      <c r="J34" s="9" t="s">
        <v>57</v>
      </c>
      <c r="K34" s="84">
        <v>15</v>
      </c>
      <c r="L34" s="9">
        <v>20</v>
      </c>
      <c r="M34" s="9" t="s">
        <v>44</v>
      </c>
      <c r="N34" s="9" t="s">
        <v>51</v>
      </c>
      <c r="O34" s="9" t="s">
        <v>45</v>
      </c>
      <c r="P34" s="9" t="s">
        <v>45</v>
      </c>
      <c r="Q34" s="82">
        <v>43466</v>
      </c>
      <c r="R34" s="2">
        <f ca="1">IFERROR(IF(ISBLANK(Q34),0,CEILING((DATEDIF(Q34,EOMONTH(TODAY(),-1),"d")/(7/Input_dati!$B$69)),1)),0)</f>
        <v>183</v>
      </c>
      <c r="S34" s="2">
        <f t="shared" si="3"/>
        <v>1</v>
      </c>
      <c r="T34" s="2" t="str">
        <f t="shared" si="1"/>
        <v>ISCRITTO</v>
      </c>
      <c r="U34" s="2" t="str">
        <f t="shared" si="2"/>
        <v>FRUITORE</v>
      </c>
      <c r="V34" s="6">
        <f t="shared" ca="1" si="4"/>
        <v>5.4644808743169399E-3</v>
      </c>
      <c r="W34" s="2" t="str">
        <f t="shared" ca="1" si="5"/>
        <v>OCCASIONALE</v>
      </c>
      <c r="X34" s="9">
        <v>1</v>
      </c>
    </row>
    <row r="35" spans="1:24">
      <c r="A35" s="79">
        <v>33</v>
      </c>
      <c r="B35" s="83"/>
      <c r="C35" s="83"/>
      <c r="D35" s="83"/>
      <c r="E35" s="83" t="s">
        <v>38</v>
      </c>
      <c r="F35" s="83" t="s">
        <v>58</v>
      </c>
      <c r="G35" s="83" t="s">
        <v>40</v>
      </c>
      <c r="H35" s="83" t="s">
        <v>41</v>
      </c>
      <c r="I35" s="9" t="s">
        <v>62</v>
      </c>
      <c r="J35" s="9" t="s">
        <v>57</v>
      </c>
      <c r="K35" s="84">
        <v>15</v>
      </c>
      <c r="L35" s="9">
        <v>20</v>
      </c>
      <c r="M35" s="9" t="s">
        <v>44</v>
      </c>
      <c r="N35" s="9" t="s">
        <v>45</v>
      </c>
      <c r="O35" s="9" t="s">
        <v>45</v>
      </c>
      <c r="P35" s="9" t="s">
        <v>45</v>
      </c>
      <c r="Q35" s="82">
        <v>43466</v>
      </c>
      <c r="R35" s="2">
        <f ca="1">IFERROR(IF(ISBLANK(Q35),0,CEILING((DATEDIF(Q35,EOMONTH(TODAY(),-1),"d")/(7/Input_dati!$B$69)),1)),0)</f>
        <v>183</v>
      </c>
      <c r="S35" s="2">
        <f t="shared" si="3"/>
        <v>1</v>
      </c>
      <c r="T35" s="2" t="str">
        <f t="shared" ref="T35:T66" si="6">IF(Q35="","NON ISCRITTO","ISCRITTO")</f>
        <v>ISCRITTO</v>
      </c>
      <c r="U35" s="2" t="str">
        <f t="shared" ref="U35:U66" si="7">IF(S35=0,"NON FRUITORE","FRUITORE")</f>
        <v>FRUITORE</v>
      </c>
      <c r="V35" s="6">
        <f t="shared" ca="1" si="4"/>
        <v>5.4644808743169399E-3</v>
      </c>
      <c r="W35" s="2" t="str">
        <f t="shared" ca="1" si="5"/>
        <v>OCCASIONALE</v>
      </c>
      <c r="X35" s="9">
        <v>1</v>
      </c>
    </row>
    <row r="36" spans="1:24">
      <c r="A36" s="79">
        <v>34</v>
      </c>
      <c r="B36" s="83"/>
      <c r="C36" s="83"/>
      <c r="D36" s="83"/>
      <c r="E36" s="83" t="s">
        <v>38</v>
      </c>
      <c r="F36" s="83" t="s">
        <v>39</v>
      </c>
      <c r="G36" s="83" t="s">
        <v>52</v>
      </c>
      <c r="H36" s="83" t="s">
        <v>41</v>
      </c>
      <c r="I36" s="9" t="s">
        <v>42</v>
      </c>
      <c r="J36" s="9" t="s">
        <v>60</v>
      </c>
      <c r="K36" s="84">
        <v>15</v>
      </c>
      <c r="L36" s="9">
        <v>20</v>
      </c>
      <c r="M36" s="9" t="s">
        <v>44</v>
      </c>
      <c r="N36" s="9" t="s">
        <v>45</v>
      </c>
      <c r="O36" s="9" t="s">
        <v>45</v>
      </c>
      <c r="P36" s="9" t="s">
        <v>45</v>
      </c>
      <c r="Q36" s="82">
        <v>43466</v>
      </c>
      <c r="R36" s="2">
        <f ca="1">IFERROR(IF(ISBLANK(Q36),0,CEILING((DATEDIF(Q36,EOMONTH(TODAY(),-1),"d")/(7/Input_dati!$B$69)),1)),0)</f>
        <v>183</v>
      </c>
      <c r="S36" s="2">
        <f t="shared" si="3"/>
        <v>1</v>
      </c>
      <c r="T36" s="2" t="str">
        <f t="shared" si="6"/>
        <v>ISCRITTO</v>
      </c>
      <c r="U36" s="2" t="str">
        <f t="shared" si="7"/>
        <v>FRUITORE</v>
      </c>
      <c r="V36" s="6">
        <f t="shared" ca="1" si="4"/>
        <v>5.4644808743169399E-3</v>
      </c>
      <c r="W36" s="2" t="str">
        <f t="shared" ca="1" si="5"/>
        <v>OCCASIONALE</v>
      </c>
      <c r="X36" s="9">
        <v>1</v>
      </c>
    </row>
    <row r="37" spans="1:24">
      <c r="A37" s="79">
        <v>35</v>
      </c>
      <c r="B37" s="83"/>
      <c r="C37" s="83"/>
      <c r="D37" s="83"/>
      <c r="E37" s="83" t="s">
        <v>38</v>
      </c>
      <c r="F37" s="83" t="s">
        <v>39</v>
      </c>
      <c r="G37" s="83" t="s">
        <v>40</v>
      </c>
      <c r="H37" s="83" t="s">
        <v>41</v>
      </c>
      <c r="I37" s="9" t="s">
        <v>62</v>
      </c>
      <c r="J37" s="9" t="s">
        <v>57</v>
      </c>
      <c r="K37" s="84">
        <v>15</v>
      </c>
      <c r="L37" s="9">
        <v>20</v>
      </c>
      <c r="M37" s="9" t="s">
        <v>44</v>
      </c>
      <c r="N37" s="9" t="s">
        <v>45</v>
      </c>
      <c r="O37" s="9" t="s">
        <v>45</v>
      </c>
      <c r="P37" s="9" t="s">
        <v>45</v>
      </c>
      <c r="Q37" s="82">
        <v>43466</v>
      </c>
      <c r="R37" s="2">
        <f ca="1">IFERROR(IF(ISBLANK(Q37),0,CEILING((DATEDIF(Q37,EOMONTH(TODAY(),-1),"d")/(7/Input_dati!$B$69)),1)),0)</f>
        <v>183</v>
      </c>
      <c r="S37" s="2">
        <f t="shared" si="3"/>
        <v>1</v>
      </c>
      <c r="T37" s="2" t="str">
        <f t="shared" si="6"/>
        <v>ISCRITTO</v>
      </c>
      <c r="U37" s="2" t="str">
        <f t="shared" si="7"/>
        <v>FRUITORE</v>
      </c>
      <c r="V37" s="6">
        <f t="shared" ca="1" si="4"/>
        <v>5.4644808743169399E-3</v>
      </c>
      <c r="W37" s="2" t="str">
        <f t="shared" ca="1" si="5"/>
        <v>OCCASIONALE</v>
      </c>
      <c r="X37" s="9">
        <v>1</v>
      </c>
    </row>
    <row r="38" spans="1:24">
      <c r="A38" s="79">
        <v>36</v>
      </c>
      <c r="B38" s="83"/>
      <c r="C38" s="83"/>
      <c r="D38" s="83"/>
      <c r="E38" s="83" t="s">
        <v>49</v>
      </c>
      <c r="F38" s="83" t="s">
        <v>50</v>
      </c>
      <c r="G38" s="83" t="s">
        <v>40</v>
      </c>
      <c r="H38" s="83" t="s">
        <v>41</v>
      </c>
      <c r="I38" s="9" t="s">
        <v>62</v>
      </c>
      <c r="J38" s="9" t="s">
        <v>57</v>
      </c>
      <c r="K38" s="84">
        <v>12</v>
      </c>
      <c r="L38" s="9">
        <v>18</v>
      </c>
      <c r="M38" s="9" t="s">
        <v>44</v>
      </c>
      <c r="N38" s="9" t="s">
        <v>45</v>
      </c>
      <c r="O38" s="9" t="s">
        <v>45</v>
      </c>
      <c r="P38" s="9" t="s">
        <v>45</v>
      </c>
      <c r="Q38" s="82">
        <v>43466</v>
      </c>
      <c r="R38" s="2">
        <f ca="1">IFERROR(IF(ISBLANK(Q38),0,CEILING((DATEDIF(Q38,EOMONTH(TODAY(),-1),"d")/(7/Input_dati!$B$69)),1)),0)</f>
        <v>183</v>
      </c>
      <c r="S38" s="2">
        <f t="shared" si="3"/>
        <v>1</v>
      </c>
      <c r="T38" s="2" t="str">
        <f t="shared" si="6"/>
        <v>ISCRITTO</v>
      </c>
      <c r="U38" s="2" t="str">
        <f t="shared" si="7"/>
        <v>FRUITORE</v>
      </c>
      <c r="V38" s="6">
        <f t="shared" ca="1" si="4"/>
        <v>5.4644808743169399E-3</v>
      </c>
      <c r="W38" s="2" t="str">
        <f t="shared" ca="1" si="5"/>
        <v>OCCASIONALE</v>
      </c>
      <c r="X38" s="9">
        <v>1</v>
      </c>
    </row>
    <row r="39" spans="1:24">
      <c r="A39" s="79">
        <v>37</v>
      </c>
      <c r="B39" s="83"/>
      <c r="C39" s="83"/>
      <c r="D39" s="83"/>
      <c r="E39" s="83" t="s">
        <v>38</v>
      </c>
      <c r="F39" s="83" t="s">
        <v>58</v>
      </c>
      <c r="G39" s="83" t="s">
        <v>40</v>
      </c>
      <c r="H39" s="83" t="s">
        <v>41</v>
      </c>
      <c r="I39" s="9" t="s">
        <v>42</v>
      </c>
      <c r="J39" s="9" t="s">
        <v>66</v>
      </c>
      <c r="K39" s="84">
        <v>12</v>
      </c>
      <c r="L39" s="9">
        <v>18</v>
      </c>
      <c r="M39" s="9" t="s">
        <v>44</v>
      </c>
      <c r="N39" s="9" t="s">
        <v>45</v>
      </c>
      <c r="O39" s="9" t="s">
        <v>45</v>
      </c>
      <c r="P39" s="9" t="s">
        <v>45</v>
      </c>
      <c r="Q39" s="82">
        <v>43466</v>
      </c>
      <c r="R39" s="2">
        <f ca="1">IFERROR(IF(ISBLANK(Q39),0,CEILING((DATEDIF(Q39,EOMONTH(TODAY(),-1),"d")/(7/Input_dati!$B$69)),1)),0)</f>
        <v>183</v>
      </c>
      <c r="S39" s="2">
        <f t="shared" si="3"/>
        <v>0</v>
      </c>
      <c r="T39" s="2" t="str">
        <f t="shared" si="6"/>
        <v>ISCRITTO</v>
      </c>
      <c r="U39" s="2" t="str">
        <f t="shared" si="7"/>
        <v>NON FRUITORE</v>
      </c>
      <c r="V39" s="6">
        <f t="shared" ca="1" si="4"/>
        <v>0</v>
      </c>
      <c r="W39" s="2" t="str">
        <f t="shared" ca="1" si="5"/>
        <v>NON FRUITORE</v>
      </c>
      <c r="X39" s="9">
        <v>0</v>
      </c>
    </row>
    <row r="40" spans="1:24">
      <c r="A40" s="79">
        <v>38</v>
      </c>
      <c r="B40" s="83"/>
      <c r="C40" s="83"/>
      <c r="D40" s="83"/>
      <c r="E40" s="83" t="s">
        <v>49</v>
      </c>
      <c r="F40" s="83" t="s">
        <v>54</v>
      </c>
      <c r="G40" s="83" t="s">
        <v>52</v>
      </c>
      <c r="H40" s="83" t="s">
        <v>41</v>
      </c>
      <c r="I40" s="9" t="s">
        <v>42</v>
      </c>
      <c r="J40" s="84" t="s">
        <v>64</v>
      </c>
      <c r="K40" s="84">
        <v>12</v>
      </c>
      <c r="L40" s="9">
        <v>18</v>
      </c>
      <c r="M40" s="9" t="s">
        <v>44</v>
      </c>
      <c r="N40" s="9" t="s">
        <v>45</v>
      </c>
      <c r="O40" s="9" t="s">
        <v>45</v>
      </c>
      <c r="P40" s="9" t="s">
        <v>45</v>
      </c>
      <c r="Q40" s="82">
        <v>43466</v>
      </c>
      <c r="R40" s="2">
        <f ca="1">IFERROR(IF(ISBLANK(Q40),0,CEILING((DATEDIF(Q40,EOMONTH(TODAY(),-1),"d")/(7/Input_dati!$B$69)),1)),0)</f>
        <v>183</v>
      </c>
      <c r="S40" s="2">
        <f t="shared" si="3"/>
        <v>0</v>
      </c>
      <c r="T40" s="2" t="str">
        <f t="shared" si="6"/>
        <v>ISCRITTO</v>
      </c>
      <c r="U40" s="2" t="str">
        <f t="shared" si="7"/>
        <v>NON FRUITORE</v>
      </c>
      <c r="V40" s="6">
        <f t="shared" ca="1" si="4"/>
        <v>0</v>
      </c>
      <c r="W40" s="2" t="str">
        <f t="shared" ca="1" si="5"/>
        <v>NON FRUITORE</v>
      </c>
      <c r="X40" s="9">
        <v>0</v>
      </c>
    </row>
    <row r="41" spans="1:24">
      <c r="A41" s="79">
        <v>39</v>
      </c>
      <c r="B41" s="83"/>
      <c r="C41" s="83"/>
      <c r="D41" s="83"/>
      <c r="E41" s="83" t="s">
        <v>38</v>
      </c>
      <c r="F41" s="83" t="s">
        <v>50</v>
      </c>
      <c r="G41" s="83" t="s">
        <v>52</v>
      </c>
      <c r="H41" s="83" t="s">
        <v>53</v>
      </c>
      <c r="I41" s="9" t="s">
        <v>42</v>
      </c>
      <c r="J41" s="84" t="s">
        <v>55</v>
      </c>
      <c r="K41" s="84">
        <v>12</v>
      </c>
      <c r="L41" s="9">
        <v>18</v>
      </c>
      <c r="M41" s="9" t="s">
        <v>44</v>
      </c>
      <c r="N41" s="9" t="s">
        <v>45</v>
      </c>
      <c r="O41" s="9" t="s">
        <v>45</v>
      </c>
      <c r="P41" s="9" t="s">
        <v>45</v>
      </c>
      <c r="Q41" s="82">
        <v>43466</v>
      </c>
      <c r="R41" s="2">
        <f ca="1">IFERROR(IF(ISBLANK(Q41),0,CEILING((DATEDIF(Q41,EOMONTH(TODAY(),-1),"d")/(7/Input_dati!$B$69)),1)),0)</f>
        <v>183</v>
      </c>
      <c r="S41" s="2">
        <f t="shared" si="3"/>
        <v>0</v>
      </c>
      <c r="T41" s="2" t="str">
        <f t="shared" si="6"/>
        <v>ISCRITTO</v>
      </c>
      <c r="U41" s="2" t="str">
        <f t="shared" si="7"/>
        <v>NON FRUITORE</v>
      </c>
      <c r="V41" s="6">
        <f t="shared" ca="1" si="4"/>
        <v>0</v>
      </c>
      <c r="W41" s="2" t="str">
        <f t="shared" ca="1" si="5"/>
        <v>NON FRUITORE</v>
      </c>
      <c r="X41" s="9">
        <v>0</v>
      </c>
    </row>
    <row r="42" spans="1:24">
      <c r="A42" s="79">
        <v>40</v>
      </c>
      <c r="B42" s="83"/>
      <c r="C42" s="83"/>
      <c r="D42" s="83"/>
      <c r="E42" s="83" t="s">
        <v>38</v>
      </c>
      <c r="F42" s="83" t="s">
        <v>50</v>
      </c>
      <c r="G42" s="83" t="s">
        <v>40</v>
      </c>
      <c r="H42" s="83" t="s">
        <v>41</v>
      </c>
      <c r="I42" s="9" t="s">
        <v>61</v>
      </c>
      <c r="J42" s="84" t="s">
        <v>64</v>
      </c>
      <c r="K42" s="84">
        <v>12</v>
      </c>
      <c r="L42" s="9">
        <v>18</v>
      </c>
      <c r="M42" s="9" t="s">
        <v>44</v>
      </c>
      <c r="N42" s="9" t="s">
        <v>45</v>
      </c>
      <c r="O42" s="9" t="s">
        <v>45</v>
      </c>
      <c r="P42" s="9" t="s">
        <v>45</v>
      </c>
      <c r="Q42" s="82">
        <v>43466</v>
      </c>
      <c r="R42" s="2">
        <f ca="1">IFERROR(IF(ISBLANK(Q42),0,CEILING((DATEDIF(Q42,EOMONTH(TODAY(),-1),"d")/(7/Input_dati!$B$69)),1)),0)</f>
        <v>183</v>
      </c>
      <c r="S42" s="2">
        <f t="shared" si="3"/>
        <v>0</v>
      </c>
      <c r="T42" s="2" t="str">
        <f t="shared" si="6"/>
        <v>ISCRITTO</v>
      </c>
      <c r="U42" s="2" t="str">
        <f t="shared" si="7"/>
        <v>NON FRUITORE</v>
      </c>
      <c r="V42" s="6">
        <f t="shared" ca="1" si="4"/>
        <v>0</v>
      </c>
      <c r="W42" s="2" t="str">
        <f t="shared" ca="1" si="5"/>
        <v>NON FRUITORE</v>
      </c>
      <c r="X42" s="9">
        <v>0</v>
      </c>
    </row>
    <row r="43" spans="1:24">
      <c r="A43" s="79">
        <v>41</v>
      </c>
      <c r="B43" s="83"/>
      <c r="C43" s="83"/>
      <c r="D43" s="83"/>
      <c r="E43" s="83" t="s">
        <v>49</v>
      </c>
      <c r="F43" s="83" t="s">
        <v>54</v>
      </c>
      <c r="G43" s="83" t="s">
        <v>40</v>
      </c>
      <c r="H43" s="83" t="s">
        <v>41</v>
      </c>
      <c r="I43" s="9" t="s">
        <v>61</v>
      </c>
      <c r="J43" s="84" t="s">
        <v>65</v>
      </c>
      <c r="K43" s="84">
        <v>12</v>
      </c>
      <c r="L43" s="9">
        <v>18</v>
      </c>
      <c r="M43" s="9" t="s">
        <v>44</v>
      </c>
      <c r="N43" s="9" t="s">
        <v>45</v>
      </c>
      <c r="O43" s="9" t="s">
        <v>45</v>
      </c>
      <c r="P43" s="9" t="s">
        <v>45</v>
      </c>
      <c r="Q43" s="82">
        <v>43466</v>
      </c>
      <c r="R43" s="2">
        <f ca="1">IFERROR(IF(ISBLANK(Q43),0,CEILING((DATEDIF(Q43,EOMONTH(TODAY(),-1),"d")/(7/Input_dati!$B$69)),1)),0)</f>
        <v>183</v>
      </c>
      <c r="S43" s="2">
        <f t="shared" si="3"/>
        <v>0</v>
      </c>
      <c r="T43" s="2" t="str">
        <f t="shared" si="6"/>
        <v>ISCRITTO</v>
      </c>
      <c r="U43" s="2" t="str">
        <f t="shared" si="7"/>
        <v>NON FRUITORE</v>
      </c>
      <c r="V43" s="6">
        <f t="shared" ca="1" si="4"/>
        <v>0</v>
      </c>
      <c r="W43" s="2" t="str">
        <f t="shared" ca="1" si="5"/>
        <v>NON FRUITORE</v>
      </c>
      <c r="X43" s="9">
        <v>0</v>
      </c>
    </row>
    <row r="44" spans="1:24">
      <c r="A44" s="79">
        <v>42</v>
      </c>
      <c r="B44" s="83"/>
      <c r="C44" s="83"/>
      <c r="D44" s="83"/>
      <c r="E44" s="83" t="s">
        <v>49</v>
      </c>
      <c r="F44" s="83" t="s">
        <v>50</v>
      </c>
      <c r="G44" s="83" t="s">
        <v>40</v>
      </c>
      <c r="H44" s="83" t="s">
        <v>41</v>
      </c>
      <c r="I44" s="9" t="s">
        <v>62</v>
      </c>
      <c r="J44" s="9" t="s">
        <v>57</v>
      </c>
      <c r="K44" s="84">
        <v>10</v>
      </c>
      <c r="L44" s="79">
        <v>15</v>
      </c>
      <c r="M44" s="9" t="s">
        <v>44</v>
      </c>
      <c r="N44" s="9" t="s">
        <v>45</v>
      </c>
      <c r="O44" s="9" t="s">
        <v>51</v>
      </c>
      <c r="P44" s="9" t="s">
        <v>45</v>
      </c>
      <c r="Q44" s="82">
        <v>43466</v>
      </c>
      <c r="R44" s="2">
        <f ca="1">IFERROR(IF(ISBLANK(Q44),0,CEILING((DATEDIF(Q44,EOMONTH(TODAY(),-1),"d")/(7/Input_dati!$B$69)),1)),0)</f>
        <v>183</v>
      </c>
      <c r="S44" s="2">
        <f t="shared" si="3"/>
        <v>0</v>
      </c>
      <c r="T44" s="2" t="str">
        <f t="shared" si="6"/>
        <v>ISCRITTO</v>
      </c>
      <c r="U44" s="2" t="str">
        <f t="shared" si="7"/>
        <v>NON FRUITORE</v>
      </c>
      <c r="V44" s="6">
        <f t="shared" ca="1" si="4"/>
        <v>0</v>
      </c>
      <c r="W44" s="2" t="str">
        <f t="shared" ca="1" si="5"/>
        <v>NON FRUITORE</v>
      </c>
      <c r="X44" s="9">
        <v>0</v>
      </c>
    </row>
    <row r="45" spans="1:24">
      <c r="A45" s="79">
        <v>43</v>
      </c>
      <c r="B45" s="83"/>
      <c r="C45" s="83"/>
      <c r="D45" s="83"/>
      <c r="E45" s="83" t="s">
        <v>38</v>
      </c>
      <c r="F45" s="83" t="s">
        <v>39</v>
      </c>
      <c r="G45" s="83" t="s">
        <v>40</v>
      </c>
      <c r="H45" s="83" t="s">
        <v>41</v>
      </c>
      <c r="I45" s="9" t="s">
        <v>61</v>
      </c>
      <c r="J45" s="9" t="s">
        <v>60</v>
      </c>
      <c r="K45" s="84">
        <v>10</v>
      </c>
      <c r="L45" s="79">
        <v>15</v>
      </c>
      <c r="M45" s="9" t="s">
        <v>44</v>
      </c>
      <c r="N45" s="9" t="s">
        <v>51</v>
      </c>
      <c r="O45" s="9" t="s">
        <v>45</v>
      </c>
      <c r="P45" s="9" t="s">
        <v>51</v>
      </c>
      <c r="Q45" s="82">
        <v>43466</v>
      </c>
      <c r="R45" s="2">
        <f ca="1">IFERROR(IF(ISBLANK(Q45),0,CEILING((DATEDIF(Q45,EOMONTH(TODAY(),-1),"d")/(7/Input_dati!$B$69)),1)),0)</f>
        <v>183</v>
      </c>
      <c r="S45" s="2">
        <f t="shared" si="3"/>
        <v>0</v>
      </c>
      <c r="T45" s="2" t="str">
        <f t="shared" si="6"/>
        <v>ISCRITTO</v>
      </c>
      <c r="U45" s="2" t="str">
        <f t="shared" si="7"/>
        <v>NON FRUITORE</v>
      </c>
      <c r="V45" s="6">
        <f t="shared" ca="1" si="4"/>
        <v>0</v>
      </c>
      <c r="W45" s="2" t="str">
        <f t="shared" ca="1" si="5"/>
        <v>NON FRUITORE</v>
      </c>
      <c r="X45" s="9">
        <v>0</v>
      </c>
    </row>
    <row r="46" spans="1:24">
      <c r="A46" s="79">
        <v>44</v>
      </c>
      <c r="B46" s="83"/>
      <c r="C46" s="83"/>
      <c r="D46" s="83"/>
      <c r="E46" s="83" t="s">
        <v>38</v>
      </c>
      <c r="F46" s="83" t="s">
        <v>39</v>
      </c>
      <c r="G46" s="83" t="s">
        <v>40</v>
      </c>
      <c r="H46" s="83" t="s">
        <v>41</v>
      </c>
      <c r="I46" s="9" t="s">
        <v>61</v>
      </c>
      <c r="J46" s="9" t="s">
        <v>60</v>
      </c>
      <c r="K46" s="84">
        <v>10</v>
      </c>
      <c r="L46" s="79">
        <v>15</v>
      </c>
      <c r="M46" s="9" t="s">
        <v>44</v>
      </c>
      <c r="N46" s="9" t="s">
        <v>51</v>
      </c>
      <c r="O46" s="9" t="s">
        <v>51</v>
      </c>
      <c r="P46" s="9" t="s">
        <v>51</v>
      </c>
      <c r="Q46" s="82">
        <v>43466</v>
      </c>
      <c r="R46" s="2">
        <f ca="1">IFERROR(IF(ISBLANK(Q46),0,CEILING((DATEDIF(Q46,EOMONTH(TODAY(),-1),"d")/(7/Input_dati!$B$69)),1)),0)</f>
        <v>183</v>
      </c>
      <c r="S46" s="2">
        <f t="shared" si="3"/>
        <v>0</v>
      </c>
      <c r="T46" s="2" t="str">
        <f t="shared" si="6"/>
        <v>ISCRITTO</v>
      </c>
      <c r="U46" s="2" t="str">
        <f t="shared" si="7"/>
        <v>NON FRUITORE</v>
      </c>
      <c r="V46" s="6">
        <f t="shared" ca="1" si="4"/>
        <v>0</v>
      </c>
      <c r="W46" s="2" t="str">
        <f t="shared" ca="1" si="5"/>
        <v>NON FRUITORE</v>
      </c>
      <c r="X46" s="9">
        <v>0</v>
      </c>
    </row>
    <row r="47" spans="1:24">
      <c r="A47" s="79">
        <v>45</v>
      </c>
      <c r="B47" s="83"/>
      <c r="C47" s="83"/>
      <c r="D47" s="83"/>
      <c r="E47" s="83" t="s">
        <v>38</v>
      </c>
      <c r="F47" s="83" t="s">
        <v>50</v>
      </c>
      <c r="G47" s="83" t="s">
        <v>67</v>
      </c>
      <c r="H47" s="83" t="s">
        <v>41</v>
      </c>
      <c r="I47" s="9" t="s">
        <v>61</v>
      </c>
      <c r="J47" s="9" t="s">
        <v>60</v>
      </c>
      <c r="K47" s="84">
        <v>10</v>
      </c>
      <c r="L47" s="79">
        <v>15</v>
      </c>
      <c r="M47" s="9" t="s">
        <v>44</v>
      </c>
      <c r="N47" s="9" t="s">
        <v>51</v>
      </c>
      <c r="O47" s="9" t="s">
        <v>45</v>
      </c>
      <c r="P47" s="9" t="s">
        <v>51</v>
      </c>
      <c r="Q47" s="82">
        <v>43466</v>
      </c>
      <c r="R47" s="2">
        <f ca="1">IFERROR(IF(ISBLANK(Q47),0,CEILING((DATEDIF(Q47,EOMONTH(TODAY(),-1),"d")/(7/Input_dati!$B$69)),1)),0)</f>
        <v>183</v>
      </c>
      <c r="S47" s="2">
        <f t="shared" si="3"/>
        <v>0</v>
      </c>
      <c r="T47" s="2" t="str">
        <f t="shared" si="6"/>
        <v>ISCRITTO</v>
      </c>
      <c r="U47" s="2" t="str">
        <f t="shared" si="7"/>
        <v>NON FRUITORE</v>
      </c>
      <c r="V47" s="6">
        <f t="shared" ca="1" si="4"/>
        <v>0</v>
      </c>
      <c r="W47" s="2" t="str">
        <f t="shared" ca="1" si="5"/>
        <v>NON FRUITORE</v>
      </c>
      <c r="X47" s="9">
        <v>0</v>
      </c>
    </row>
    <row r="48" spans="1:24">
      <c r="A48" s="79">
        <v>46</v>
      </c>
      <c r="B48" s="83"/>
      <c r="C48" s="83"/>
      <c r="D48" s="83"/>
      <c r="E48" s="83" t="s">
        <v>49</v>
      </c>
      <c r="F48" s="83" t="s">
        <v>50</v>
      </c>
      <c r="G48" s="83" t="s">
        <v>52</v>
      </c>
      <c r="H48" s="83" t="s">
        <v>53</v>
      </c>
      <c r="I48" s="9" t="s">
        <v>61</v>
      </c>
      <c r="J48" s="9" t="s">
        <v>60</v>
      </c>
      <c r="K48" s="84">
        <v>10</v>
      </c>
      <c r="L48" s="79">
        <v>15</v>
      </c>
      <c r="M48" s="9" t="s">
        <v>44</v>
      </c>
      <c r="N48" s="9" t="s">
        <v>51</v>
      </c>
      <c r="O48" s="9" t="s">
        <v>45</v>
      </c>
      <c r="P48" s="9" t="s">
        <v>51</v>
      </c>
      <c r="Q48" s="82">
        <v>43466</v>
      </c>
      <c r="R48" s="2">
        <f ca="1">IFERROR(IF(ISBLANK(Q48),0,CEILING((DATEDIF(Q48,EOMONTH(TODAY(),-1),"d")/(7/Input_dati!$B$69)),1)),0)</f>
        <v>183</v>
      </c>
      <c r="S48" s="2">
        <f t="shared" si="3"/>
        <v>0</v>
      </c>
      <c r="T48" s="2" t="str">
        <f t="shared" si="6"/>
        <v>ISCRITTO</v>
      </c>
      <c r="U48" s="2" t="str">
        <f t="shared" si="7"/>
        <v>NON FRUITORE</v>
      </c>
      <c r="V48" s="6">
        <f t="shared" ca="1" si="4"/>
        <v>0</v>
      </c>
      <c r="W48" s="2" t="str">
        <f t="shared" ca="1" si="5"/>
        <v>NON FRUITORE</v>
      </c>
      <c r="X48" s="9">
        <v>0</v>
      </c>
    </row>
    <row r="49" spans="1:24">
      <c r="A49" s="79">
        <v>47</v>
      </c>
      <c r="B49" s="83"/>
      <c r="C49" s="83"/>
      <c r="D49" s="83"/>
      <c r="E49" s="83" t="s">
        <v>38</v>
      </c>
      <c r="F49" s="83" t="s">
        <v>63</v>
      </c>
      <c r="G49" s="83" t="s">
        <v>52</v>
      </c>
      <c r="H49" s="83" t="s">
        <v>53</v>
      </c>
      <c r="I49" s="9" t="s">
        <v>42</v>
      </c>
      <c r="J49" s="9" t="s">
        <v>68</v>
      </c>
      <c r="K49" s="84">
        <v>10</v>
      </c>
      <c r="L49" s="79">
        <v>15</v>
      </c>
      <c r="M49" s="9" t="s">
        <v>44</v>
      </c>
      <c r="N49" s="9" t="s">
        <v>51</v>
      </c>
      <c r="O49" s="9" t="s">
        <v>45</v>
      </c>
      <c r="P49" s="9" t="s">
        <v>51</v>
      </c>
      <c r="Q49" s="82">
        <v>43466</v>
      </c>
      <c r="R49" s="2">
        <f ca="1">IFERROR(IF(ISBLANK(Q49),0,CEILING((DATEDIF(Q49,EOMONTH(TODAY(),-1),"d")/(7/Input_dati!$B$69)),1)),0)</f>
        <v>183</v>
      </c>
      <c r="S49" s="2">
        <f t="shared" si="3"/>
        <v>0</v>
      </c>
      <c r="T49" s="2" t="str">
        <f t="shared" si="6"/>
        <v>ISCRITTO</v>
      </c>
      <c r="U49" s="2" t="str">
        <f t="shared" si="7"/>
        <v>NON FRUITORE</v>
      </c>
      <c r="V49" s="6">
        <f t="shared" ca="1" si="4"/>
        <v>0</v>
      </c>
      <c r="W49" s="2" t="str">
        <f t="shared" ca="1" si="5"/>
        <v>NON FRUITORE</v>
      </c>
      <c r="X49" s="9">
        <v>0</v>
      </c>
    </row>
    <row r="50" spans="1:24">
      <c r="A50" s="79">
        <v>48</v>
      </c>
      <c r="B50" s="83"/>
      <c r="C50" s="83"/>
      <c r="D50" s="83"/>
      <c r="E50" s="83" t="s">
        <v>38</v>
      </c>
      <c r="F50" s="83" t="s">
        <v>50</v>
      </c>
      <c r="G50" s="83" t="s">
        <v>40</v>
      </c>
      <c r="H50" s="83" t="s">
        <v>41</v>
      </c>
      <c r="I50" s="9" t="s">
        <v>61</v>
      </c>
      <c r="J50" s="84" t="s">
        <v>64</v>
      </c>
      <c r="K50" s="84">
        <v>10</v>
      </c>
      <c r="L50" s="79">
        <v>15</v>
      </c>
      <c r="M50" s="9" t="s">
        <v>44</v>
      </c>
      <c r="N50" s="9" t="s">
        <v>51</v>
      </c>
      <c r="O50" s="9" t="s">
        <v>45</v>
      </c>
      <c r="P50" s="9" t="s">
        <v>51</v>
      </c>
      <c r="Q50" s="82">
        <v>43466</v>
      </c>
      <c r="R50" s="2">
        <f ca="1">IFERROR(IF(ISBLANK(Q50),0,CEILING((DATEDIF(Q50,EOMONTH(TODAY(),-1),"d")/(7/Input_dati!$B$69)),1)),0)</f>
        <v>183</v>
      </c>
      <c r="S50" s="2">
        <f t="shared" si="3"/>
        <v>0</v>
      </c>
      <c r="T50" s="2" t="str">
        <f t="shared" si="6"/>
        <v>ISCRITTO</v>
      </c>
      <c r="U50" s="2" t="str">
        <f t="shared" si="7"/>
        <v>NON FRUITORE</v>
      </c>
      <c r="V50" s="6">
        <f t="shared" ca="1" si="4"/>
        <v>0</v>
      </c>
      <c r="W50" s="2" t="str">
        <f t="shared" ca="1" si="5"/>
        <v>NON FRUITORE</v>
      </c>
      <c r="X50" s="9">
        <v>0</v>
      </c>
    </row>
    <row r="51" spans="1:24">
      <c r="A51" s="79">
        <v>49</v>
      </c>
      <c r="B51" s="83"/>
      <c r="C51" s="83"/>
      <c r="D51" s="83"/>
      <c r="E51" s="83" t="s">
        <v>38</v>
      </c>
      <c r="F51" s="83" t="s">
        <v>39</v>
      </c>
      <c r="G51" s="83" t="s">
        <v>40</v>
      </c>
      <c r="H51" s="83" t="s">
        <v>41</v>
      </c>
      <c r="I51" s="9" t="s">
        <v>61</v>
      </c>
      <c r="J51" s="9" t="s">
        <v>60</v>
      </c>
      <c r="K51" s="84">
        <v>10</v>
      </c>
      <c r="L51" s="79">
        <v>15</v>
      </c>
      <c r="M51" s="9" t="s">
        <v>44</v>
      </c>
      <c r="N51" s="9" t="s">
        <v>51</v>
      </c>
      <c r="O51" s="9" t="s">
        <v>45</v>
      </c>
      <c r="P51" s="9" t="s">
        <v>51</v>
      </c>
      <c r="Q51" s="82">
        <v>43466</v>
      </c>
      <c r="R51" s="2">
        <f ca="1">IFERROR(IF(ISBLANK(Q51),0,CEILING((DATEDIF(Q51,EOMONTH(TODAY(),-1),"d")/(7/Input_dati!$B$69)),1)),0)</f>
        <v>183</v>
      </c>
      <c r="S51" s="2">
        <f t="shared" si="3"/>
        <v>0</v>
      </c>
      <c r="T51" s="2" t="str">
        <f t="shared" si="6"/>
        <v>ISCRITTO</v>
      </c>
      <c r="U51" s="2" t="str">
        <f t="shared" si="7"/>
        <v>NON FRUITORE</v>
      </c>
      <c r="V51" s="6">
        <f t="shared" ca="1" si="4"/>
        <v>0</v>
      </c>
      <c r="W51" s="2" t="str">
        <f t="shared" ca="1" si="5"/>
        <v>NON FRUITORE</v>
      </c>
      <c r="X51" s="9">
        <v>0</v>
      </c>
    </row>
    <row r="52" spans="1:24">
      <c r="A52" s="79">
        <v>50</v>
      </c>
      <c r="B52" s="83"/>
      <c r="C52" s="83"/>
      <c r="D52" s="83"/>
      <c r="E52" s="83" t="s">
        <v>38</v>
      </c>
      <c r="F52" s="83" t="s">
        <v>58</v>
      </c>
      <c r="G52" s="83" t="s">
        <v>40</v>
      </c>
      <c r="H52" s="83" t="s">
        <v>41</v>
      </c>
      <c r="I52" s="9" t="s">
        <v>42</v>
      </c>
      <c r="J52" s="9" t="s">
        <v>60</v>
      </c>
      <c r="K52" s="84">
        <v>10</v>
      </c>
      <c r="L52" s="79">
        <v>15</v>
      </c>
      <c r="M52" s="9" t="s">
        <v>44</v>
      </c>
      <c r="N52" s="9" t="s">
        <v>51</v>
      </c>
      <c r="O52" s="9" t="s">
        <v>45</v>
      </c>
      <c r="P52" s="9" t="s">
        <v>51</v>
      </c>
      <c r="Q52" s="82">
        <v>43466</v>
      </c>
      <c r="R52" s="2">
        <f ca="1">IFERROR(IF(ISBLANK(Q52),0,CEILING((DATEDIF(Q52,EOMONTH(TODAY(),-1),"d")/(7/Input_dati!$B$69)),1)),0)</f>
        <v>183</v>
      </c>
      <c r="S52" s="2">
        <f t="shared" si="3"/>
        <v>0</v>
      </c>
      <c r="T52" s="2" t="str">
        <f t="shared" si="6"/>
        <v>ISCRITTO</v>
      </c>
      <c r="U52" s="2" t="str">
        <f t="shared" si="7"/>
        <v>NON FRUITORE</v>
      </c>
      <c r="V52" s="6">
        <f t="shared" ca="1" si="4"/>
        <v>0</v>
      </c>
      <c r="W52" s="2" t="str">
        <f t="shared" ca="1" si="5"/>
        <v>NON FRUITORE</v>
      </c>
      <c r="X52" s="9">
        <v>0</v>
      </c>
    </row>
    <row r="53" spans="1:24">
      <c r="A53" s="79">
        <v>51</v>
      </c>
      <c r="B53" s="83"/>
      <c r="C53" s="83"/>
      <c r="D53" s="83"/>
      <c r="E53" s="83" t="s">
        <v>49</v>
      </c>
      <c r="F53" s="83" t="s">
        <v>54</v>
      </c>
      <c r="G53" s="83" t="s">
        <v>52</v>
      </c>
      <c r="H53" s="83" t="s">
        <v>41</v>
      </c>
      <c r="I53" s="9" t="s">
        <v>69</v>
      </c>
      <c r="J53" s="9" t="s">
        <v>57</v>
      </c>
      <c r="K53" s="84">
        <v>10</v>
      </c>
      <c r="L53" s="79">
        <v>15</v>
      </c>
      <c r="M53" s="9" t="s">
        <v>44</v>
      </c>
      <c r="N53" s="9" t="s">
        <v>51</v>
      </c>
      <c r="O53" s="9" t="s">
        <v>45</v>
      </c>
      <c r="P53" s="9" t="s">
        <v>51</v>
      </c>
      <c r="Q53" s="82">
        <v>43466</v>
      </c>
      <c r="R53" s="2">
        <f ca="1">IFERROR(IF(ISBLANK(Q53),0,CEILING((DATEDIF(Q53,EOMONTH(TODAY(),-1),"d")/(7/Input_dati!$B$69)),1)),0)</f>
        <v>183</v>
      </c>
      <c r="S53" s="2">
        <f t="shared" si="3"/>
        <v>0</v>
      </c>
      <c r="T53" s="2" t="str">
        <f t="shared" si="6"/>
        <v>ISCRITTO</v>
      </c>
      <c r="U53" s="2" t="str">
        <f t="shared" si="7"/>
        <v>NON FRUITORE</v>
      </c>
      <c r="V53" s="6">
        <f t="shared" ca="1" si="4"/>
        <v>0</v>
      </c>
      <c r="W53" s="2" t="str">
        <f t="shared" ca="1" si="5"/>
        <v>NON FRUITORE</v>
      </c>
      <c r="X53" s="9">
        <v>0</v>
      </c>
    </row>
    <row r="54" spans="1:24">
      <c r="A54" s="79">
        <v>52</v>
      </c>
      <c r="B54" s="83"/>
      <c r="C54" s="83"/>
      <c r="D54" s="83"/>
      <c r="E54" s="83" t="s">
        <v>38</v>
      </c>
      <c r="F54" s="83" t="s">
        <v>39</v>
      </c>
      <c r="G54" s="83" t="s">
        <v>40</v>
      </c>
      <c r="H54" s="83" t="s">
        <v>41</v>
      </c>
      <c r="I54" s="9" t="s">
        <v>61</v>
      </c>
      <c r="J54" s="9" t="s">
        <v>60</v>
      </c>
      <c r="K54" s="84">
        <v>10</v>
      </c>
      <c r="L54" s="79">
        <v>15</v>
      </c>
      <c r="M54" s="9" t="s">
        <v>44</v>
      </c>
      <c r="N54" s="9" t="s">
        <v>51</v>
      </c>
      <c r="O54" s="9" t="s">
        <v>45</v>
      </c>
      <c r="P54" s="9" t="s">
        <v>51</v>
      </c>
      <c r="Q54" s="82">
        <v>43466</v>
      </c>
      <c r="R54" s="2">
        <f ca="1">IFERROR(IF(ISBLANK(Q54),0,CEILING((DATEDIF(Q54,EOMONTH(TODAY(),-1),"d")/(7/Input_dati!$B$69)),1)),0)</f>
        <v>183</v>
      </c>
      <c r="S54" s="2">
        <f t="shared" si="3"/>
        <v>0</v>
      </c>
      <c r="T54" s="2" t="str">
        <f t="shared" si="6"/>
        <v>ISCRITTO</v>
      </c>
      <c r="U54" s="2" t="str">
        <f t="shared" si="7"/>
        <v>NON FRUITORE</v>
      </c>
      <c r="V54" s="6">
        <f t="shared" ca="1" si="4"/>
        <v>0</v>
      </c>
      <c r="W54" s="2" t="str">
        <f t="shared" ca="1" si="5"/>
        <v>NON FRUITORE</v>
      </c>
      <c r="X54" s="9">
        <v>0</v>
      </c>
    </row>
    <row r="55" spans="1:24">
      <c r="A55" s="79">
        <v>53</v>
      </c>
      <c r="B55" s="83"/>
      <c r="C55" s="83"/>
      <c r="D55" s="83"/>
      <c r="E55" s="83" t="s">
        <v>49</v>
      </c>
      <c r="F55" s="83" t="s">
        <v>50</v>
      </c>
      <c r="G55" s="83" t="s">
        <v>40</v>
      </c>
      <c r="H55" s="83" t="s">
        <v>41</v>
      </c>
      <c r="I55" s="9" t="s">
        <v>42</v>
      </c>
      <c r="J55" s="9" t="s">
        <v>43</v>
      </c>
      <c r="K55" s="84">
        <v>10</v>
      </c>
      <c r="L55" s="79">
        <v>15</v>
      </c>
      <c r="M55" s="9" t="s">
        <v>44</v>
      </c>
      <c r="N55" s="9" t="s">
        <v>51</v>
      </c>
      <c r="O55" s="9" t="s">
        <v>45</v>
      </c>
      <c r="P55" s="9" t="s">
        <v>51</v>
      </c>
      <c r="Q55" s="82">
        <v>43466</v>
      </c>
      <c r="R55" s="2">
        <f ca="1">IFERROR(IF(ISBLANK(Q55),0,CEILING((DATEDIF(Q55,EOMONTH(TODAY(),-1),"d")/(7/Input_dati!$B$69)),1)),0)</f>
        <v>183</v>
      </c>
      <c r="S55" s="2">
        <f t="shared" si="3"/>
        <v>0</v>
      </c>
      <c r="T55" s="2" t="str">
        <f t="shared" si="6"/>
        <v>ISCRITTO</v>
      </c>
      <c r="U55" s="2" t="str">
        <f t="shared" si="7"/>
        <v>NON FRUITORE</v>
      </c>
      <c r="V55" s="6">
        <f t="shared" ca="1" si="4"/>
        <v>0</v>
      </c>
      <c r="W55" s="2" t="str">
        <f t="shared" ca="1" si="5"/>
        <v>NON FRUITORE</v>
      </c>
      <c r="X55" s="9">
        <v>0</v>
      </c>
    </row>
    <row r="56" spans="1:24">
      <c r="A56" s="79">
        <v>54</v>
      </c>
      <c r="B56" s="83"/>
      <c r="C56" s="83"/>
      <c r="D56" s="83"/>
      <c r="E56" s="83" t="s">
        <v>38</v>
      </c>
      <c r="F56" s="83" t="s">
        <v>39</v>
      </c>
      <c r="G56" s="83" t="s">
        <v>40</v>
      </c>
      <c r="H56" s="83" t="s">
        <v>41</v>
      </c>
      <c r="I56" s="9" t="s">
        <v>62</v>
      </c>
      <c r="J56" s="9" t="s">
        <v>57</v>
      </c>
      <c r="K56" s="84">
        <v>10</v>
      </c>
      <c r="L56" s="79">
        <v>15</v>
      </c>
      <c r="M56" s="9" t="s">
        <v>44</v>
      </c>
      <c r="N56" s="9" t="s">
        <v>45</v>
      </c>
      <c r="O56" s="9" t="s">
        <v>45</v>
      </c>
      <c r="P56" s="9" t="s">
        <v>51</v>
      </c>
      <c r="Q56" s="82">
        <v>43466</v>
      </c>
      <c r="R56" s="2">
        <f ca="1">IFERROR(IF(ISBLANK(Q56),0,CEILING((DATEDIF(Q56,EOMONTH(TODAY(),-1),"d")/(7/Input_dati!$B$69)),1)),0)</f>
        <v>183</v>
      </c>
      <c r="S56" s="2">
        <f t="shared" si="3"/>
        <v>1</v>
      </c>
      <c r="T56" s="2" t="str">
        <f t="shared" si="6"/>
        <v>ISCRITTO</v>
      </c>
      <c r="U56" s="2" t="str">
        <f t="shared" si="7"/>
        <v>FRUITORE</v>
      </c>
      <c r="V56" s="6">
        <f t="shared" ca="1" si="4"/>
        <v>5.4644808743169399E-3</v>
      </c>
      <c r="W56" s="2" t="str">
        <f t="shared" ca="1" si="5"/>
        <v>OCCASIONALE</v>
      </c>
      <c r="X56" s="9">
        <v>1</v>
      </c>
    </row>
    <row r="57" spans="1:24">
      <c r="A57" s="79">
        <v>55</v>
      </c>
      <c r="B57" s="83"/>
      <c r="C57" s="83"/>
      <c r="D57" s="83"/>
      <c r="E57" s="83" t="s">
        <v>38</v>
      </c>
      <c r="F57" s="83" t="s">
        <v>54</v>
      </c>
      <c r="G57" s="83" t="s">
        <v>52</v>
      </c>
      <c r="H57" s="83" t="s">
        <v>53</v>
      </c>
      <c r="I57" s="9" t="s">
        <v>42</v>
      </c>
      <c r="J57" s="9" t="s">
        <v>60</v>
      </c>
      <c r="K57" s="84">
        <v>10</v>
      </c>
      <c r="L57" s="79">
        <v>15</v>
      </c>
      <c r="M57" s="9" t="s">
        <v>44</v>
      </c>
      <c r="N57" s="9" t="s">
        <v>45</v>
      </c>
      <c r="O57" s="9" t="s">
        <v>45</v>
      </c>
      <c r="P57" s="9" t="s">
        <v>51</v>
      </c>
      <c r="Q57" s="82">
        <v>43466</v>
      </c>
      <c r="R57" s="2">
        <f ca="1">IFERROR(IF(ISBLANK(Q57),0,CEILING((DATEDIF(Q57,EOMONTH(TODAY(),-1),"d")/(7/Input_dati!$B$69)),1)),0)</f>
        <v>183</v>
      </c>
      <c r="S57" s="2">
        <f t="shared" si="3"/>
        <v>1</v>
      </c>
      <c r="T57" s="2" t="str">
        <f t="shared" si="6"/>
        <v>ISCRITTO</v>
      </c>
      <c r="U57" s="2" t="str">
        <f t="shared" si="7"/>
        <v>FRUITORE</v>
      </c>
      <c r="V57" s="6">
        <f t="shared" ca="1" si="4"/>
        <v>5.4644808743169399E-3</v>
      </c>
      <c r="W57" s="2" t="str">
        <f t="shared" ca="1" si="5"/>
        <v>OCCASIONALE</v>
      </c>
      <c r="X57" s="9">
        <v>1</v>
      </c>
    </row>
    <row r="58" spans="1:24">
      <c r="A58" s="79">
        <v>56</v>
      </c>
      <c r="B58" s="83"/>
      <c r="C58" s="83"/>
      <c r="D58" s="83"/>
      <c r="E58" s="83" t="s">
        <v>38</v>
      </c>
      <c r="F58" s="83" t="s">
        <v>39</v>
      </c>
      <c r="G58" s="83" t="s">
        <v>52</v>
      </c>
      <c r="H58" s="83" t="s">
        <v>53</v>
      </c>
      <c r="I58" s="9" t="s">
        <v>69</v>
      </c>
      <c r="J58" s="9" t="s">
        <v>57</v>
      </c>
      <c r="K58" s="84">
        <v>10</v>
      </c>
      <c r="L58" s="79">
        <v>15</v>
      </c>
      <c r="M58" s="9" t="s">
        <v>44</v>
      </c>
      <c r="N58" s="9" t="s">
        <v>45</v>
      </c>
      <c r="O58" s="9" t="s">
        <v>45</v>
      </c>
      <c r="P58" s="9" t="s">
        <v>51</v>
      </c>
      <c r="Q58" s="82">
        <v>43466</v>
      </c>
      <c r="R58" s="2">
        <f ca="1">IFERROR(IF(ISBLANK(Q58),0,CEILING((DATEDIF(Q58,EOMONTH(TODAY(),-1),"d")/(7/Input_dati!$B$69)),1)),0)</f>
        <v>183</v>
      </c>
      <c r="S58" s="2">
        <f t="shared" si="3"/>
        <v>1</v>
      </c>
      <c r="T58" s="2" t="str">
        <f t="shared" si="6"/>
        <v>ISCRITTO</v>
      </c>
      <c r="U58" s="2" t="str">
        <f t="shared" si="7"/>
        <v>FRUITORE</v>
      </c>
      <c r="V58" s="6">
        <f t="shared" ca="1" si="4"/>
        <v>5.4644808743169399E-3</v>
      </c>
      <c r="W58" s="2" t="str">
        <f t="shared" ca="1" si="5"/>
        <v>OCCASIONALE</v>
      </c>
      <c r="X58" s="9">
        <v>1</v>
      </c>
    </row>
    <row r="59" spans="1:24">
      <c r="A59" s="79">
        <v>57</v>
      </c>
      <c r="B59" s="83"/>
      <c r="C59" s="83"/>
      <c r="D59" s="83"/>
      <c r="E59" s="83" t="s">
        <v>38</v>
      </c>
      <c r="F59" s="83" t="s">
        <v>39</v>
      </c>
      <c r="G59" s="83" t="s">
        <v>40</v>
      </c>
      <c r="H59" s="83" t="s">
        <v>41</v>
      </c>
      <c r="I59" s="9" t="s">
        <v>42</v>
      </c>
      <c r="J59" s="9" t="s">
        <v>68</v>
      </c>
      <c r="K59" s="84">
        <v>7</v>
      </c>
      <c r="L59" s="9">
        <v>12</v>
      </c>
      <c r="M59" s="9" t="s">
        <v>44</v>
      </c>
      <c r="N59" s="9" t="s">
        <v>45</v>
      </c>
      <c r="O59" s="9" t="s">
        <v>45</v>
      </c>
      <c r="P59" s="9" t="s">
        <v>51</v>
      </c>
      <c r="Q59" s="82">
        <v>43466</v>
      </c>
      <c r="R59" s="2">
        <f ca="1">IFERROR(IF(ISBLANK(Q59),0,CEILING((DATEDIF(Q59,EOMONTH(TODAY(),-1),"d")/(7/Input_dati!$B$69)),1)),0)</f>
        <v>183</v>
      </c>
      <c r="S59" s="2">
        <f t="shared" si="3"/>
        <v>1</v>
      </c>
      <c r="T59" s="2" t="str">
        <f t="shared" si="6"/>
        <v>ISCRITTO</v>
      </c>
      <c r="U59" s="2" t="str">
        <f t="shared" si="7"/>
        <v>FRUITORE</v>
      </c>
      <c r="V59" s="6">
        <f t="shared" ca="1" si="4"/>
        <v>5.4644808743169399E-3</v>
      </c>
      <c r="W59" s="2" t="str">
        <f t="shared" ca="1" si="5"/>
        <v>OCCASIONALE</v>
      </c>
      <c r="X59" s="9">
        <v>1</v>
      </c>
    </row>
    <row r="60" spans="1:24">
      <c r="A60" s="79">
        <v>58</v>
      </c>
      <c r="B60" s="83"/>
      <c r="C60" s="83"/>
      <c r="D60" s="83"/>
      <c r="E60" s="83" t="s">
        <v>38</v>
      </c>
      <c r="F60" s="83" t="s">
        <v>58</v>
      </c>
      <c r="G60" s="83" t="s">
        <v>40</v>
      </c>
      <c r="H60" s="83" t="s">
        <v>53</v>
      </c>
      <c r="I60" s="9" t="s">
        <v>42</v>
      </c>
      <c r="J60" s="9" t="s">
        <v>43</v>
      </c>
      <c r="K60" s="84">
        <v>7</v>
      </c>
      <c r="L60" s="9">
        <v>12</v>
      </c>
      <c r="M60" s="9" t="s">
        <v>44</v>
      </c>
      <c r="N60" s="9" t="s">
        <v>45</v>
      </c>
      <c r="O60" s="9" t="s">
        <v>45</v>
      </c>
      <c r="P60" s="9" t="s">
        <v>45</v>
      </c>
      <c r="Q60" s="82">
        <v>43466</v>
      </c>
      <c r="R60" s="2">
        <f ca="1">IFERROR(IF(ISBLANK(Q60),0,CEILING((DATEDIF(Q60,EOMONTH(TODAY(),-1),"d")/(7/Input_dati!$B$69)),1)),0)</f>
        <v>183</v>
      </c>
      <c r="S60" s="2">
        <f t="shared" si="3"/>
        <v>1</v>
      </c>
      <c r="T60" s="2" t="str">
        <f t="shared" si="6"/>
        <v>ISCRITTO</v>
      </c>
      <c r="U60" s="2" t="str">
        <f t="shared" si="7"/>
        <v>FRUITORE</v>
      </c>
      <c r="V60" s="6">
        <f t="shared" ca="1" si="4"/>
        <v>5.4644808743169399E-3</v>
      </c>
      <c r="W60" s="2" t="str">
        <f t="shared" ca="1" si="5"/>
        <v>OCCASIONALE</v>
      </c>
      <c r="X60" s="9">
        <v>1</v>
      </c>
    </row>
    <row r="61" spans="1:24">
      <c r="A61" s="79">
        <v>59</v>
      </c>
      <c r="B61" s="83"/>
      <c r="C61" s="83"/>
      <c r="D61" s="83"/>
      <c r="E61" s="83" t="s">
        <v>38</v>
      </c>
      <c r="F61" s="83" t="s">
        <v>50</v>
      </c>
      <c r="G61" s="83" t="s">
        <v>52</v>
      </c>
      <c r="H61" s="83" t="s">
        <v>53</v>
      </c>
      <c r="I61" s="9" t="s">
        <v>42</v>
      </c>
      <c r="J61" s="9" t="s">
        <v>43</v>
      </c>
      <c r="K61" s="84">
        <v>7</v>
      </c>
      <c r="L61" s="9">
        <v>12</v>
      </c>
      <c r="M61" s="9" t="s">
        <v>44</v>
      </c>
      <c r="N61" s="9" t="s">
        <v>45</v>
      </c>
      <c r="O61" s="9" t="s">
        <v>45</v>
      </c>
      <c r="P61" s="9" t="s">
        <v>45</v>
      </c>
      <c r="Q61" s="82">
        <v>43466</v>
      </c>
      <c r="R61" s="2">
        <f ca="1">IFERROR(IF(ISBLANK(Q61),0,CEILING((DATEDIF(Q61,EOMONTH(TODAY(),-1),"d")/(7/Input_dati!$B$69)),1)),0)</f>
        <v>183</v>
      </c>
      <c r="S61" s="2">
        <f t="shared" si="3"/>
        <v>1</v>
      </c>
      <c r="T61" s="2" t="str">
        <f t="shared" si="6"/>
        <v>ISCRITTO</v>
      </c>
      <c r="U61" s="2" t="str">
        <f t="shared" si="7"/>
        <v>FRUITORE</v>
      </c>
      <c r="V61" s="6">
        <f t="shared" ca="1" si="4"/>
        <v>5.4644808743169399E-3</v>
      </c>
      <c r="W61" s="2" t="str">
        <f t="shared" ca="1" si="5"/>
        <v>OCCASIONALE</v>
      </c>
      <c r="X61" s="9">
        <v>1</v>
      </c>
    </row>
    <row r="62" spans="1:24">
      <c r="A62" s="79">
        <v>60</v>
      </c>
      <c r="B62" s="83"/>
      <c r="C62" s="83"/>
      <c r="D62" s="83"/>
      <c r="E62" s="83" t="s">
        <v>49</v>
      </c>
      <c r="F62" s="83" t="s">
        <v>54</v>
      </c>
      <c r="G62" s="83" t="s">
        <v>40</v>
      </c>
      <c r="H62" s="83" t="s">
        <v>41</v>
      </c>
      <c r="I62" s="9" t="s">
        <v>61</v>
      </c>
      <c r="J62" s="9" t="s">
        <v>60</v>
      </c>
      <c r="K62" s="84">
        <v>7</v>
      </c>
      <c r="L62" s="9">
        <v>12</v>
      </c>
      <c r="M62" s="9" t="s">
        <v>44</v>
      </c>
      <c r="N62" s="9" t="s">
        <v>45</v>
      </c>
      <c r="O62" s="9" t="s">
        <v>45</v>
      </c>
      <c r="P62" s="9" t="s">
        <v>45</v>
      </c>
      <c r="Q62" s="82">
        <v>43466</v>
      </c>
      <c r="R62" s="2">
        <f ca="1">IFERROR(IF(ISBLANK(Q62),0,CEILING((DATEDIF(Q62,EOMONTH(TODAY(),-1),"d")/(7/Input_dati!$B$69)),1)),0)</f>
        <v>183</v>
      </c>
      <c r="S62" s="2">
        <f t="shared" si="3"/>
        <v>1</v>
      </c>
      <c r="T62" s="2" t="str">
        <f t="shared" si="6"/>
        <v>ISCRITTO</v>
      </c>
      <c r="U62" s="2" t="str">
        <f t="shared" si="7"/>
        <v>FRUITORE</v>
      </c>
      <c r="V62" s="6">
        <f t="shared" ca="1" si="4"/>
        <v>5.4644808743169399E-3</v>
      </c>
      <c r="W62" s="2" t="str">
        <f t="shared" ca="1" si="5"/>
        <v>OCCASIONALE</v>
      </c>
      <c r="X62" s="9">
        <v>1</v>
      </c>
    </row>
    <row r="63" spans="1:24">
      <c r="A63" s="79">
        <v>61</v>
      </c>
      <c r="B63" s="83"/>
      <c r="C63" s="83"/>
      <c r="D63" s="83"/>
      <c r="E63" s="83" t="s">
        <v>49</v>
      </c>
      <c r="F63" s="83" t="s">
        <v>54</v>
      </c>
      <c r="G63" s="83" t="s">
        <v>52</v>
      </c>
      <c r="H63" s="83" t="s">
        <v>53</v>
      </c>
      <c r="I63" s="9" t="s">
        <v>61</v>
      </c>
      <c r="J63" s="9" t="s">
        <v>60</v>
      </c>
      <c r="K63" s="84">
        <v>7</v>
      </c>
      <c r="L63" s="9">
        <v>12</v>
      </c>
      <c r="M63" s="9" t="s">
        <v>44</v>
      </c>
      <c r="N63" s="9" t="s">
        <v>45</v>
      </c>
      <c r="O63" s="9" t="s">
        <v>45</v>
      </c>
      <c r="P63" s="9" t="s">
        <v>45</v>
      </c>
      <c r="Q63" s="82">
        <v>43466</v>
      </c>
      <c r="R63" s="2">
        <f ca="1">IFERROR(IF(ISBLANK(Q63),0,CEILING((DATEDIF(Q63,EOMONTH(TODAY(),-1),"d")/(7/Input_dati!$B$69)),1)),0)</f>
        <v>183</v>
      </c>
      <c r="S63" s="2">
        <f t="shared" si="3"/>
        <v>1</v>
      </c>
      <c r="T63" s="2" t="str">
        <f t="shared" si="6"/>
        <v>ISCRITTO</v>
      </c>
      <c r="U63" s="2" t="str">
        <f t="shared" si="7"/>
        <v>FRUITORE</v>
      </c>
      <c r="V63" s="6">
        <f t="shared" ca="1" si="4"/>
        <v>5.4644808743169399E-3</v>
      </c>
      <c r="W63" s="2" t="str">
        <f t="shared" ca="1" si="5"/>
        <v>OCCASIONALE</v>
      </c>
      <c r="X63" s="9">
        <v>1</v>
      </c>
    </row>
    <row r="64" spans="1:24">
      <c r="A64" s="79">
        <v>62</v>
      </c>
      <c r="B64" s="83"/>
      <c r="C64" s="83"/>
      <c r="D64" s="83"/>
      <c r="E64" s="83" t="s">
        <v>38</v>
      </c>
      <c r="F64" s="83" t="s">
        <v>50</v>
      </c>
      <c r="G64" s="83" t="s">
        <v>52</v>
      </c>
      <c r="H64" s="83" t="s">
        <v>53</v>
      </c>
      <c r="I64" s="9" t="s">
        <v>61</v>
      </c>
      <c r="J64" s="9" t="s">
        <v>60</v>
      </c>
      <c r="K64" s="84">
        <v>7</v>
      </c>
      <c r="L64" s="9">
        <v>12</v>
      </c>
      <c r="M64" s="9" t="s">
        <v>44</v>
      </c>
      <c r="N64" s="9" t="s">
        <v>45</v>
      </c>
      <c r="O64" s="9" t="s">
        <v>45</v>
      </c>
      <c r="P64" s="9" t="s">
        <v>45</v>
      </c>
      <c r="Q64" s="82">
        <v>43466</v>
      </c>
      <c r="R64" s="2">
        <f ca="1">IFERROR(IF(ISBLANK(Q64),0,CEILING((DATEDIF(Q64,EOMONTH(TODAY(),-1),"d")/(7/Input_dati!$B$69)),1)),0)</f>
        <v>183</v>
      </c>
      <c r="S64" s="2">
        <f t="shared" si="3"/>
        <v>1</v>
      </c>
      <c r="T64" s="2" t="str">
        <f t="shared" si="6"/>
        <v>ISCRITTO</v>
      </c>
      <c r="U64" s="2" t="str">
        <f t="shared" si="7"/>
        <v>FRUITORE</v>
      </c>
      <c r="V64" s="6">
        <f t="shared" ca="1" si="4"/>
        <v>5.4644808743169399E-3</v>
      </c>
      <c r="W64" s="2" t="str">
        <f t="shared" ca="1" si="5"/>
        <v>OCCASIONALE</v>
      </c>
      <c r="X64" s="9">
        <v>1</v>
      </c>
    </row>
    <row r="65" spans="1:24">
      <c r="A65" s="79">
        <v>63</v>
      </c>
      <c r="B65" s="83"/>
      <c r="C65" s="83"/>
      <c r="D65" s="83"/>
      <c r="E65" s="83" t="s">
        <v>38</v>
      </c>
      <c r="F65" s="83" t="s">
        <v>39</v>
      </c>
      <c r="G65" s="83" t="s">
        <v>40</v>
      </c>
      <c r="H65" s="83" t="s">
        <v>41</v>
      </c>
      <c r="I65" s="9" t="s">
        <v>69</v>
      </c>
      <c r="J65" s="9" t="s">
        <v>57</v>
      </c>
      <c r="K65" s="84">
        <v>7</v>
      </c>
      <c r="L65" s="9">
        <v>12</v>
      </c>
      <c r="M65" s="9" t="s">
        <v>44</v>
      </c>
      <c r="N65" s="9" t="s">
        <v>45</v>
      </c>
      <c r="O65" s="9" t="s">
        <v>45</v>
      </c>
      <c r="P65" s="9" t="s">
        <v>45</v>
      </c>
      <c r="Q65" s="82">
        <v>43466</v>
      </c>
      <c r="R65" s="2">
        <f ca="1">IFERROR(IF(ISBLANK(Q65),0,CEILING((DATEDIF(Q65,EOMONTH(TODAY(),-1),"d")/(7/Input_dati!$B$69)),1)),0)</f>
        <v>183</v>
      </c>
      <c r="S65" s="2">
        <f t="shared" si="3"/>
        <v>1</v>
      </c>
      <c r="T65" s="2" t="str">
        <f t="shared" si="6"/>
        <v>ISCRITTO</v>
      </c>
      <c r="U65" s="2" t="str">
        <f t="shared" si="7"/>
        <v>FRUITORE</v>
      </c>
      <c r="V65" s="6">
        <f t="shared" ca="1" si="4"/>
        <v>5.4644808743169399E-3</v>
      </c>
      <c r="W65" s="2" t="str">
        <f t="shared" ca="1" si="5"/>
        <v>OCCASIONALE</v>
      </c>
      <c r="X65" s="9">
        <v>1</v>
      </c>
    </row>
    <row r="66" spans="1:24">
      <c r="A66" s="79">
        <v>64</v>
      </c>
      <c r="B66" s="83"/>
      <c r="C66" s="83"/>
      <c r="D66" s="83"/>
      <c r="E66" s="83" t="s">
        <v>49</v>
      </c>
      <c r="F66" s="83" t="s">
        <v>39</v>
      </c>
      <c r="G66" s="83" t="s">
        <v>40</v>
      </c>
      <c r="H66" s="83" t="s">
        <v>41</v>
      </c>
      <c r="I66" s="9" t="s">
        <v>61</v>
      </c>
      <c r="J66" s="9" t="s">
        <v>60</v>
      </c>
      <c r="K66" s="84">
        <v>7</v>
      </c>
      <c r="L66" s="9">
        <v>12</v>
      </c>
      <c r="M66" s="9" t="s">
        <v>44</v>
      </c>
      <c r="N66" s="9" t="s">
        <v>45</v>
      </c>
      <c r="O66" s="9" t="s">
        <v>45</v>
      </c>
      <c r="P66" s="9" t="s">
        <v>45</v>
      </c>
      <c r="Q66" s="82">
        <v>43466</v>
      </c>
      <c r="R66" s="2">
        <f ca="1">IFERROR(IF(ISBLANK(Q66),0,CEILING((DATEDIF(Q66,EOMONTH(TODAY(),-1),"d")/(7/Input_dati!$B$69)),1)),0)</f>
        <v>183</v>
      </c>
      <c r="S66" s="2">
        <f t="shared" si="3"/>
        <v>1</v>
      </c>
      <c r="T66" s="2" t="str">
        <f t="shared" si="6"/>
        <v>ISCRITTO</v>
      </c>
      <c r="U66" s="2" t="str">
        <f t="shared" si="7"/>
        <v>FRUITORE</v>
      </c>
      <c r="V66" s="6">
        <f t="shared" ca="1" si="4"/>
        <v>5.4644808743169399E-3</v>
      </c>
      <c r="W66" s="2" t="str">
        <f t="shared" ca="1" si="5"/>
        <v>OCCASIONALE</v>
      </c>
      <c r="X66" s="9">
        <v>1</v>
      </c>
    </row>
    <row r="67" spans="1:24">
      <c r="A67" s="79">
        <v>65</v>
      </c>
      <c r="B67" s="83"/>
      <c r="C67" s="83"/>
      <c r="D67" s="83"/>
      <c r="E67" s="83" t="s">
        <v>49</v>
      </c>
      <c r="F67" s="83" t="s">
        <v>54</v>
      </c>
      <c r="G67" s="83" t="s">
        <v>40</v>
      </c>
      <c r="H67" s="83" t="s">
        <v>41</v>
      </c>
      <c r="I67" s="9" t="s">
        <v>42</v>
      </c>
      <c r="J67" s="9" t="s">
        <v>43</v>
      </c>
      <c r="K67" s="84">
        <v>7</v>
      </c>
      <c r="L67" s="9">
        <v>12</v>
      </c>
      <c r="M67" s="9" t="s">
        <v>44</v>
      </c>
      <c r="N67" s="9" t="s">
        <v>45</v>
      </c>
      <c r="O67" s="9" t="s">
        <v>45</v>
      </c>
      <c r="P67" s="9" t="s">
        <v>45</v>
      </c>
      <c r="Q67" s="82">
        <v>43466</v>
      </c>
      <c r="R67" s="2">
        <f ca="1">IFERROR(IF(ISBLANK(Q67),0,CEILING((DATEDIF(Q67,EOMONTH(TODAY(),-1),"d")/(7/Input_dati!$B$69)),1)),0)</f>
        <v>183</v>
      </c>
      <c r="S67" s="2">
        <f t="shared" si="3"/>
        <v>1</v>
      </c>
      <c r="T67" s="2" t="str">
        <f t="shared" ref="T67:T102" si="8">IF(Q67="","NON ISCRITTO","ISCRITTO")</f>
        <v>ISCRITTO</v>
      </c>
      <c r="U67" s="2" t="str">
        <f t="shared" ref="U67:U102" si="9">IF(S67=0,"NON FRUITORE","FRUITORE")</f>
        <v>FRUITORE</v>
      </c>
      <c r="V67" s="6">
        <f t="shared" ca="1" si="4"/>
        <v>5.4644808743169399E-3</v>
      </c>
      <c r="W67" s="2" t="str">
        <f t="shared" ca="1" si="5"/>
        <v>OCCASIONALE</v>
      </c>
      <c r="X67" s="9">
        <v>1</v>
      </c>
    </row>
    <row r="68" spans="1:24">
      <c r="A68" s="79">
        <v>66</v>
      </c>
      <c r="B68" s="83"/>
      <c r="C68" s="83"/>
      <c r="D68" s="83"/>
      <c r="E68" s="83" t="s">
        <v>49</v>
      </c>
      <c r="F68" s="83" t="s">
        <v>63</v>
      </c>
      <c r="G68" s="83" t="s">
        <v>40</v>
      </c>
      <c r="H68" s="83" t="s">
        <v>41</v>
      </c>
      <c r="I68" s="9" t="s">
        <v>62</v>
      </c>
      <c r="J68" s="9" t="s">
        <v>57</v>
      </c>
      <c r="K68" s="84">
        <v>2</v>
      </c>
      <c r="L68" s="9">
        <v>5</v>
      </c>
      <c r="M68" s="9" t="s">
        <v>44</v>
      </c>
      <c r="N68" s="9" t="s">
        <v>45</v>
      </c>
      <c r="O68" s="9" t="s">
        <v>45</v>
      </c>
      <c r="P68" s="9" t="s">
        <v>45</v>
      </c>
      <c r="Q68" s="82">
        <v>43466</v>
      </c>
      <c r="R68" s="2">
        <f ca="1">IFERROR(IF(ISBLANK(Q68),0,CEILING((DATEDIF(Q68,EOMONTH(TODAY(),-1),"d")/(7/Input_dati!$B$69)),1)),0)</f>
        <v>183</v>
      </c>
      <c r="S68" s="2">
        <f t="shared" ref="S68:S102" si="10">SUM(X68:XFD68)</f>
        <v>1</v>
      </c>
      <c r="T68" s="2" t="str">
        <f t="shared" si="8"/>
        <v>ISCRITTO</v>
      </c>
      <c r="U68" s="2" t="str">
        <f t="shared" si="9"/>
        <v>FRUITORE</v>
      </c>
      <c r="V68" s="6">
        <f t="shared" ref="V68:V102" ca="1" si="11">IF(AND(T68="ISCRITTO",S68&lt;=R68),S68/R68,IF(T68="NON ISCRITTO","","ERRORE"))</f>
        <v>5.4644808743169399E-3</v>
      </c>
      <c r="W68" s="2" t="str">
        <f t="shared" ref="W68:W102" ca="1" si="12">IF(AND(T68="ISCRITTO",V68=""),"ERRORE",IF(V68="","NON ISCRITTO",IF(V68="ERRORE","ERRORE",IF(V68&gt;=60%,"FREQUENTE",IF(AND(V68&lt;60%,V68&gt;30%),"MEDIO",IF(AND(V68&lt;=30%,V68&gt;0%),"OCCASIONALE",IF(AND(V68=0%,T68="ISCRITTO"),"NON FRUITORE","ERRORE")))))))</f>
        <v>OCCASIONALE</v>
      </c>
      <c r="X68" s="9">
        <v>1</v>
      </c>
    </row>
    <row r="69" spans="1:24">
      <c r="A69" s="79">
        <v>67</v>
      </c>
      <c r="B69" s="83"/>
      <c r="C69" s="83"/>
      <c r="D69" s="83"/>
      <c r="E69" s="83" t="s">
        <v>38</v>
      </c>
      <c r="F69" s="83" t="s">
        <v>58</v>
      </c>
      <c r="G69" s="83" t="s">
        <v>40</v>
      </c>
      <c r="H69" s="83" t="s">
        <v>41</v>
      </c>
      <c r="I69" s="9" t="s">
        <v>62</v>
      </c>
      <c r="J69" s="9" t="s">
        <v>57</v>
      </c>
      <c r="K69" s="84">
        <v>2</v>
      </c>
      <c r="L69" s="9">
        <v>5</v>
      </c>
      <c r="M69" s="9" t="s">
        <v>44</v>
      </c>
      <c r="N69" s="9" t="s">
        <v>45</v>
      </c>
      <c r="O69" s="9" t="s">
        <v>45</v>
      </c>
      <c r="P69" s="9" t="s">
        <v>45</v>
      </c>
      <c r="Q69" s="82">
        <v>43466</v>
      </c>
      <c r="R69" s="2">
        <f ca="1">IFERROR(IF(ISBLANK(Q69),0,CEILING((DATEDIF(Q69,EOMONTH(TODAY(),-1),"d")/(7/Input_dati!$B$69)),1)),0)</f>
        <v>183</v>
      </c>
      <c r="S69" s="2">
        <f t="shared" si="10"/>
        <v>1</v>
      </c>
      <c r="T69" s="2" t="str">
        <f t="shared" si="8"/>
        <v>ISCRITTO</v>
      </c>
      <c r="U69" s="2" t="str">
        <f t="shared" si="9"/>
        <v>FRUITORE</v>
      </c>
      <c r="V69" s="6">
        <f t="shared" ca="1" si="11"/>
        <v>5.4644808743169399E-3</v>
      </c>
      <c r="W69" s="2" t="str">
        <f t="shared" ca="1" si="12"/>
        <v>OCCASIONALE</v>
      </c>
      <c r="X69" s="9">
        <v>1</v>
      </c>
    </row>
    <row r="70" spans="1:24">
      <c r="A70" s="79">
        <v>68</v>
      </c>
      <c r="B70" s="83"/>
      <c r="C70" s="83"/>
      <c r="D70" s="83"/>
      <c r="E70" s="83" t="s">
        <v>38</v>
      </c>
      <c r="F70" s="83" t="s">
        <v>39</v>
      </c>
      <c r="G70" s="83" t="s">
        <v>52</v>
      </c>
      <c r="H70" s="83" t="s">
        <v>53</v>
      </c>
      <c r="I70" s="9" t="s">
        <v>42</v>
      </c>
      <c r="J70" s="9" t="s">
        <v>43</v>
      </c>
      <c r="K70" s="84">
        <v>2</v>
      </c>
      <c r="L70" s="9">
        <v>5</v>
      </c>
      <c r="M70" s="9" t="s">
        <v>44</v>
      </c>
      <c r="N70" s="9" t="s">
        <v>45</v>
      </c>
      <c r="O70" s="9" t="s">
        <v>45</v>
      </c>
      <c r="P70" s="9" t="s">
        <v>45</v>
      </c>
      <c r="Q70" s="82">
        <v>43466</v>
      </c>
      <c r="R70" s="2">
        <f ca="1">IFERROR(IF(ISBLANK(Q70),0,CEILING((DATEDIF(Q70,EOMONTH(TODAY(),-1),"d")/(7/Input_dati!$B$69)),1)),0)</f>
        <v>183</v>
      </c>
      <c r="S70" s="2">
        <f t="shared" si="10"/>
        <v>1</v>
      </c>
      <c r="T70" s="2" t="str">
        <f t="shared" si="8"/>
        <v>ISCRITTO</v>
      </c>
      <c r="U70" s="2" t="str">
        <f t="shared" si="9"/>
        <v>FRUITORE</v>
      </c>
      <c r="V70" s="6">
        <f t="shared" ca="1" si="11"/>
        <v>5.4644808743169399E-3</v>
      </c>
      <c r="W70" s="2" t="str">
        <f t="shared" ca="1" si="12"/>
        <v>OCCASIONALE</v>
      </c>
      <c r="X70" s="9">
        <v>1</v>
      </c>
    </row>
    <row r="71" spans="1:24">
      <c r="A71" s="79">
        <v>69</v>
      </c>
      <c r="B71" s="83"/>
      <c r="C71" s="83"/>
      <c r="D71" s="83"/>
      <c r="E71" s="83" t="s">
        <v>38</v>
      </c>
      <c r="F71" s="83" t="s">
        <v>54</v>
      </c>
      <c r="G71" s="83" t="s">
        <v>40</v>
      </c>
      <c r="H71" s="83" t="s">
        <v>41</v>
      </c>
      <c r="I71" s="9" t="s">
        <v>56</v>
      </c>
      <c r="J71" s="9" t="s">
        <v>57</v>
      </c>
      <c r="K71" s="84">
        <v>2</v>
      </c>
      <c r="L71" s="9">
        <v>5</v>
      </c>
      <c r="M71" s="9" t="s">
        <v>44</v>
      </c>
      <c r="N71" s="9" t="s">
        <v>51</v>
      </c>
      <c r="O71" s="9" t="s">
        <v>51</v>
      </c>
      <c r="P71" s="9" t="s">
        <v>45</v>
      </c>
      <c r="Q71" s="82">
        <v>43466</v>
      </c>
      <c r="R71" s="2">
        <f ca="1">IFERROR(IF(ISBLANK(Q71),0,CEILING((DATEDIF(Q71,EOMONTH(TODAY(),-1),"d")/(7/Input_dati!$B$69)),1)),0)</f>
        <v>183</v>
      </c>
      <c r="S71" s="2">
        <f t="shared" si="10"/>
        <v>1</v>
      </c>
      <c r="T71" s="2" t="str">
        <f t="shared" si="8"/>
        <v>ISCRITTO</v>
      </c>
      <c r="U71" s="2" t="str">
        <f t="shared" si="9"/>
        <v>FRUITORE</v>
      </c>
      <c r="V71" s="6">
        <f t="shared" ca="1" si="11"/>
        <v>5.4644808743169399E-3</v>
      </c>
      <c r="W71" s="2" t="str">
        <f t="shared" ca="1" si="12"/>
        <v>OCCASIONALE</v>
      </c>
      <c r="X71" s="9">
        <v>1</v>
      </c>
    </row>
    <row r="72" spans="1:24">
      <c r="A72" s="79">
        <v>70</v>
      </c>
      <c r="B72" s="83"/>
      <c r="C72" s="83"/>
      <c r="D72" s="83"/>
      <c r="E72" s="83" t="s">
        <v>38</v>
      </c>
      <c r="F72" s="83" t="s">
        <v>63</v>
      </c>
      <c r="G72" s="83" t="s">
        <v>67</v>
      </c>
      <c r="H72" s="83" t="s">
        <v>41</v>
      </c>
      <c r="I72" s="9" t="s">
        <v>62</v>
      </c>
      <c r="J72" s="9" t="s">
        <v>57</v>
      </c>
      <c r="K72" s="84">
        <v>18</v>
      </c>
      <c r="L72" s="9">
        <v>22</v>
      </c>
      <c r="M72" s="9" t="s">
        <v>44</v>
      </c>
      <c r="N72" s="9" t="s">
        <v>51</v>
      </c>
      <c r="O72" s="9" t="s">
        <v>51</v>
      </c>
      <c r="P72" s="9" t="s">
        <v>45</v>
      </c>
      <c r="Q72" s="82">
        <v>43466</v>
      </c>
      <c r="R72" s="2">
        <f ca="1">IFERROR(IF(ISBLANK(Q72),0,CEILING((DATEDIF(Q72,EOMONTH(TODAY(),-1),"d")/(7/Input_dati!$B$69)),1)),0)</f>
        <v>183</v>
      </c>
      <c r="S72" s="2">
        <f t="shared" si="10"/>
        <v>1</v>
      </c>
      <c r="T72" s="2" t="str">
        <f t="shared" si="8"/>
        <v>ISCRITTO</v>
      </c>
      <c r="U72" s="2" t="str">
        <f t="shared" si="9"/>
        <v>FRUITORE</v>
      </c>
      <c r="V72" s="6">
        <f t="shared" ca="1" si="11"/>
        <v>5.4644808743169399E-3</v>
      </c>
      <c r="W72" s="2" t="str">
        <f t="shared" ca="1" si="12"/>
        <v>OCCASIONALE</v>
      </c>
      <c r="X72" s="9">
        <v>1</v>
      </c>
    </row>
    <row r="73" spans="1:24">
      <c r="A73" s="79">
        <v>71</v>
      </c>
      <c r="B73" s="83"/>
      <c r="C73" s="83"/>
      <c r="D73" s="83"/>
      <c r="E73" s="83" t="s">
        <v>49</v>
      </c>
      <c r="F73" s="83" t="s">
        <v>63</v>
      </c>
      <c r="G73" s="83" t="s">
        <v>40</v>
      </c>
      <c r="H73" s="83" t="s">
        <v>41</v>
      </c>
      <c r="I73" s="9" t="s">
        <v>42</v>
      </c>
      <c r="J73" s="9" t="s">
        <v>43</v>
      </c>
      <c r="K73" s="84">
        <v>18</v>
      </c>
      <c r="L73" s="9">
        <v>22</v>
      </c>
      <c r="M73" s="9" t="s">
        <v>44</v>
      </c>
      <c r="N73" s="9" t="s">
        <v>51</v>
      </c>
      <c r="O73" s="9" t="s">
        <v>51</v>
      </c>
      <c r="P73" s="9" t="s">
        <v>45</v>
      </c>
      <c r="Q73" s="82">
        <v>43466</v>
      </c>
      <c r="R73" s="2">
        <f ca="1">IFERROR(IF(ISBLANK(Q73),0,CEILING((DATEDIF(Q73,EOMONTH(TODAY(),-1),"d")/(7/Input_dati!$B$69)),1)),0)</f>
        <v>183</v>
      </c>
      <c r="S73" s="2">
        <f t="shared" si="10"/>
        <v>1</v>
      </c>
      <c r="T73" s="2" t="str">
        <f t="shared" si="8"/>
        <v>ISCRITTO</v>
      </c>
      <c r="U73" s="2" t="str">
        <f t="shared" si="9"/>
        <v>FRUITORE</v>
      </c>
      <c r="V73" s="6">
        <f t="shared" ca="1" si="11"/>
        <v>5.4644808743169399E-3</v>
      </c>
      <c r="W73" s="2" t="str">
        <f t="shared" ca="1" si="12"/>
        <v>OCCASIONALE</v>
      </c>
      <c r="X73" s="9">
        <v>1</v>
      </c>
    </row>
    <row r="74" spans="1:24">
      <c r="A74" s="79">
        <v>72</v>
      </c>
      <c r="B74" s="83"/>
      <c r="C74" s="83"/>
      <c r="D74" s="83"/>
      <c r="E74" s="83" t="s">
        <v>38</v>
      </c>
      <c r="F74" s="83" t="s">
        <v>50</v>
      </c>
      <c r="G74" s="83" t="s">
        <v>52</v>
      </c>
      <c r="H74" s="83" t="s">
        <v>53</v>
      </c>
      <c r="I74" s="9" t="s">
        <v>61</v>
      </c>
      <c r="J74" s="9" t="s">
        <v>60</v>
      </c>
      <c r="K74" s="84">
        <v>18</v>
      </c>
      <c r="L74" s="9">
        <v>22</v>
      </c>
      <c r="M74" s="9" t="s">
        <v>44</v>
      </c>
      <c r="N74" s="9" t="s">
        <v>51</v>
      </c>
      <c r="O74" s="9" t="s">
        <v>51</v>
      </c>
      <c r="P74" s="9" t="s">
        <v>45</v>
      </c>
      <c r="Q74" s="82">
        <v>43466</v>
      </c>
      <c r="R74" s="2">
        <f ca="1">IFERROR(IF(ISBLANK(Q74),0,CEILING((DATEDIF(Q74,EOMONTH(TODAY(),-1),"d")/(7/Input_dati!$B$69)),1)),0)</f>
        <v>183</v>
      </c>
      <c r="S74" s="2">
        <f t="shared" si="10"/>
        <v>1</v>
      </c>
      <c r="T74" s="2" t="str">
        <f t="shared" si="8"/>
        <v>ISCRITTO</v>
      </c>
      <c r="U74" s="2" t="str">
        <f t="shared" si="9"/>
        <v>FRUITORE</v>
      </c>
      <c r="V74" s="6">
        <f t="shared" ca="1" si="11"/>
        <v>5.4644808743169399E-3</v>
      </c>
      <c r="W74" s="2" t="str">
        <f t="shared" ca="1" si="12"/>
        <v>OCCASIONALE</v>
      </c>
      <c r="X74" s="9">
        <v>1</v>
      </c>
    </row>
    <row r="75" spans="1:24">
      <c r="A75" s="79">
        <v>73</v>
      </c>
      <c r="B75" s="83"/>
      <c r="C75" s="83"/>
      <c r="D75" s="83"/>
      <c r="E75" s="83" t="s">
        <v>38</v>
      </c>
      <c r="F75" s="83" t="s">
        <v>58</v>
      </c>
      <c r="G75" s="83" t="s">
        <v>40</v>
      </c>
      <c r="H75" s="83" t="s">
        <v>41</v>
      </c>
      <c r="I75" s="9" t="s">
        <v>61</v>
      </c>
      <c r="J75" s="9" t="s">
        <v>60</v>
      </c>
      <c r="K75" s="84">
        <v>18</v>
      </c>
      <c r="L75" s="9">
        <v>22</v>
      </c>
      <c r="M75" s="9" t="s">
        <v>44</v>
      </c>
      <c r="N75" s="9" t="s">
        <v>51</v>
      </c>
      <c r="O75" s="9" t="s">
        <v>51</v>
      </c>
      <c r="P75" s="9" t="s">
        <v>45</v>
      </c>
      <c r="Q75" s="82">
        <v>43466</v>
      </c>
      <c r="R75" s="2">
        <f ca="1">IFERROR(IF(ISBLANK(Q75),0,CEILING((DATEDIF(Q75,EOMONTH(TODAY(),-1),"d")/(7/Input_dati!$B$69)),1)),0)</f>
        <v>183</v>
      </c>
      <c r="S75" s="2">
        <f t="shared" si="10"/>
        <v>1</v>
      </c>
      <c r="T75" s="2" t="str">
        <f t="shared" si="8"/>
        <v>ISCRITTO</v>
      </c>
      <c r="U75" s="2" t="str">
        <f t="shared" si="9"/>
        <v>FRUITORE</v>
      </c>
      <c r="V75" s="6">
        <f t="shared" ca="1" si="11"/>
        <v>5.4644808743169399E-3</v>
      </c>
      <c r="W75" s="2" t="str">
        <f t="shared" ca="1" si="12"/>
        <v>OCCASIONALE</v>
      </c>
      <c r="X75" s="9">
        <v>1</v>
      </c>
    </row>
    <row r="76" spans="1:24">
      <c r="A76" s="79">
        <v>74</v>
      </c>
      <c r="B76" s="83"/>
      <c r="C76" s="83"/>
      <c r="D76" s="83"/>
      <c r="E76" s="83" t="s">
        <v>38</v>
      </c>
      <c r="F76" s="83" t="s">
        <v>54</v>
      </c>
      <c r="G76" s="83" t="s">
        <v>52</v>
      </c>
      <c r="H76" s="83" t="s">
        <v>41</v>
      </c>
      <c r="I76" s="9" t="s">
        <v>61</v>
      </c>
      <c r="J76" s="9" t="s">
        <v>60</v>
      </c>
      <c r="K76" s="84">
        <v>18</v>
      </c>
      <c r="L76" s="9">
        <v>22</v>
      </c>
      <c r="M76" s="9" t="s">
        <v>44</v>
      </c>
      <c r="N76" s="9" t="s">
        <v>51</v>
      </c>
      <c r="O76" s="9" t="s">
        <v>51</v>
      </c>
      <c r="P76" s="9" t="s">
        <v>45</v>
      </c>
      <c r="Q76" s="82">
        <v>43466</v>
      </c>
      <c r="R76" s="2">
        <f ca="1">IFERROR(IF(ISBLANK(Q76),0,CEILING((DATEDIF(Q76,EOMONTH(TODAY(),-1),"d")/(7/Input_dati!$B$69)),1)),0)</f>
        <v>183</v>
      </c>
      <c r="S76" s="2">
        <f t="shared" si="10"/>
        <v>1</v>
      </c>
      <c r="T76" s="2" t="str">
        <f t="shared" si="8"/>
        <v>ISCRITTO</v>
      </c>
      <c r="U76" s="2" t="str">
        <f t="shared" si="9"/>
        <v>FRUITORE</v>
      </c>
      <c r="V76" s="6">
        <f t="shared" ca="1" si="11"/>
        <v>5.4644808743169399E-3</v>
      </c>
      <c r="W76" s="2" t="str">
        <f t="shared" ca="1" si="12"/>
        <v>OCCASIONALE</v>
      </c>
      <c r="X76" s="9">
        <v>1</v>
      </c>
    </row>
    <row r="77" spans="1:24">
      <c r="A77" s="79">
        <v>75</v>
      </c>
      <c r="B77" s="83"/>
      <c r="C77" s="83"/>
      <c r="D77" s="83"/>
      <c r="E77" s="83" t="s">
        <v>38</v>
      </c>
      <c r="F77" s="83" t="s">
        <v>63</v>
      </c>
      <c r="G77" s="83" t="s">
        <v>40</v>
      </c>
      <c r="H77" s="83" t="s">
        <v>53</v>
      </c>
      <c r="I77" s="9" t="s">
        <v>61</v>
      </c>
      <c r="J77" s="84" t="s">
        <v>64</v>
      </c>
      <c r="K77" s="84">
        <v>18</v>
      </c>
      <c r="L77" s="9">
        <v>22</v>
      </c>
      <c r="M77" s="9" t="s">
        <v>44</v>
      </c>
      <c r="N77" s="9" t="s">
        <v>51</v>
      </c>
      <c r="O77" s="9" t="s">
        <v>51</v>
      </c>
      <c r="P77" s="9" t="s">
        <v>45</v>
      </c>
      <c r="Q77" s="82">
        <v>43466</v>
      </c>
      <c r="R77" s="2">
        <f ca="1">IFERROR(IF(ISBLANK(Q77),0,CEILING((DATEDIF(Q77,EOMONTH(TODAY(),-1),"d")/(7/Input_dati!$B$69)),1)),0)</f>
        <v>183</v>
      </c>
      <c r="S77" s="2">
        <f t="shared" si="10"/>
        <v>1</v>
      </c>
      <c r="T77" s="2" t="str">
        <f t="shared" si="8"/>
        <v>ISCRITTO</v>
      </c>
      <c r="U77" s="2" t="str">
        <f t="shared" si="9"/>
        <v>FRUITORE</v>
      </c>
      <c r="V77" s="6">
        <f t="shared" ca="1" si="11"/>
        <v>5.4644808743169399E-3</v>
      </c>
      <c r="W77" s="2" t="str">
        <f t="shared" ca="1" si="12"/>
        <v>OCCASIONALE</v>
      </c>
      <c r="X77" s="9">
        <v>1</v>
      </c>
    </row>
    <row r="78" spans="1:24">
      <c r="A78" s="79">
        <v>76</v>
      </c>
      <c r="B78" s="83"/>
      <c r="C78" s="83"/>
      <c r="D78" s="83"/>
      <c r="E78" s="83" t="s">
        <v>38</v>
      </c>
      <c r="F78" s="83" t="s">
        <v>50</v>
      </c>
      <c r="G78" s="83" t="s">
        <v>40</v>
      </c>
      <c r="H78" s="83" t="s">
        <v>41</v>
      </c>
      <c r="I78" s="9" t="s">
        <v>42</v>
      </c>
      <c r="J78" s="9" t="s">
        <v>70</v>
      </c>
      <c r="K78" s="84">
        <v>18</v>
      </c>
      <c r="L78" s="9">
        <v>22</v>
      </c>
      <c r="M78" s="9" t="s">
        <v>44</v>
      </c>
      <c r="N78" s="9" t="s">
        <v>51</v>
      </c>
      <c r="O78" s="9" t="s">
        <v>51</v>
      </c>
      <c r="P78" s="9" t="s">
        <v>45</v>
      </c>
      <c r="Q78" s="82">
        <v>43466</v>
      </c>
      <c r="R78" s="2">
        <f ca="1">IFERROR(IF(ISBLANK(Q78),0,CEILING((DATEDIF(Q78,EOMONTH(TODAY(),-1),"d")/(7/Input_dati!$B$69)),1)),0)</f>
        <v>183</v>
      </c>
      <c r="S78" s="2">
        <f t="shared" si="10"/>
        <v>1</v>
      </c>
      <c r="T78" s="2" t="str">
        <f t="shared" si="8"/>
        <v>ISCRITTO</v>
      </c>
      <c r="U78" s="2" t="str">
        <f t="shared" si="9"/>
        <v>FRUITORE</v>
      </c>
      <c r="V78" s="6">
        <f t="shared" ca="1" si="11"/>
        <v>5.4644808743169399E-3</v>
      </c>
      <c r="W78" s="2" t="str">
        <f t="shared" ca="1" si="12"/>
        <v>OCCASIONALE</v>
      </c>
      <c r="X78" s="9">
        <v>1</v>
      </c>
    </row>
    <row r="79" spans="1:24">
      <c r="A79" s="79">
        <v>77</v>
      </c>
      <c r="B79" s="83"/>
      <c r="C79" s="83"/>
      <c r="D79" s="83"/>
      <c r="E79" s="83" t="s">
        <v>38</v>
      </c>
      <c r="F79" s="83" t="s">
        <v>50</v>
      </c>
      <c r="G79" s="83" t="s">
        <v>52</v>
      </c>
      <c r="H79" s="83" t="s">
        <v>53</v>
      </c>
      <c r="I79" s="9" t="s">
        <v>61</v>
      </c>
      <c r="J79" s="9" t="s">
        <v>60</v>
      </c>
      <c r="K79" s="84">
        <v>18</v>
      </c>
      <c r="L79" s="9">
        <v>22</v>
      </c>
      <c r="M79" s="9" t="s">
        <v>44</v>
      </c>
      <c r="N79" s="9" t="s">
        <v>51</v>
      </c>
      <c r="O79" s="9" t="s">
        <v>51</v>
      </c>
      <c r="P79" s="9" t="s">
        <v>45</v>
      </c>
      <c r="Q79" s="82">
        <v>43466</v>
      </c>
      <c r="R79" s="2">
        <f ca="1">IFERROR(IF(ISBLANK(Q79),0,CEILING((DATEDIF(Q79,EOMONTH(TODAY(),-1),"d")/(7/Input_dati!$B$69)),1)),0)</f>
        <v>183</v>
      </c>
      <c r="S79" s="2">
        <f t="shared" si="10"/>
        <v>1</v>
      </c>
      <c r="T79" s="2" t="str">
        <f t="shared" si="8"/>
        <v>ISCRITTO</v>
      </c>
      <c r="U79" s="2" t="str">
        <f t="shared" si="9"/>
        <v>FRUITORE</v>
      </c>
      <c r="V79" s="6">
        <f t="shared" ca="1" si="11"/>
        <v>5.4644808743169399E-3</v>
      </c>
      <c r="W79" s="2" t="str">
        <f t="shared" ca="1" si="12"/>
        <v>OCCASIONALE</v>
      </c>
      <c r="X79" s="9">
        <v>1</v>
      </c>
    </row>
    <row r="80" spans="1:24">
      <c r="A80" s="79">
        <v>78</v>
      </c>
      <c r="B80" s="83"/>
      <c r="C80" s="83"/>
      <c r="D80" s="83"/>
      <c r="E80" s="83" t="s">
        <v>38</v>
      </c>
      <c r="F80" s="83" t="s">
        <v>50</v>
      </c>
      <c r="G80" s="83" t="s">
        <v>67</v>
      </c>
      <c r="H80" s="83" t="s">
        <v>41</v>
      </c>
      <c r="I80" s="9" t="s">
        <v>42</v>
      </c>
      <c r="J80" s="9" t="s">
        <v>60</v>
      </c>
      <c r="K80" s="84">
        <v>30</v>
      </c>
      <c r="L80" s="9">
        <v>35</v>
      </c>
      <c r="M80" s="9" t="s">
        <v>44</v>
      </c>
      <c r="N80" s="9" t="s">
        <v>51</v>
      </c>
      <c r="O80" s="9" t="s">
        <v>51</v>
      </c>
      <c r="P80" s="9" t="s">
        <v>45</v>
      </c>
      <c r="Q80" s="82">
        <v>43466</v>
      </c>
      <c r="R80" s="2">
        <f ca="1">IFERROR(IF(ISBLANK(Q80),0,CEILING((DATEDIF(Q80,EOMONTH(TODAY(),-1),"d")/(7/Input_dati!$B$69)),1)),0)</f>
        <v>183</v>
      </c>
      <c r="S80" s="2">
        <f t="shared" si="10"/>
        <v>1</v>
      </c>
      <c r="T80" s="2" t="str">
        <f t="shared" si="8"/>
        <v>ISCRITTO</v>
      </c>
      <c r="U80" s="2" t="str">
        <f t="shared" si="9"/>
        <v>FRUITORE</v>
      </c>
      <c r="V80" s="6">
        <f t="shared" ca="1" si="11"/>
        <v>5.4644808743169399E-3</v>
      </c>
      <c r="W80" s="2" t="str">
        <f t="shared" ca="1" si="12"/>
        <v>OCCASIONALE</v>
      </c>
      <c r="X80" s="9">
        <v>1</v>
      </c>
    </row>
    <row r="81" spans="1:24">
      <c r="A81" s="79">
        <v>79</v>
      </c>
      <c r="B81" s="83"/>
      <c r="C81" s="83"/>
      <c r="D81" s="83"/>
      <c r="E81" s="83" t="s">
        <v>38</v>
      </c>
      <c r="F81" s="83" t="s">
        <v>50</v>
      </c>
      <c r="G81" s="83" t="s">
        <v>52</v>
      </c>
      <c r="H81" s="83" t="s">
        <v>41</v>
      </c>
      <c r="I81" s="9" t="s">
        <v>61</v>
      </c>
      <c r="J81" s="84" t="s">
        <v>64</v>
      </c>
      <c r="K81" s="84">
        <v>30</v>
      </c>
      <c r="L81" s="9">
        <v>35</v>
      </c>
      <c r="M81" s="9" t="s">
        <v>44</v>
      </c>
      <c r="N81" s="9" t="s">
        <v>51</v>
      </c>
      <c r="O81" s="9" t="s">
        <v>45</v>
      </c>
      <c r="P81" s="9" t="s">
        <v>45</v>
      </c>
      <c r="Q81" s="82">
        <v>43466</v>
      </c>
      <c r="R81" s="2">
        <f ca="1">IFERROR(IF(ISBLANK(Q81),0,CEILING((DATEDIF(Q81,EOMONTH(TODAY(),-1),"d")/(7/Input_dati!$B$69)),1)),0)</f>
        <v>183</v>
      </c>
      <c r="S81" s="2">
        <f t="shared" si="10"/>
        <v>2</v>
      </c>
      <c r="T81" s="2" t="str">
        <f t="shared" si="8"/>
        <v>ISCRITTO</v>
      </c>
      <c r="U81" s="2" t="str">
        <f t="shared" si="9"/>
        <v>FRUITORE</v>
      </c>
      <c r="V81" s="6">
        <f t="shared" ca="1" si="11"/>
        <v>1.092896174863388E-2</v>
      </c>
      <c r="W81" s="2" t="str">
        <f t="shared" ca="1" si="12"/>
        <v>OCCASIONALE</v>
      </c>
      <c r="X81" s="9">
        <v>2</v>
      </c>
    </row>
    <row r="82" spans="1:24">
      <c r="A82" s="79">
        <v>80</v>
      </c>
      <c r="B82" s="83"/>
      <c r="C82" s="83"/>
      <c r="D82" s="83"/>
      <c r="E82" s="83" t="s">
        <v>38</v>
      </c>
      <c r="F82" s="83" t="s">
        <v>54</v>
      </c>
      <c r="G82" s="83" t="s">
        <v>40</v>
      </c>
      <c r="H82" s="83" t="s">
        <v>41</v>
      </c>
      <c r="I82" s="9" t="s">
        <v>61</v>
      </c>
      <c r="J82" s="84" t="s">
        <v>64</v>
      </c>
      <c r="K82" s="84">
        <v>30</v>
      </c>
      <c r="L82" s="9">
        <v>35</v>
      </c>
      <c r="M82" s="9" t="s">
        <v>44</v>
      </c>
      <c r="N82" s="9" t="s">
        <v>51</v>
      </c>
      <c r="O82" s="9" t="s">
        <v>45</v>
      </c>
      <c r="P82" s="9" t="s">
        <v>45</v>
      </c>
      <c r="Q82" s="82">
        <v>43466</v>
      </c>
      <c r="R82" s="2">
        <f ca="1">IFERROR(IF(ISBLANK(Q82),0,CEILING((DATEDIF(Q82,EOMONTH(TODAY(),-1),"d")/(7/Input_dati!$B$69)),1)),0)</f>
        <v>183</v>
      </c>
      <c r="S82" s="2">
        <f t="shared" si="10"/>
        <v>2</v>
      </c>
      <c r="T82" s="2" t="str">
        <f t="shared" si="8"/>
        <v>ISCRITTO</v>
      </c>
      <c r="U82" s="2" t="str">
        <f t="shared" si="9"/>
        <v>FRUITORE</v>
      </c>
      <c r="V82" s="6">
        <f t="shared" ca="1" si="11"/>
        <v>1.092896174863388E-2</v>
      </c>
      <c r="W82" s="2" t="str">
        <f t="shared" ca="1" si="12"/>
        <v>OCCASIONALE</v>
      </c>
      <c r="X82" s="9">
        <v>2</v>
      </c>
    </row>
    <row r="83" spans="1:24">
      <c r="A83" s="79">
        <v>81</v>
      </c>
      <c r="B83" s="83"/>
      <c r="C83" s="83"/>
      <c r="D83" s="83"/>
      <c r="E83" s="83" t="s">
        <v>49</v>
      </c>
      <c r="F83" s="83" t="s">
        <v>54</v>
      </c>
      <c r="G83" s="83" t="s">
        <v>40</v>
      </c>
      <c r="H83" s="83" t="s">
        <v>41</v>
      </c>
      <c r="I83" s="9" t="s">
        <v>59</v>
      </c>
      <c r="J83" s="9" t="s">
        <v>57</v>
      </c>
      <c r="K83" s="84">
        <v>30</v>
      </c>
      <c r="L83" s="9">
        <v>35</v>
      </c>
      <c r="M83" s="9" t="s">
        <v>44</v>
      </c>
      <c r="N83" s="9" t="s">
        <v>51</v>
      </c>
      <c r="O83" s="9" t="s">
        <v>45</v>
      </c>
      <c r="P83" s="9" t="s">
        <v>45</v>
      </c>
      <c r="Q83" s="82">
        <v>43466</v>
      </c>
      <c r="R83" s="2">
        <f ca="1">IFERROR(IF(ISBLANK(Q83),0,CEILING((DATEDIF(Q83,EOMONTH(TODAY(),-1),"d")/(7/Input_dati!$B$69)),1)),0)</f>
        <v>183</v>
      </c>
      <c r="S83" s="2">
        <f t="shared" si="10"/>
        <v>2</v>
      </c>
      <c r="T83" s="2" t="str">
        <f t="shared" si="8"/>
        <v>ISCRITTO</v>
      </c>
      <c r="U83" s="2" t="str">
        <f t="shared" si="9"/>
        <v>FRUITORE</v>
      </c>
      <c r="V83" s="6">
        <f t="shared" ca="1" si="11"/>
        <v>1.092896174863388E-2</v>
      </c>
      <c r="W83" s="2" t="str">
        <f t="shared" ca="1" si="12"/>
        <v>OCCASIONALE</v>
      </c>
      <c r="X83" s="9">
        <v>2</v>
      </c>
    </row>
    <row r="84" spans="1:24">
      <c r="A84" s="79">
        <v>82</v>
      </c>
      <c r="B84" s="83"/>
      <c r="C84" s="83"/>
      <c r="D84" s="83"/>
      <c r="E84" s="83" t="s">
        <v>38</v>
      </c>
      <c r="F84" s="83" t="s">
        <v>54</v>
      </c>
      <c r="G84" s="83" t="s">
        <v>40</v>
      </c>
      <c r="H84" s="83" t="s">
        <v>53</v>
      </c>
      <c r="I84" s="9" t="s">
        <v>61</v>
      </c>
      <c r="J84" s="9" t="s">
        <v>60</v>
      </c>
      <c r="K84" s="84">
        <v>30</v>
      </c>
      <c r="L84" s="9">
        <v>35</v>
      </c>
      <c r="M84" s="9" t="s">
        <v>44</v>
      </c>
      <c r="N84" s="9" t="s">
        <v>51</v>
      </c>
      <c r="O84" s="9" t="s">
        <v>51</v>
      </c>
      <c r="P84" s="9" t="s">
        <v>51</v>
      </c>
      <c r="R84" s="2">
        <f ca="1">IFERROR(IF(ISBLANK(Q84),0,CEILING((DATEDIF(Q84,EOMONTH(TODAY(),-1),"d")/(7/Input_dati!$B$69)),1)),0)</f>
        <v>0</v>
      </c>
      <c r="S84" s="2">
        <f t="shared" si="10"/>
        <v>0</v>
      </c>
      <c r="T84" s="2" t="str">
        <f t="shared" si="8"/>
        <v>NON ISCRITTO</v>
      </c>
      <c r="U84" s="2" t="str">
        <f t="shared" si="9"/>
        <v>NON FRUITORE</v>
      </c>
      <c r="V84" s="6" t="str">
        <f t="shared" ca="1" si="11"/>
        <v/>
      </c>
      <c r="W84" s="2" t="str">
        <f t="shared" ca="1" si="12"/>
        <v>NON ISCRITTO</v>
      </c>
      <c r="X84" s="9">
        <v>0</v>
      </c>
    </row>
    <row r="85" spans="1:24">
      <c r="A85" s="79">
        <v>83</v>
      </c>
      <c r="B85" s="83"/>
      <c r="C85" s="83"/>
      <c r="D85" s="83"/>
      <c r="E85" s="83" t="s">
        <v>49</v>
      </c>
      <c r="F85" s="83" t="s">
        <v>39</v>
      </c>
      <c r="G85" s="83" t="s">
        <v>40</v>
      </c>
      <c r="H85" s="83" t="s">
        <v>41</v>
      </c>
      <c r="I85" s="9" t="s">
        <v>42</v>
      </c>
      <c r="J85" s="84" t="s">
        <v>64</v>
      </c>
      <c r="K85" s="84">
        <v>30</v>
      </c>
      <c r="L85" s="9">
        <v>35</v>
      </c>
      <c r="M85" s="9" t="s">
        <v>44</v>
      </c>
      <c r="N85" s="9" t="s">
        <v>51</v>
      </c>
      <c r="O85" s="9" t="s">
        <v>51</v>
      </c>
      <c r="P85" s="9" t="s">
        <v>51</v>
      </c>
      <c r="R85" s="2">
        <f ca="1">IFERROR(IF(ISBLANK(Q85),0,CEILING((DATEDIF(Q85,EOMONTH(TODAY(),-1),"d")/(7/Input_dati!$B$69)),1)),0)</f>
        <v>0</v>
      </c>
      <c r="S85" s="2">
        <f t="shared" si="10"/>
        <v>0</v>
      </c>
      <c r="T85" s="2" t="str">
        <f t="shared" si="8"/>
        <v>NON ISCRITTO</v>
      </c>
      <c r="U85" s="2" t="str">
        <f t="shared" si="9"/>
        <v>NON FRUITORE</v>
      </c>
      <c r="V85" s="6" t="str">
        <f t="shared" ca="1" si="11"/>
        <v/>
      </c>
      <c r="W85" s="2" t="str">
        <f t="shared" ca="1" si="12"/>
        <v>NON ISCRITTO</v>
      </c>
      <c r="X85" s="9">
        <v>0</v>
      </c>
    </row>
    <row r="86" spans="1:24">
      <c r="A86" s="79">
        <v>84</v>
      </c>
      <c r="B86" s="83"/>
      <c r="C86" s="83"/>
      <c r="D86" s="83"/>
      <c r="E86" s="83" t="s">
        <v>38</v>
      </c>
      <c r="F86" s="83" t="s">
        <v>58</v>
      </c>
      <c r="G86" s="83" t="s">
        <v>40</v>
      </c>
      <c r="H86" s="83" t="s">
        <v>41</v>
      </c>
      <c r="I86" s="9" t="s">
        <v>62</v>
      </c>
      <c r="J86" s="9" t="s">
        <v>57</v>
      </c>
      <c r="K86" s="84">
        <v>30</v>
      </c>
      <c r="L86" s="9">
        <v>35</v>
      </c>
      <c r="M86" s="9" t="s">
        <v>44</v>
      </c>
      <c r="N86" s="9" t="s">
        <v>51</v>
      </c>
      <c r="O86" s="9" t="s">
        <v>51</v>
      </c>
      <c r="P86" s="9" t="s">
        <v>51</v>
      </c>
      <c r="R86" s="2">
        <f ca="1">IFERROR(IF(ISBLANK(Q86),0,CEILING((DATEDIF(Q86,EOMONTH(TODAY(),-1),"d")/(7/Input_dati!$B$69)),1)),0)</f>
        <v>0</v>
      </c>
      <c r="S86" s="2">
        <f t="shared" si="10"/>
        <v>0</v>
      </c>
      <c r="T86" s="2" t="str">
        <f t="shared" si="8"/>
        <v>NON ISCRITTO</v>
      </c>
      <c r="U86" s="2" t="str">
        <f t="shared" si="9"/>
        <v>NON FRUITORE</v>
      </c>
      <c r="V86" s="6" t="str">
        <f t="shared" ca="1" si="11"/>
        <v/>
      </c>
      <c r="W86" s="2" t="str">
        <f t="shared" ca="1" si="12"/>
        <v>NON ISCRITTO</v>
      </c>
      <c r="X86" s="9">
        <v>0</v>
      </c>
    </row>
    <row r="87" spans="1:24">
      <c r="A87" s="79">
        <v>85</v>
      </c>
      <c r="B87" s="83"/>
      <c r="C87" s="83"/>
      <c r="D87" s="83"/>
      <c r="E87" s="83" t="s">
        <v>38</v>
      </c>
      <c r="F87" s="83" t="s">
        <v>63</v>
      </c>
      <c r="G87" s="83" t="s">
        <v>52</v>
      </c>
      <c r="H87" s="83" t="s">
        <v>41</v>
      </c>
      <c r="I87" s="9" t="s">
        <v>61</v>
      </c>
      <c r="J87" s="84" t="s">
        <v>64</v>
      </c>
      <c r="K87" s="84">
        <v>30</v>
      </c>
      <c r="L87" s="9">
        <v>35</v>
      </c>
      <c r="M87" s="9" t="s">
        <v>44</v>
      </c>
      <c r="N87" s="9" t="s">
        <v>51</v>
      </c>
      <c r="O87" s="9" t="s">
        <v>51</v>
      </c>
      <c r="P87" s="9" t="s">
        <v>51</v>
      </c>
      <c r="R87" s="2">
        <f ca="1">IFERROR(IF(ISBLANK(Q87),0,CEILING((DATEDIF(Q87,EOMONTH(TODAY(),-1),"d")/(7/Input_dati!$B$69)),1)),0)</f>
        <v>0</v>
      </c>
      <c r="S87" s="2">
        <f t="shared" si="10"/>
        <v>0</v>
      </c>
      <c r="T87" s="2" t="str">
        <f t="shared" si="8"/>
        <v>NON ISCRITTO</v>
      </c>
      <c r="U87" s="2" t="str">
        <f t="shared" si="9"/>
        <v>NON FRUITORE</v>
      </c>
      <c r="V87" s="6" t="str">
        <f t="shared" ca="1" si="11"/>
        <v/>
      </c>
      <c r="W87" s="2" t="str">
        <f t="shared" ca="1" si="12"/>
        <v>NON ISCRITTO</v>
      </c>
      <c r="X87" s="9">
        <v>0</v>
      </c>
    </row>
    <row r="88" spans="1:24">
      <c r="A88" s="79">
        <v>86</v>
      </c>
      <c r="B88" s="83"/>
      <c r="C88" s="83"/>
      <c r="D88" s="83"/>
      <c r="E88" s="83" t="s">
        <v>38</v>
      </c>
      <c r="F88" s="83" t="s">
        <v>50</v>
      </c>
      <c r="G88" s="83" t="s">
        <v>52</v>
      </c>
      <c r="H88" s="83" t="s">
        <v>53</v>
      </c>
      <c r="I88" s="9" t="s">
        <v>62</v>
      </c>
      <c r="J88" s="9" t="s">
        <v>57</v>
      </c>
      <c r="K88" s="84">
        <v>30</v>
      </c>
      <c r="L88" s="9">
        <v>35</v>
      </c>
      <c r="M88" s="9" t="s">
        <v>44</v>
      </c>
      <c r="N88" s="9" t="s">
        <v>51</v>
      </c>
      <c r="O88" s="9" t="s">
        <v>51</v>
      </c>
      <c r="P88" s="9" t="s">
        <v>51</v>
      </c>
      <c r="R88" s="2">
        <f ca="1">IFERROR(IF(ISBLANK(Q88),0,CEILING((DATEDIF(Q88,EOMONTH(TODAY(),-1),"d")/(7/Input_dati!$B$69)),1)),0)</f>
        <v>0</v>
      </c>
      <c r="S88" s="2">
        <f t="shared" si="10"/>
        <v>0</v>
      </c>
      <c r="T88" s="2" t="str">
        <f t="shared" si="8"/>
        <v>NON ISCRITTO</v>
      </c>
      <c r="U88" s="2" t="str">
        <f t="shared" si="9"/>
        <v>NON FRUITORE</v>
      </c>
      <c r="V88" s="6" t="str">
        <f t="shared" ca="1" si="11"/>
        <v/>
      </c>
      <c r="W88" s="2" t="str">
        <f t="shared" ca="1" si="12"/>
        <v>NON ISCRITTO</v>
      </c>
      <c r="X88" s="9">
        <v>0</v>
      </c>
    </row>
    <row r="89" spans="1:24">
      <c r="A89" s="79">
        <v>87</v>
      </c>
      <c r="B89" s="83"/>
      <c r="C89" s="83"/>
      <c r="D89" s="83"/>
      <c r="E89" s="83" t="s">
        <v>38</v>
      </c>
      <c r="F89" s="83" t="s">
        <v>54</v>
      </c>
      <c r="G89" s="83" t="s">
        <v>52</v>
      </c>
      <c r="H89" s="83" t="s">
        <v>53</v>
      </c>
      <c r="I89" s="9" t="s">
        <v>42</v>
      </c>
      <c r="J89" s="9" t="s">
        <v>43</v>
      </c>
      <c r="K89" s="84">
        <v>30</v>
      </c>
      <c r="L89" s="9">
        <v>35</v>
      </c>
      <c r="M89" s="9" t="s">
        <v>44</v>
      </c>
      <c r="N89" s="9" t="s">
        <v>51</v>
      </c>
      <c r="O89" s="9" t="s">
        <v>51</v>
      </c>
      <c r="P89" s="9" t="s">
        <v>51</v>
      </c>
      <c r="R89" s="2">
        <f ca="1">IFERROR(IF(ISBLANK(Q89),0,CEILING((DATEDIF(Q89,EOMONTH(TODAY(),-1),"d")/(7/Input_dati!$B$69)),1)),0)</f>
        <v>0</v>
      </c>
      <c r="S89" s="2">
        <f t="shared" si="10"/>
        <v>0</v>
      </c>
      <c r="T89" s="2" t="str">
        <f t="shared" si="8"/>
        <v>NON ISCRITTO</v>
      </c>
      <c r="U89" s="2" t="str">
        <f t="shared" si="9"/>
        <v>NON FRUITORE</v>
      </c>
      <c r="V89" s="6" t="str">
        <f t="shared" ca="1" si="11"/>
        <v/>
      </c>
      <c r="W89" s="2" t="str">
        <f t="shared" ca="1" si="12"/>
        <v>NON ISCRITTO</v>
      </c>
      <c r="X89" s="9">
        <v>0</v>
      </c>
    </row>
    <row r="90" spans="1:24">
      <c r="A90" s="79">
        <v>88</v>
      </c>
      <c r="B90" s="83"/>
      <c r="C90" s="83"/>
      <c r="D90" s="83"/>
      <c r="E90" s="83" t="s">
        <v>38</v>
      </c>
      <c r="F90" s="83" t="s">
        <v>39</v>
      </c>
      <c r="G90" s="83" t="s">
        <v>40</v>
      </c>
      <c r="H90" s="83" t="s">
        <v>41</v>
      </c>
      <c r="I90" s="9" t="s">
        <v>61</v>
      </c>
      <c r="J90" s="84" t="s">
        <v>64</v>
      </c>
      <c r="K90" s="84">
        <v>50</v>
      </c>
      <c r="L90" s="84">
        <v>60</v>
      </c>
      <c r="M90" s="9" t="s">
        <v>44</v>
      </c>
      <c r="N90" s="9" t="s">
        <v>51</v>
      </c>
      <c r="O90" s="9" t="s">
        <v>51</v>
      </c>
      <c r="P90" s="9" t="s">
        <v>51</v>
      </c>
      <c r="R90" s="2">
        <f ca="1">IFERROR(IF(ISBLANK(Q90),0,CEILING((DATEDIF(Q90,EOMONTH(TODAY(),-1),"d")/(7/Input_dati!$B$69)),1)),0)</f>
        <v>0</v>
      </c>
      <c r="S90" s="2">
        <f t="shared" si="10"/>
        <v>0</v>
      </c>
      <c r="T90" s="2" t="str">
        <f t="shared" si="8"/>
        <v>NON ISCRITTO</v>
      </c>
      <c r="U90" s="2" t="str">
        <f t="shared" si="9"/>
        <v>NON FRUITORE</v>
      </c>
      <c r="V90" s="6" t="str">
        <f t="shared" ca="1" si="11"/>
        <v/>
      </c>
      <c r="W90" s="2" t="str">
        <f t="shared" ca="1" si="12"/>
        <v>NON ISCRITTO</v>
      </c>
      <c r="X90" s="9">
        <v>0</v>
      </c>
    </row>
    <row r="91" spans="1:24">
      <c r="A91" s="79">
        <v>89</v>
      </c>
      <c r="B91" s="83"/>
      <c r="C91" s="83"/>
      <c r="D91" s="83"/>
      <c r="E91" s="83" t="s">
        <v>49</v>
      </c>
      <c r="F91" s="83" t="s">
        <v>54</v>
      </c>
      <c r="G91" s="83" t="s">
        <v>40</v>
      </c>
      <c r="H91" s="83" t="s">
        <v>41</v>
      </c>
      <c r="I91" s="9" t="s">
        <v>61</v>
      </c>
      <c r="J91" s="9" t="s">
        <v>60</v>
      </c>
      <c r="K91" s="84">
        <v>50</v>
      </c>
      <c r="L91" s="84">
        <v>60</v>
      </c>
      <c r="M91" s="9" t="s">
        <v>44</v>
      </c>
      <c r="N91" s="9" t="s">
        <v>51</v>
      </c>
      <c r="O91" s="9" t="s">
        <v>51</v>
      </c>
      <c r="P91" s="9" t="s">
        <v>51</v>
      </c>
      <c r="R91" s="2">
        <f ca="1">IFERROR(IF(ISBLANK(Q91),0,CEILING((DATEDIF(Q91,EOMONTH(TODAY(),-1),"d")/(7/Input_dati!$B$69)),1)),0)</f>
        <v>0</v>
      </c>
      <c r="S91" s="2">
        <f t="shared" si="10"/>
        <v>0</v>
      </c>
      <c r="T91" s="2" t="str">
        <f t="shared" si="8"/>
        <v>NON ISCRITTO</v>
      </c>
      <c r="U91" s="2" t="str">
        <f t="shared" si="9"/>
        <v>NON FRUITORE</v>
      </c>
      <c r="V91" s="6" t="str">
        <f t="shared" ca="1" si="11"/>
        <v/>
      </c>
      <c r="W91" s="2" t="str">
        <f t="shared" ca="1" si="12"/>
        <v>NON ISCRITTO</v>
      </c>
      <c r="X91" s="9">
        <v>0</v>
      </c>
    </row>
    <row r="92" spans="1:24">
      <c r="A92" s="79">
        <v>90</v>
      </c>
      <c r="B92" s="83"/>
      <c r="C92" s="83"/>
      <c r="D92" s="83"/>
      <c r="E92" s="83" t="s">
        <v>38</v>
      </c>
      <c r="F92" s="83" t="s">
        <v>54</v>
      </c>
      <c r="G92" s="83" t="s">
        <v>52</v>
      </c>
      <c r="H92" s="83" t="s">
        <v>53</v>
      </c>
      <c r="I92" s="9" t="s">
        <v>42</v>
      </c>
      <c r="J92" s="9" t="s">
        <v>60</v>
      </c>
      <c r="K92" s="84">
        <v>50</v>
      </c>
      <c r="L92" s="84">
        <v>60</v>
      </c>
      <c r="M92" s="9" t="s">
        <v>71</v>
      </c>
      <c r="N92" s="9" t="s">
        <v>51</v>
      </c>
      <c r="O92" s="9" t="s">
        <v>51</v>
      </c>
      <c r="P92" s="9" t="s">
        <v>51</v>
      </c>
      <c r="R92" s="2">
        <f ca="1">IFERROR(IF(ISBLANK(Q92),0,CEILING((DATEDIF(Q92,EOMONTH(TODAY(),-1),"d")/(7/Input_dati!$B$69)),1)),0)</f>
        <v>0</v>
      </c>
      <c r="S92" s="2">
        <f t="shared" si="10"/>
        <v>0</v>
      </c>
      <c r="T92" s="2" t="str">
        <f t="shared" si="8"/>
        <v>NON ISCRITTO</v>
      </c>
      <c r="U92" s="2" t="str">
        <f t="shared" si="9"/>
        <v>NON FRUITORE</v>
      </c>
      <c r="V92" s="6" t="str">
        <f t="shared" ca="1" si="11"/>
        <v/>
      </c>
      <c r="W92" s="2" t="str">
        <f t="shared" ca="1" si="12"/>
        <v>NON ISCRITTO</v>
      </c>
      <c r="X92" s="9">
        <v>0</v>
      </c>
    </row>
    <row r="93" spans="1:24">
      <c r="A93" s="79">
        <v>91</v>
      </c>
      <c r="B93" s="83"/>
      <c r="C93" s="83"/>
      <c r="D93" s="83"/>
      <c r="E93" s="83" t="s">
        <v>38</v>
      </c>
      <c r="F93" s="83" t="s">
        <v>50</v>
      </c>
      <c r="G93" s="83" t="s">
        <v>52</v>
      </c>
      <c r="H93" s="83" t="s">
        <v>41</v>
      </c>
      <c r="I93" s="9" t="s">
        <v>42</v>
      </c>
      <c r="J93" s="9" t="s">
        <v>43</v>
      </c>
      <c r="K93" s="84">
        <v>15</v>
      </c>
      <c r="L93" s="9">
        <v>20</v>
      </c>
      <c r="M93" s="9" t="s">
        <v>71</v>
      </c>
      <c r="N93" s="9" t="s">
        <v>51</v>
      </c>
      <c r="O93" s="9" t="s">
        <v>51</v>
      </c>
      <c r="P93" s="9" t="s">
        <v>51</v>
      </c>
      <c r="R93" s="2">
        <f ca="1">IFERROR(IF(ISBLANK(Q93),0,CEILING((DATEDIF(Q93,EOMONTH(TODAY(),-1),"d")/(7/Input_dati!$B$69)),1)),0)</f>
        <v>0</v>
      </c>
      <c r="S93" s="2">
        <f t="shared" si="10"/>
        <v>0</v>
      </c>
      <c r="T93" s="2" t="str">
        <f t="shared" si="8"/>
        <v>NON ISCRITTO</v>
      </c>
      <c r="U93" s="2" t="str">
        <f t="shared" si="9"/>
        <v>NON FRUITORE</v>
      </c>
      <c r="V93" s="6" t="str">
        <f t="shared" ca="1" si="11"/>
        <v/>
      </c>
      <c r="W93" s="2" t="str">
        <f t="shared" ca="1" si="12"/>
        <v>NON ISCRITTO</v>
      </c>
      <c r="X93" s="9">
        <v>0</v>
      </c>
    </row>
    <row r="94" spans="1:24">
      <c r="A94" s="79">
        <v>92</v>
      </c>
      <c r="B94" s="83"/>
      <c r="C94" s="83"/>
      <c r="D94" s="83"/>
      <c r="E94" s="83" t="s">
        <v>38</v>
      </c>
      <c r="F94" s="83" t="s">
        <v>39</v>
      </c>
      <c r="G94" s="83" t="s">
        <v>40</v>
      </c>
      <c r="H94" s="83" t="s">
        <v>41</v>
      </c>
      <c r="I94" s="9" t="s">
        <v>61</v>
      </c>
      <c r="J94" s="9" t="s">
        <v>60</v>
      </c>
      <c r="K94" s="84">
        <v>15</v>
      </c>
      <c r="L94" s="9">
        <v>20</v>
      </c>
      <c r="M94" s="9" t="s">
        <v>71</v>
      </c>
      <c r="N94" s="9" t="s">
        <v>51</v>
      </c>
      <c r="O94" s="9" t="s">
        <v>51</v>
      </c>
      <c r="P94" s="9" t="s">
        <v>51</v>
      </c>
      <c r="R94" s="2">
        <f ca="1">IFERROR(IF(ISBLANK(Q94),0,CEILING((DATEDIF(Q94,EOMONTH(TODAY(),-1),"d")/(7/Input_dati!$B$69)),1)),0)</f>
        <v>0</v>
      </c>
      <c r="S94" s="2">
        <f t="shared" si="10"/>
        <v>0</v>
      </c>
      <c r="T94" s="2" t="str">
        <f t="shared" si="8"/>
        <v>NON ISCRITTO</v>
      </c>
      <c r="U94" s="2" t="str">
        <f t="shared" si="9"/>
        <v>NON FRUITORE</v>
      </c>
      <c r="V94" s="6" t="str">
        <f t="shared" ca="1" si="11"/>
        <v/>
      </c>
      <c r="W94" s="2" t="str">
        <f t="shared" ca="1" si="12"/>
        <v>NON ISCRITTO</v>
      </c>
      <c r="X94" s="9">
        <v>0</v>
      </c>
    </row>
    <row r="95" spans="1:24">
      <c r="A95" s="79">
        <v>93</v>
      </c>
      <c r="B95" s="83"/>
      <c r="C95" s="83"/>
      <c r="D95" s="83"/>
      <c r="E95" s="83" t="s">
        <v>38</v>
      </c>
      <c r="F95" s="83" t="s">
        <v>63</v>
      </c>
      <c r="G95" s="83" t="s">
        <v>52</v>
      </c>
      <c r="H95" s="83" t="s">
        <v>41</v>
      </c>
      <c r="I95" s="9" t="s">
        <v>61</v>
      </c>
      <c r="J95" s="84" t="s">
        <v>64</v>
      </c>
      <c r="K95" s="84">
        <v>15</v>
      </c>
      <c r="L95" s="9">
        <v>20</v>
      </c>
      <c r="M95" s="9" t="s">
        <v>71</v>
      </c>
      <c r="N95" s="9" t="s">
        <v>51</v>
      </c>
      <c r="O95" s="9" t="s">
        <v>51</v>
      </c>
      <c r="P95" s="9" t="s">
        <v>51</v>
      </c>
      <c r="R95" s="2">
        <f ca="1">IFERROR(IF(ISBLANK(Q95),0,CEILING((DATEDIF(Q95,EOMONTH(TODAY(),-1),"d")/(7/Input_dati!$B$69)),1)),0)</f>
        <v>0</v>
      </c>
      <c r="S95" s="2">
        <f t="shared" si="10"/>
        <v>0</v>
      </c>
      <c r="T95" s="2" t="str">
        <f t="shared" si="8"/>
        <v>NON ISCRITTO</v>
      </c>
      <c r="U95" s="2" t="str">
        <f t="shared" si="9"/>
        <v>NON FRUITORE</v>
      </c>
      <c r="V95" s="6" t="str">
        <f t="shared" ca="1" si="11"/>
        <v/>
      </c>
      <c r="W95" s="2" t="str">
        <f t="shared" ca="1" si="12"/>
        <v>NON ISCRITTO</v>
      </c>
      <c r="X95" s="9">
        <v>0</v>
      </c>
    </row>
    <row r="96" spans="1:24">
      <c r="A96" s="79">
        <v>94</v>
      </c>
      <c r="B96" s="83"/>
      <c r="C96" s="83"/>
      <c r="D96" s="83"/>
      <c r="E96" s="83" t="s">
        <v>38</v>
      </c>
      <c r="F96" s="83" t="s">
        <v>50</v>
      </c>
      <c r="G96" s="83" t="s">
        <v>52</v>
      </c>
      <c r="H96" s="83" t="s">
        <v>53</v>
      </c>
      <c r="I96" s="9" t="s">
        <v>61</v>
      </c>
      <c r="J96" s="84" t="s">
        <v>64</v>
      </c>
      <c r="K96" s="84">
        <v>15</v>
      </c>
      <c r="L96" s="9">
        <v>20</v>
      </c>
      <c r="M96" s="9" t="s">
        <v>71</v>
      </c>
      <c r="N96" s="9" t="s">
        <v>51</v>
      </c>
      <c r="O96" s="9" t="s">
        <v>51</v>
      </c>
      <c r="P96" s="9" t="s">
        <v>51</v>
      </c>
      <c r="R96" s="2">
        <f ca="1">IFERROR(IF(ISBLANK(Q96),0,CEILING((DATEDIF(Q96,EOMONTH(TODAY(),-1),"d")/(7/Input_dati!$B$69)),1)),0)</f>
        <v>0</v>
      </c>
      <c r="S96" s="2">
        <f t="shared" si="10"/>
        <v>0</v>
      </c>
      <c r="T96" s="2" t="str">
        <f t="shared" si="8"/>
        <v>NON ISCRITTO</v>
      </c>
      <c r="U96" s="2" t="str">
        <f t="shared" si="9"/>
        <v>NON FRUITORE</v>
      </c>
      <c r="V96" s="6" t="str">
        <f t="shared" ca="1" si="11"/>
        <v/>
      </c>
      <c r="W96" s="2" t="str">
        <f t="shared" ca="1" si="12"/>
        <v>NON ISCRITTO</v>
      </c>
      <c r="X96" s="9">
        <v>0</v>
      </c>
    </row>
    <row r="97" spans="1:24">
      <c r="A97" s="79">
        <v>95</v>
      </c>
      <c r="B97" s="83"/>
      <c r="C97" s="83"/>
      <c r="D97" s="83"/>
      <c r="E97" s="83" t="s">
        <v>38</v>
      </c>
      <c r="F97" s="83" t="s">
        <v>50</v>
      </c>
      <c r="G97" s="83" t="s">
        <v>40</v>
      </c>
      <c r="H97" s="83" t="s">
        <v>41</v>
      </c>
      <c r="I97" s="9" t="s">
        <v>42</v>
      </c>
      <c r="J97" s="9" t="s">
        <v>43</v>
      </c>
      <c r="K97" s="84">
        <v>15</v>
      </c>
      <c r="L97" s="9">
        <v>20</v>
      </c>
      <c r="M97" s="9" t="s">
        <v>71</v>
      </c>
      <c r="N97" s="9" t="s">
        <v>51</v>
      </c>
      <c r="O97" s="9" t="s">
        <v>51</v>
      </c>
      <c r="P97" s="9" t="s">
        <v>51</v>
      </c>
      <c r="R97" s="2">
        <f ca="1">IFERROR(IF(ISBLANK(Q97),0,CEILING((DATEDIF(Q97,EOMONTH(TODAY(),-1),"d")/(7/Input_dati!$B$69)),1)),0)</f>
        <v>0</v>
      </c>
      <c r="S97" s="2">
        <f t="shared" si="10"/>
        <v>0</v>
      </c>
      <c r="T97" s="2" t="str">
        <f t="shared" si="8"/>
        <v>NON ISCRITTO</v>
      </c>
      <c r="U97" s="2" t="str">
        <f t="shared" si="9"/>
        <v>NON FRUITORE</v>
      </c>
      <c r="V97" s="6" t="str">
        <f t="shared" ca="1" si="11"/>
        <v/>
      </c>
      <c r="W97" s="2" t="str">
        <f t="shared" ca="1" si="12"/>
        <v>NON ISCRITTO</v>
      </c>
      <c r="X97" s="9">
        <v>0</v>
      </c>
    </row>
    <row r="98" spans="1:24">
      <c r="A98" s="79">
        <v>96</v>
      </c>
      <c r="B98" s="83"/>
      <c r="C98" s="83"/>
      <c r="D98" s="83"/>
      <c r="E98" s="83" t="s">
        <v>38</v>
      </c>
      <c r="F98" s="83" t="s">
        <v>54</v>
      </c>
      <c r="G98" s="83" t="s">
        <v>52</v>
      </c>
      <c r="H98" s="83" t="s">
        <v>53</v>
      </c>
      <c r="I98" s="9" t="s">
        <v>61</v>
      </c>
      <c r="J98" s="84" t="s">
        <v>64</v>
      </c>
      <c r="K98" s="84">
        <v>15</v>
      </c>
      <c r="L98" s="9">
        <v>20</v>
      </c>
      <c r="M98" s="9" t="s">
        <v>71</v>
      </c>
      <c r="N98" s="9" t="s">
        <v>51</v>
      </c>
      <c r="O98" s="9" t="s">
        <v>51</v>
      </c>
      <c r="P98" s="9" t="s">
        <v>51</v>
      </c>
      <c r="R98" s="2">
        <f ca="1">IFERROR(IF(ISBLANK(Q98),0,CEILING((DATEDIF(Q98,EOMONTH(TODAY(),-1),"d")/(7/Input_dati!$B$69)),1)),0)</f>
        <v>0</v>
      </c>
      <c r="S98" s="2">
        <f t="shared" si="10"/>
        <v>0</v>
      </c>
      <c r="T98" s="2" t="str">
        <f t="shared" si="8"/>
        <v>NON ISCRITTO</v>
      </c>
      <c r="U98" s="2" t="str">
        <f t="shared" si="9"/>
        <v>NON FRUITORE</v>
      </c>
      <c r="V98" s="6" t="str">
        <f t="shared" ca="1" si="11"/>
        <v/>
      </c>
      <c r="W98" s="2" t="str">
        <f t="shared" ca="1" si="12"/>
        <v>NON ISCRITTO</v>
      </c>
      <c r="X98" s="9">
        <v>0</v>
      </c>
    </row>
    <row r="99" spans="1:24">
      <c r="A99" s="79">
        <v>97</v>
      </c>
      <c r="B99" s="83"/>
      <c r="C99" s="83"/>
      <c r="D99" s="83"/>
      <c r="E99" s="83" t="s">
        <v>49</v>
      </c>
      <c r="F99" s="83" t="s">
        <v>54</v>
      </c>
      <c r="G99" s="83" t="s">
        <v>40</v>
      </c>
      <c r="H99" s="83" t="s">
        <v>41</v>
      </c>
      <c r="I99" s="9" t="s">
        <v>62</v>
      </c>
      <c r="J99" s="9" t="s">
        <v>57</v>
      </c>
      <c r="K99" s="84">
        <v>15</v>
      </c>
      <c r="L99" s="9">
        <v>20</v>
      </c>
      <c r="M99" s="9" t="s">
        <v>71</v>
      </c>
      <c r="N99" s="9" t="s">
        <v>51</v>
      </c>
      <c r="O99" s="9" t="s">
        <v>51</v>
      </c>
      <c r="P99" s="9" t="s">
        <v>51</v>
      </c>
      <c r="R99" s="2">
        <f ca="1">IFERROR(IF(ISBLANK(Q99),0,CEILING((DATEDIF(Q99,EOMONTH(TODAY(),-1),"d")/(7/Input_dati!$B$69)),1)),0)</f>
        <v>0</v>
      </c>
      <c r="S99" s="2">
        <f t="shared" si="10"/>
        <v>0</v>
      </c>
      <c r="T99" s="2" t="str">
        <f t="shared" si="8"/>
        <v>NON ISCRITTO</v>
      </c>
      <c r="U99" s="2" t="str">
        <f t="shared" si="9"/>
        <v>NON FRUITORE</v>
      </c>
      <c r="V99" s="6" t="str">
        <f t="shared" ca="1" si="11"/>
        <v/>
      </c>
      <c r="W99" s="2" t="str">
        <f t="shared" ca="1" si="12"/>
        <v>NON ISCRITTO</v>
      </c>
      <c r="X99" s="9">
        <v>0</v>
      </c>
    </row>
    <row r="100" spans="1:24">
      <c r="A100" s="79">
        <v>98</v>
      </c>
      <c r="B100" s="83"/>
      <c r="C100" s="83"/>
      <c r="D100" s="83"/>
      <c r="E100" s="83" t="s">
        <v>49</v>
      </c>
      <c r="F100" s="83" t="s">
        <v>54</v>
      </c>
      <c r="G100" s="83" t="s">
        <v>40</v>
      </c>
      <c r="H100" s="83" t="s">
        <v>53</v>
      </c>
      <c r="I100" s="9" t="s">
        <v>61</v>
      </c>
      <c r="J100" s="9" t="s">
        <v>60</v>
      </c>
      <c r="K100" s="84">
        <v>15</v>
      </c>
      <c r="L100" s="9">
        <v>20</v>
      </c>
      <c r="M100" s="9" t="s">
        <v>71</v>
      </c>
      <c r="N100" s="9" t="s">
        <v>51</v>
      </c>
      <c r="O100" s="9" t="s">
        <v>51</v>
      </c>
      <c r="P100" s="9" t="s">
        <v>51</v>
      </c>
      <c r="R100" s="2">
        <f ca="1">IFERROR(IF(ISBLANK(Q100),0,CEILING((DATEDIF(Q100,EOMONTH(TODAY(),-1),"d")/(7/Input_dati!$B$69)),1)),0)</f>
        <v>0</v>
      </c>
      <c r="S100" s="2">
        <f t="shared" si="10"/>
        <v>0</v>
      </c>
      <c r="T100" s="2" t="str">
        <f t="shared" si="8"/>
        <v>NON ISCRITTO</v>
      </c>
      <c r="U100" s="2" t="str">
        <f t="shared" si="9"/>
        <v>NON FRUITORE</v>
      </c>
      <c r="V100" s="6" t="str">
        <f t="shared" ca="1" si="11"/>
        <v/>
      </c>
      <c r="W100" s="2" t="str">
        <f t="shared" ca="1" si="12"/>
        <v>NON ISCRITTO</v>
      </c>
      <c r="X100" s="9">
        <v>0</v>
      </c>
    </row>
    <row r="101" spans="1:24">
      <c r="A101" s="79">
        <v>99</v>
      </c>
      <c r="B101" s="83"/>
      <c r="C101" s="83"/>
      <c r="D101" s="83"/>
      <c r="E101" s="83" t="s">
        <v>38</v>
      </c>
      <c r="F101" s="83" t="s">
        <v>63</v>
      </c>
      <c r="G101" s="83" t="s">
        <v>52</v>
      </c>
      <c r="H101" s="83" t="s">
        <v>41</v>
      </c>
      <c r="I101" s="9" t="s">
        <v>42</v>
      </c>
      <c r="J101" s="9" t="s">
        <v>43</v>
      </c>
      <c r="K101" s="84">
        <v>8</v>
      </c>
      <c r="L101" s="9">
        <v>14</v>
      </c>
      <c r="M101" s="9" t="s">
        <v>71</v>
      </c>
      <c r="N101" s="9" t="s">
        <v>51</v>
      </c>
      <c r="O101" s="9" t="s">
        <v>51</v>
      </c>
      <c r="P101" s="9" t="s">
        <v>51</v>
      </c>
      <c r="R101" s="2">
        <f ca="1">IFERROR(IF(ISBLANK(Q101),0,CEILING((DATEDIF(Q101,EOMONTH(TODAY(),-1),"d")/(7/Input_dati!$B$69)),1)),0)</f>
        <v>0</v>
      </c>
      <c r="S101" s="2">
        <f t="shared" si="10"/>
        <v>0</v>
      </c>
      <c r="T101" s="2" t="str">
        <f t="shared" si="8"/>
        <v>NON ISCRITTO</v>
      </c>
      <c r="U101" s="2" t="str">
        <f t="shared" si="9"/>
        <v>NON FRUITORE</v>
      </c>
      <c r="V101" s="6" t="str">
        <f t="shared" ca="1" si="11"/>
        <v/>
      </c>
      <c r="W101" s="2" t="str">
        <f t="shared" ca="1" si="12"/>
        <v>NON ISCRITTO</v>
      </c>
      <c r="X101" s="9">
        <v>0</v>
      </c>
    </row>
    <row r="102" spans="1:24">
      <c r="A102" s="79">
        <v>100</v>
      </c>
      <c r="B102" s="83"/>
      <c r="C102" s="83"/>
      <c r="D102" s="83"/>
      <c r="E102" s="83" t="s">
        <v>49</v>
      </c>
      <c r="F102" s="83" t="s">
        <v>39</v>
      </c>
      <c r="G102" s="83" t="s">
        <v>40</v>
      </c>
      <c r="H102" s="83" t="s">
        <v>41</v>
      </c>
      <c r="I102" s="9" t="s">
        <v>61</v>
      </c>
      <c r="J102" s="9" t="s">
        <v>60</v>
      </c>
      <c r="K102" s="84">
        <v>8</v>
      </c>
      <c r="L102" s="9">
        <v>14</v>
      </c>
      <c r="M102" s="9" t="s">
        <v>71</v>
      </c>
      <c r="N102" s="9" t="s">
        <v>51</v>
      </c>
      <c r="O102" s="9" t="s">
        <v>51</v>
      </c>
      <c r="P102" s="9" t="s">
        <v>51</v>
      </c>
      <c r="R102" s="2">
        <f ca="1">IFERROR(IF(ISBLANK(Q102),0,CEILING((DATEDIF(Q102,EOMONTH(TODAY(),-1),"d")/(7/Input_dati!$B$69)),1)),0)</f>
        <v>0</v>
      </c>
      <c r="S102" s="2">
        <f t="shared" si="10"/>
        <v>0</v>
      </c>
      <c r="T102" s="2" t="str">
        <f t="shared" si="8"/>
        <v>NON ISCRITTO</v>
      </c>
      <c r="U102" s="2" t="str">
        <f t="shared" si="9"/>
        <v>NON FRUITORE</v>
      </c>
      <c r="V102" s="6" t="str">
        <f t="shared" ca="1" si="11"/>
        <v/>
      </c>
      <c r="W102" s="2" t="str">
        <f t="shared" ca="1" si="12"/>
        <v>NON ISCRITTO</v>
      </c>
      <c r="X102" s="9">
        <v>0</v>
      </c>
    </row>
    <row r="106" spans="1:24">
      <c r="I106" s="9"/>
    </row>
    <row r="107" spans="1:24">
      <c r="I107" s="9"/>
    </row>
    <row r="108" spans="1:24">
      <c r="I108" s="9"/>
    </row>
    <row r="109" spans="1:24">
      <c r="I109" s="9"/>
    </row>
    <row r="110" spans="1:24">
      <c r="I110" s="9"/>
    </row>
    <row r="111" spans="1:24">
      <c r="I111" s="9"/>
    </row>
    <row r="113" spans="9:9">
      <c r="I113" s="9"/>
    </row>
    <row r="114" spans="9:9">
      <c r="I114" s="9"/>
    </row>
    <row r="115" spans="9:9">
      <c r="I115" s="9"/>
    </row>
    <row r="116" spans="9:9">
      <c r="I116" s="9"/>
    </row>
    <row r="117" spans="9:9">
      <c r="I117" s="9"/>
    </row>
    <row r="118" spans="9:9">
      <c r="I118" s="9"/>
    </row>
    <row r="119" spans="9:9">
      <c r="I119" s="9"/>
    </row>
    <row r="120" spans="9:9">
      <c r="I120" s="9"/>
    </row>
    <row r="121" spans="9:9">
      <c r="I121" s="9"/>
    </row>
    <row r="122" spans="9:9">
      <c r="I122" s="9"/>
    </row>
    <row r="123" spans="9:9">
      <c r="I123" s="9"/>
    </row>
    <row r="124" spans="9:9">
      <c r="I124" s="9"/>
    </row>
    <row r="125" spans="9:9">
      <c r="I125" s="87"/>
    </row>
    <row r="126" spans="9:9">
      <c r="I126" s="9"/>
    </row>
    <row r="127" spans="9:9">
      <c r="I127" s="9"/>
    </row>
    <row r="128" spans="9:9">
      <c r="I128" s="9"/>
    </row>
    <row r="129" spans="9:9">
      <c r="I129" s="9"/>
    </row>
  </sheetData>
  <phoneticPr fontId="22" type="noConversion"/>
  <dataValidations count="1">
    <dataValidation type="list" allowBlank="1" showInputMessage="1" showErrorMessage="1" sqref="H217:H1048576" xr:uid="{605B4D50-33B9-482B-990F-7CB779686D9D}">
      <formula1>#REF!</formula1>
    </dataValidation>
  </dataValidations>
  <hyperlinks>
    <hyperlink ref="B3" r:id="rId1" xr:uid="{551C504A-C41E-41C2-B7C3-FDA46AAB194D}"/>
    <hyperlink ref="B4" r:id="rId2" xr:uid="{819A2779-4190-45BC-8672-798A9635D3D7}"/>
  </hyperlinks>
  <pageMargins left="0.7" right="0.7" top="0.75" bottom="0.75" header="0.3" footer="0.3"/>
  <pageSetup paperSize="9" orientation="portrait" r:id="rId3"/>
  <legacy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9C1FE-1D98-E14A-AE00-BD666706BB86}">
  <sheetPr>
    <tabColor theme="5"/>
  </sheetPr>
  <dimension ref="A1:KQ317"/>
  <sheetViews>
    <sheetView topLeftCell="A233" zoomScale="68" zoomScaleNormal="42" workbookViewId="0">
      <selection activeCell="G250" sqref="G250"/>
    </sheetView>
  </sheetViews>
  <sheetFormatPr defaultColWidth="10.85546875" defaultRowHeight="15"/>
  <cols>
    <col min="1" max="1" width="21.7109375" bestFit="1" customWidth="1"/>
    <col min="2" max="2" width="21" bestFit="1" customWidth="1"/>
    <col min="3" max="3" width="3.7109375" bestFit="1" customWidth="1"/>
    <col min="4" max="4" width="2.7109375" bestFit="1" customWidth="1"/>
    <col min="5" max="5" width="11.140625" bestFit="1" customWidth="1"/>
    <col min="6" max="6" width="5" bestFit="1" customWidth="1"/>
    <col min="7" max="7" width="6" bestFit="1" customWidth="1"/>
    <col min="8" max="8" width="16.85546875" bestFit="1" customWidth="1"/>
    <col min="9" max="9" width="6.42578125" bestFit="1" customWidth="1"/>
    <col min="10" max="10" width="7.42578125" bestFit="1" customWidth="1"/>
    <col min="11" max="11" width="16.85546875" bestFit="1" customWidth="1"/>
    <col min="12" max="12" width="7.42578125" bestFit="1" customWidth="1"/>
    <col min="13" max="13" width="10" bestFit="1" customWidth="1"/>
    <col min="14" max="14" width="17.7109375" bestFit="1" customWidth="1"/>
    <col min="15" max="15" width="12.28515625" bestFit="1" customWidth="1"/>
    <col min="16" max="16" width="8.140625" bestFit="1" customWidth="1"/>
    <col min="17" max="17" width="8.28515625" bestFit="1" customWidth="1"/>
    <col min="18" max="18" width="9.42578125" bestFit="1" customWidth="1"/>
    <col min="19" max="19" width="15.85546875" bestFit="1" customWidth="1"/>
    <col min="20" max="20" width="18.85546875" bestFit="1" customWidth="1"/>
    <col min="21" max="27" width="5.85546875" customWidth="1"/>
    <col min="28" max="28" width="5.85546875" style="120" customWidth="1"/>
    <col min="29" max="30" width="5.85546875" customWidth="1"/>
    <col min="31" max="31" width="21.7109375" bestFit="1" customWidth="1"/>
    <col min="32" max="32" width="21" bestFit="1" customWidth="1"/>
    <col min="33" max="35" width="9.42578125" bestFit="1" customWidth="1"/>
    <col min="36" max="36" width="11.7109375" bestFit="1" customWidth="1"/>
    <col min="37" max="37" width="16.85546875" bestFit="1" customWidth="1"/>
    <col min="38" max="38" width="6.28515625" bestFit="1" customWidth="1"/>
    <col min="39" max="39" width="6.42578125" bestFit="1" customWidth="1"/>
    <col min="40" max="40" width="7.42578125" bestFit="1" customWidth="1"/>
    <col min="41" max="41" width="16.85546875" bestFit="1" customWidth="1"/>
    <col min="42" max="42" width="7.42578125" bestFit="1" customWidth="1"/>
    <col min="43" max="43" width="10" bestFit="1" customWidth="1"/>
    <col min="44" max="44" width="17.7109375" bestFit="1" customWidth="1"/>
    <col min="45" max="45" width="12.28515625" bestFit="1" customWidth="1"/>
    <col min="46" max="46" width="8.140625" bestFit="1" customWidth="1"/>
    <col min="47" max="47" width="8.28515625" bestFit="1" customWidth="1"/>
    <col min="48" max="48" width="9.42578125" bestFit="1" customWidth="1"/>
    <col min="49" max="49" width="15.85546875" bestFit="1" customWidth="1"/>
    <col min="50" max="50" width="18.7109375" bestFit="1" customWidth="1"/>
    <col min="58" max="58" width="10.85546875" style="120"/>
    <col min="61" max="61" width="26.28515625" bestFit="1" customWidth="1"/>
    <col min="62" max="62" width="21" bestFit="1" customWidth="1"/>
    <col min="63" max="63" width="3.7109375" bestFit="1" customWidth="1"/>
    <col min="64" max="64" width="2.7109375" bestFit="1" customWidth="1"/>
    <col min="65" max="65" width="11.140625" bestFit="1" customWidth="1"/>
    <col min="66" max="66" width="5" bestFit="1" customWidth="1"/>
    <col min="67" max="67" width="6" bestFit="1" customWidth="1"/>
    <col min="68" max="68" width="6.85546875" bestFit="1" customWidth="1"/>
    <col min="69" max="69" width="16.85546875" bestFit="1" customWidth="1"/>
    <col min="70" max="70" width="15.85546875" bestFit="1" customWidth="1"/>
    <col min="88" max="88" width="10.85546875" style="120"/>
    <col min="91" max="91" width="17.85546875" bestFit="1" customWidth="1"/>
    <col min="92" max="100" width="16.28515625" bestFit="1" customWidth="1"/>
    <col min="101" max="103" width="17.28515625" bestFit="1" customWidth="1"/>
    <col min="104" max="104" width="18.42578125" bestFit="1" customWidth="1"/>
    <col min="105" max="105" width="14.28515625" customWidth="1"/>
    <col min="106" max="106" width="14.28515625" style="120" customWidth="1"/>
    <col min="107" max="107" width="14.28515625" customWidth="1"/>
    <col min="109" max="109" width="17.85546875" bestFit="1" customWidth="1"/>
    <col min="110" max="118" width="14.85546875" bestFit="1" customWidth="1"/>
    <col min="119" max="121" width="16.140625" bestFit="1" customWidth="1"/>
    <col min="122" max="123" width="13.7109375" bestFit="1" customWidth="1"/>
    <col min="124" max="124" width="13.7109375" customWidth="1"/>
    <col min="125" max="125" width="13.7109375" style="120" customWidth="1"/>
    <col min="128" max="128" width="19.85546875" bestFit="1" customWidth="1"/>
    <col min="129" max="129" width="21" bestFit="1" customWidth="1"/>
    <col min="130" max="132" width="9.42578125" bestFit="1" customWidth="1"/>
    <col min="133" max="133" width="11.7109375" bestFit="1" customWidth="1"/>
    <col min="134" max="135" width="16.85546875" bestFit="1" customWidth="1"/>
    <col min="136" max="136" width="20.42578125" bestFit="1" customWidth="1"/>
    <col min="137" max="145" width="18.7109375" customWidth="1"/>
    <col min="146" max="146" width="16.140625" bestFit="1" customWidth="1"/>
    <col min="147" max="147" width="13.85546875" bestFit="1" customWidth="1"/>
    <col min="148" max="152" width="13.85546875" customWidth="1"/>
    <col min="153" max="153" width="13.85546875" style="120" customWidth="1"/>
    <col min="154" max="154" width="13.85546875" customWidth="1"/>
    <col min="155" max="155" width="12.7109375" bestFit="1" customWidth="1"/>
    <col min="156" max="156" width="19.85546875" bestFit="1" customWidth="1"/>
    <col min="157" max="157" width="21" bestFit="1" customWidth="1"/>
    <col min="158" max="158" width="3.140625" bestFit="1" customWidth="1"/>
    <col min="159" max="160" width="16.85546875" bestFit="1" customWidth="1"/>
    <col min="161" max="161" width="6.28515625" bestFit="1" customWidth="1"/>
    <col min="162" max="162" width="6" bestFit="1" customWidth="1"/>
    <col min="163" max="163" width="6.28515625" bestFit="1" customWidth="1"/>
    <col min="164" max="164" width="6.42578125" bestFit="1" customWidth="1"/>
    <col min="165" max="165" width="7.42578125" bestFit="1" customWidth="1"/>
    <col min="166" max="166" width="16.85546875" bestFit="1" customWidth="1"/>
    <col min="167" max="167" width="7.42578125" bestFit="1" customWidth="1"/>
    <col min="168" max="168" width="10" bestFit="1" customWidth="1"/>
    <col min="169" max="169" width="17.7109375" bestFit="1" customWidth="1"/>
    <col min="170" max="170" width="12.28515625" bestFit="1" customWidth="1"/>
    <col min="171" max="171" width="8.140625" bestFit="1" customWidth="1"/>
    <col min="172" max="172" width="8.28515625" bestFit="1" customWidth="1"/>
    <col min="173" max="173" width="9.42578125" bestFit="1" customWidth="1"/>
    <col min="174" max="174" width="15.85546875" bestFit="1" customWidth="1"/>
    <col min="175" max="175" width="18.7109375" bestFit="1" customWidth="1"/>
    <col min="183" max="183" width="10.85546875" style="120"/>
    <col min="186" max="186" width="19.85546875" bestFit="1" customWidth="1"/>
    <col min="187" max="187" width="21" bestFit="1" customWidth="1"/>
    <col min="188" max="188" width="3.7109375" bestFit="1" customWidth="1"/>
    <col min="189" max="189" width="2.7109375" bestFit="1" customWidth="1"/>
    <col min="190" max="190" width="11.140625" bestFit="1" customWidth="1"/>
    <col min="191" max="191" width="5" bestFit="1" customWidth="1"/>
    <col min="192" max="192" width="6" bestFit="1" customWidth="1"/>
    <col min="193" max="193" width="16.85546875" bestFit="1" customWidth="1"/>
    <col min="194" max="194" width="15.85546875" bestFit="1" customWidth="1"/>
    <col min="213" max="213" width="10.85546875" style="120"/>
    <col min="216" max="216" width="21.7109375" bestFit="1" customWidth="1"/>
    <col min="217" max="217" width="21" bestFit="1" customWidth="1"/>
    <col min="218" max="218" width="3.7109375" bestFit="1" customWidth="1"/>
    <col min="219" max="219" width="2.7109375" bestFit="1" customWidth="1"/>
    <col min="220" max="220" width="11.140625" bestFit="1" customWidth="1"/>
    <col min="221" max="221" width="5" bestFit="1" customWidth="1"/>
    <col min="222" max="222" width="6" bestFit="1" customWidth="1"/>
    <col min="223" max="223" width="6.85546875" bestFit="1" customWidth="1"/>
    <col min="224" max="224" width="16.85546875" bestFit="1" customWidth="1"/>
    <col min="225" max="225" width="3.42578125" bestFit="1" customWidth="1"/>
    <col min="226" max="226" width="2.42578125" bestFit="1" customWidth="1"/>
    <col min="227" max="227" width="10.42578125" bestFit="1" customWidth="1"/>
    <col min="228" max="228" width="4.7109375" bestFit="1" customWidth="1"/>
    <col min="229" max="229" width="5.7109375" bestFit="1" customWidth="1"/>
    <col min="230" max="230" width="12.85546875" bestFit="1" customWidth="1"/>
    <col min="231" max="231" width="15.85546875" bestFit="1" customWidth="1"/>
    <col min="243" max="243" width="10.85546875" style="120"/>
    <col min="246" max="246" width="19.85546875" bestFit="1" customWidth="1"/>
    <col min="247" max="247" width="21" bestFit="1" customWidth="1"/>
    <col min="248" max="248" width="3.7109375" bestFit="1" customWidth="1"/>
    <col min="249" max="249" width="2.7109375" bestFit="1" customWidth="1"/>
    <col min="250" max="250" width="11.140625" bestFit="1" customWidth="1"/>
    <col min="251" max="251" width="5" bestFit="1" customWidth="1"/>
    <col min="252" max="252" width="6" bestFit="1" customWidth="1"/>
    <col min="253" max="253" width="6.85546875" bestFit="1" customWidth="1"/>
    <col min="254" max="254" width="16.85546875" bestFit="1" customWidth="1"/>
    <col min="273" max="273" width="10.85546875" style="120"/>
    <col min="276" max="276" width="19.85546875" bestFit="1" customWidth="1"/>
    <col min="277" max="277" width="21" bestFit="1" customWidth="1"/>
    <col min="278" max="278" width="3.7109375" bestFit="1" customWidth="1"/>
    <col min="279" max="279" width="2.7109375" bestFit="1" customWidth="1"/>
    <col min="280" max="280" width="11.140625" bestFit="1" customWidth="1"/>
    <col min="281" max="281" width="5" bestFit="1" customWidth="1"/>
    <col min="282" max="282" width="6" bestFit="1" customWidth="1"/>
    <col min="283" max="283" width="6.85546875" bestFit="1" customWidth="1"/>
    <col min="284" max="284" width="16.85546875" bestFit="1" customWidth="1"/>
    <col min="303" max="303" width="10.85546875" style="120"/>
  </cols>
  <sheetData>
    <row r="1" spans="1:303">
      <c r="A1" s="161" t="s">
        <v>107</v>
      </c>
      <c r="B1" s="161"/>
      <c r="C1" s="161"/>
      <c r="D1" s="161"/>
      <c r="E1" s="161"/>
      <c r="F1" s="161"/>
      <c r="G1" s="161"/>
      <c r="H1" s="161"/>
      <c r="I1" s="161"/>
      <c r="J1" s="161"/>
      <c r="K1" s="161"/>
      <c r="L1" s="161"/>
      <c r="M1" s="161"/>
      <c r="N1" s="161"/>
      <c r="O1" s="161"/>
      <c r="P1" s="161"/>
      <c r="Q1" s="161"/>
      <c r="R1" s="161"/>
      <c r="S1" s="161"/>
      <c r="T1" s="161"/>
      <c r="U1" s="161"/>
      <c r="V1" s="161"/>
      <c r="W1" s="161"/>
      <c r="X1" s="161"/>
      <c r="Y1" s="161"/>
      <c r="Z1" s="161"/>
      <c r="AA1" s="161"/>
      <c r="AB1" s="165"/>
      <c r="AC1" s="166" t="s">
        <v>108</v>
      </c>
      <c r="AD1" s="167"/>
      <c r="AE1" s="167"/>
      <c r="AF1" s="167"/>
      <c r="AG1" s="167"/>
      <c r="AH1" s="167"/>
      <c r="AI1" s="167"/>
      <c r="AJ1" s="167"/>
      <c r="AK1" s="167"/>
      <c r="AL1" s="167"/>
      <c r="AM1" s="167"/>
      <c r="AN1" s="167"/>
      <c r="AO1" s="167"/>
      <c r="AP1" s="167"/>
      <c r="AQ1" s="167"/>
      <c r="AR1" s="167"/>
      <c r="AS1" s="167"/>
      <c r="AT1" s="167"/>
      <c r="AU1" s="167"/>
      <c r="AV1" s="167"/>
      <c r="AW1" s="167"/>
      <c r="AX1" s="167"/>
      <c r="AY1" s="167"/>
      <c r="AZ1" s="167"/>
      <c r="BA1" s="167"/>
      <c r="BB1" s="167"/>
      <c r="BC1" s="167"/>
      <c r="BD1" s="167"/>
      <c r="BE1" s="167"/>
      <c r="BF1" s="168"/>
      <c r="BG1" s="170" t="s">
        <v>109</v>
      </c>
      <c r="BH1" s="161"/>
      <c r="BI1" s="161"/>
      <c r="BJ1" s="161"/>
      <c r="BK1" s="161"/>
      <c r="BL1" s="161"/>
      <c r="BM1" s="161"/>
      <c r="BN1" s="161"/>
      <c r="BO1" s="161"/>
      <c r="BP1" s="161"/>
      <c r="BQ1" s="161"/>
      <c r="BR1" s="161"/>
      <c r="BS1" s="161"/>
      <c r="BT1" s="161"/>
      <c r="BU1" s="161"/>
      <c r="BV1" s="161"/>
      <c r="BW1" s="161"/>
      <c r="BX1" s="161"/>
      <c r="BY1" s="161"/>
      <c r="BZ1" s="161"/>
      <c r="CA1" s="161"/>
      <c r="CB1" s="161"/>
      <c r="CC1" s="161"/>
      <c r="CD1" s="161"/>
      <c r="CE1" s="161"/>
      <c r="CF1" s="161"/>
      <c r="CG1" s="161"/>
      <c r="CH1" s="161"/>
      <c r="CI1" s="161"/>
      <c r="CJ1" s="165"/>
      <c r="CK1" s="170" t="s">
        <v>110</v>
      </c>
      <c r="CL1" s="161"/>
      <c r="CM1" s="161"/>
      <c r="CN1" s="161"/>
      <c r="CO1" s="161"/>
      <c r="CP1" s="161"/>
      <c r="CQ1" s="161"/>
      <c r="CR1" s="161"/>
      <c r="CS1" s="161"/>
      <c r="CT1" s="161"/>
      <c r="CU1" s="161"/>
      <c r="CV1" s="161"/>
      <c r="CW1" s="161"/>
      <c r="CX1" s="161"/>
      <c r="CY1" s="161"/>
      <c r="CZ1" s="161"/>
      <c r="DA1" s="161"/>
      <c r="DB1" s="165"/>
      <c r="DC1" s="170" t="s">
        <v>111</v>
      </c>
      <c r="DD1" s="161"/>
      <c r="DE1" s="161"/>
      <c r="DF1" s="161"/>
      <c r="DG1" s="161"/>
      <c r="DH1" s="161"/>
      <c r="DI1" s="161"/>
      <c r="DJ1" s="161"/>
      <c r="DK1" s="161"/>
      <c r="DL1" s="161"/>
      <c r="DM1" s="161"/>
      <c r="DN1" s="161"/>
      <c r="DO1" s="161"/>
      <c r="DP1" s="161"/>
      <c r="DQ1" s="161"/>
      <c r="DR1" s="161"/>
      <c r="DS1" s="161"/>
      <c r="DT1" s="161"/>
      <c r="DU1" s="165"/>
      <c r="DV1" s="170" t="s">
        <v>112</v>
      </c>
      <c r="DW1" s="161"/>
      <c r="DX1" s="161"/>
      <c r="DY1" s="161"/>
      <c r="DZ1" s="161"/>
      <c r="EA1" s="161"/>
      <c r="EB1" s="161"/>
      <c r="EC1" s="161"/>
      <c r="ED1" s="161"/>
      <c r="EE1" s="161"/>
      <c r="EF1" s="161"/>
      <c r="EG1" s="161"/>
      <c r="EH1" s="161"/>
      <c r="EI1" s="161"/>
      <c r="EJ1" s="161"/>
      <c r="EK1" s="161"/>
      <c r="EL1" s="161"/>
      <c r="EM1" s="161"/>
      <c r="EN1" s="161"/>
      <c r="EO1" s="161"/>
      <c r="EP1" s="161"/>
      <c r="EQ1" s="161"/>
      <c r="ER1" s="161"/>
      <c r="ES1" s="161"/>
      <c r="ET1" s="161"/>
      <c r="EU1" s="161"/>
      <c r="EV1" s="161"/>
      <c r="EW1" s="165"/>
      <c r="EX1" s="166" t="s">
        <v>113</v>
      </c>
      <c r="EY1" s="167"/>
      <c r="EZ1" s="167"/>
      <c r="FA1" s="167"/>
      <c r="FB1" s="167"/>
      <c r="FC1" s="167"/>
      <c r="FD1" s="167"/>
      <c r="FE1" s="167"/>
      <c r="FF1" s="167"/>
      <c r="FG1" s="167"/>
      <c r="FH1" s="167"/>
      <c r="FI1" s="167"/>
      <c r="FJ1" s="167"/>
      <c r="FK1" s="167"/>
      <c r="FL1" s="167"/>
      <c r="FM1" s="167"/>
      <c r="FN1" s="167"/>
      <c r="FO1" s="167"/>
      <c r="FP1" s="167"/>
      <c r="FQ1" s="167"/>
      <c r="FR1" s="167"/>
      <c r="FS1" s="167"/>
      <c r="FT1" s="167"/>
      <c r="FU1" s="167"/>
      <c r="FV1" s="167"/>
      <c r="FW1" s="167"/>
      <c r="FX1" s="167"/>
      <c r="FY1" s="167"/>
      <c r="FZ1" s="167"/>
      <c r="GA1" s="168"/>
      <c r="GB1" s="166" t="s">
        <v>114</v>
      </c>
      <c r="GC1" s="167"/>
      <c r="GD1" s="167"/>
      <c r="GE1" s="167"/>
      <c r="GF1" s="167"/>
      <c r="GG1" s="167"/>
      <c r="GH1" s="167"/>
      <c r="GI1" s="167"/>
      <c r="GJ1" s="167"/>
      <c r="GK1" s="167"/>
      <c r="GL1" s="167"/>
      <c r="GM1" s="167"/>
      <c r="GN1" s="167"/>
      <c r="GO1" s="167"/>
      <c r="GP1" s="167"/>
      <c r="GQ1" s="167"/>
      <c r="GR1" s="167"/>
      <c r="GS1" s="167"/>
      <c r="GT1" s="167"/>
      <c r="GU1" s="167"/>
      <c r="GV1" s="167"/>
      <c r="GW1" s="167"/>
      <c r="GX1" s="167"/>
      <c r="GY1" s="167"/>
      <c r="GZ1" s="167"/>
      <c r="HA1" s="167"/>
      <c r="HB1" s="167"/>
      <c r="HC1" s="167"/>
      <c r="HD1" s="167"/>
      <c r="HE1" s="168"/>
      <c r="HF1" s="166" t="s">
        <v>115</v>
      </c>
      <c r="HG1" s="167"/>
      <c r="HH1" s="167"/>
      <c r="HI1" s="167"/>
      <c r="HJ1" s="167"/>
      <c r="HK1" s="167"/>
      <c r="HL1" s="167"/>
      <c r="HM1" s="167"/>
      <c r="HN1" s="167"/>
      <c r="HO1" s="167"/>
      <c r="HP1" s="167"/>
      <c r="HQ1" s="167"/>
      <c r="HR1" s="167"/>
      <c r="HS1" s="167"/>
      <c r="HT1" s="167"/>
      <c r="HU1" s="167"/>
      <c r="HV1" s="167"/>
      <c r="HW1" s="167"/>
      <c r="HX1" s="167"/>
      <c r="HY1" s="167"/>
      <c r="HZ1" s="167"/>
      <c r="IA1" s="167"/>
      <c r="IB1" s="167"/>
      <c r="IC1" s="167"/>
      <c r="ID1" s="167"/>
      <c r="IE1" s="167"/>
      <c r="IF1" s="167"/>
      <c r="IG1" s="167"/>
      <c r="IH1" s="167"/>
      <c r="II1" s="168"/>
      <c r="IJ1" s="166" t="s">
        <v>116</v>
      </c>
      <c r="IK1" s="167"/>
      <c r="IL1" s="167"/>
      <c r="IM1" s="167"/>
      <c r="IN1" s="167"/>
      <c r="IO1" s="167"/>
      <c r="IP1" s="167"/>
      <c r="IQ1" s="167"/>
      <c r="IR1" s="167"/>
      <c r="IS1" s="167"/>
      <c r="IT1" s="167"/>
      <c r="IU1" s="167"/>
      <c r="IV1" s="167"/>
      <c r="IW1" s="167"/>
      <c r="IX1" s="167"/>
      <c r="IY1" s="167"/>
      <c r="IZ1" s="167"/>
      <c r="JA1" s="167"/>
      <c r="JB1" s="167"/>
      <c r="JC1" s="167"/>
      <c r="JD1" s="167"/>
      <c r="JE1" s="167"/>
      <c r="JF1" s="167"/>
      <c r="JG1" s="167"/>
      <c r="JH1" s="167"/>
      <c r="JI1" s="167"/>
      <c r="JJ1" s="167"/>
      <c r="JK1" s="167"/>
      <c r="JL1" s="167"/>
      <c r="JM1" s="168"/>
      <c r="JN1" s="166" t="s">
        <v>117</v>
      </c>
      <c r="JO1" s="167"/>
      <c r="JP1" s="167"/>
      <c r="JQ1" s="167"/>
      <c r="JR1" s="167"/>
      <c r="JS1" s="167"/>
      <c r="JT1" s="167"/>
      <c r="JU1" s="167"/>
      <c r="JV1" s="167"/>
      <c r="JW1" s="167"/>
      <c r="JX1" s="167"/>
      <c r="JY1" s="167"/>
      <c r="JZ1" s="167"/>
      <c r="KA1" s="167"/>
      <c r="KB1" s="167"/>
      <c r="KC1" s="167"/>
      <c r="KD1" s="167"/>
      <c r="KE1" s="167"/>
      <c r="KF1" s="167"/>
      <c r="KG1" s="167"/>
      <c r="KH1" s="167"/>
      <c r="KI1" s="167"/>
      <c r="KJ1" s="167"/>
      <c r="KK1" s="167"/>
      <c r="KL1" s="167"/>
      <c r="KM1" s="167"/>
      <c r="KN1" s="167"/>
      <c r="KO1" s="167"/>
      <c r="KP1" s="167"/>
      <c r="KQ1" s="168"/>
    </row>
    <row r="2" spans="1:303">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119"/>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119"/>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119"/>
      <c r="CK2" s="33"/>
      <c r="CL2" s="33"/>
      <c r="CM2" s="33"/>
      <c r="CN2" s="33"/>
      <c r="CO2" s="33"/>
      <c r="CP2" s="33"/>
      <c r="CQ2" s="33"/>
      <c r="CR2" s="33"/>
      <c r="CS2" s="33"/>
      <c r="CT2" s="33"/>
      <c r="CU2" s="33"/>
      <c r="CV2" s="33"/>
      <c r="CW2" s="33"/>
      <c r="CX2" s="33"/>
      <c r="CY2" s="33"/>
      <c r="CZ2" s="33"/>
      <c r="DA2" s="33"/>
      <c r="DB2" s="119"/>
      <c r="DC2" s="33"/>
      <c r="DD2" s="33"/>
      <c r="DE2" s="33"/>
      <c r="DF2" s="33"/>
      <c r="DG2" s="33"/>
      <c r="DH2" s="33"/>
      <c r="DI2" s="33"/>
      <c r="DJ2" s="33"/>
      <c r="DK2" s="33"/>
      <c r="DL2" s="33"/>
      <c r="DM2" s="33"/>
      <c r="DN2" s="33"/>
      <c r="DO2" s="33"/>
      <c r="DP2" s="33"/>
      <c r="DQ2" s="33"/>
      <c r="DR2" s="33"/>
      <c r="DS2" s="33"/>
      <c r="DT2" s="33"/>
      <c r="DU2" s="119"/>
      <c r="DV2" s="33"/>
      <c r="DW2" s="33"/>
      <c r="DX2" s="33"/>
      <c r="DY2" s="33"/>
      <c r="DZ2" s="33"/>
      <c r="EA2" s="33"/>
      <c r="EB2" s="33"/>
      <c r="EC2" s="33"/>
      <c r="ED2" s="33"/>
      <c r="EE2" s="33"/>
      <c r="EF2" s="33"/>
      <c r="EG2" s="33"/>
      <c r="EH2" s="33"/>
      <c r="EI2" s="33"/>
      <c r="EJ2" s="33"/>
      <c r="EK2" s="33"/>
      <c r="EL2" s="33"/>
      <c r="EM2" s="33"/>
      <c r="EN2" s="33"/>
      <c r="EO2" s="33"/>
      <c r="EP2" s="33"/>
      <c r="EQ2" s="33"/>
      <c r="ER2" s="33"/>
      <c r="ES2" s="33"/>
      <c r="ET2" s="33"/>
      <c r="EU2" s="33"/>
      <c r="EV2" s="33"/>
      <c r="EW2" s="119"/>
      <c r="EX2" s="33"/>
      <c r="EY2" s="33"/>
      <c r="EZ2" s="33"/>
      <c r="FA2" s="33"/>
      <c r="FB2" s="33"/>
      <c r="FC2" s="33"/>
      <c r="FD2" s="33"/>
      <c r="FE2" s="33"/>
      <c r="FF2" s="33"/>
      <c r="FG2" s="33"/>
      <c r="FH2" s="33"/>
      <c r="FI2" s="33"/>
      <c r="FJ2" s="33"/>
      <c r="FK2" s="33"/>
      <c r="FL2" s="33"/>
      <c r="FM2" s="33"/>
      <c r="FN2" s="33"/>
      <c r="FO2" s="33"/>
      <c r="FP2" s="33"/>
      <c r="FQ2" s="33"/>
      <c r="FR2" s="33"/>
      <c r="FS2" s="33"/>
      <c r="FT2" s="33"/>
      <c r="FU2" s="33"/>
      <c r="FV2" s="33"/>
      <c r="FW2" s="33"/>
      <c r="FX2" s="33"/>
      <c r="FY2" s="33"/>
      <c r="FZ2" s="33"/>
      <c r="GA2" s="119"/>
      <c r="GB2" s="33"/>
      <c r="GC2" s="33"/>
    </row>
    <row r="3" spans="1:303">
      <c r="A3" s="163" t="s">
        <v>118</v>
      </c>
      <c r="B3" s="163"/>
      <c r="C3" s="163"/>
      <c r="D3" s="163"/>
      <c r="E3" s="163"/>
      <c r="F3" s="163"/>
      <c r="G3" s="163"/>
      <c r="H3" s="163"/>
      <c r="I3" s="163"/>
      <c r="J3" s="163"/>
      <c r="K3" s="163"/>
      <c r="L3" s="163"/>
      <c r="M3" s="163"/>
      <c r="N3" s="163"/>
      <c r="O3" s="163"/>
      <c r="P3" s="163"/>
      <c r="Q3" s="163"/>
      <c r="R3" s="163"/>
      <c r="S3" s="163"/>
      <c r="T3" s="163"/>
      <c r="U3" s="163"/>
      <c r="V3" s="163"/>
      <c r="W3" s="163"/>
      <c r="X3" s="163"/>
      <c r="Y3" s="163"/>
      <c r="Z3" s="163"/>
      <c r="AA3" s="163"/>
      <c r="AB3" s="164"/>
      <c r="AC3" s="169" t="s">
        <v>118</v>
      </c>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4"/>
      <c r="BG3" s="169" t="s">
        <v>118</v>
      </c>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4"/>
      <c r="CK3" s="169" t="s">
        <v>118</v>
      </c>
      <c r="CL3" s="163"/>
      <c r="CM3" s="163"/>
      <c r="CN3" s="163"/>
      <c r="CO3" s="163"/>
      <c r="CP3" s="163"/>
      <c r="CQ3" s="163"/>
      <c r="CR3" s="163"/>
      <c r="CS3" s="163"/>
      <c r="CT3" s="163"/>
      <c r="CU3" s="163"/>
      <c r="CV3" s="163"/>
      <c r="CW3" s="163"/>
      <c r="CX3" s="163"/>
      <c r="CY3" s="163"/>
      <c r="CZ3" s="163"/>
      <c r="DA3" s="163"/>
      <c r="DB3" s="164"/>
      <c r="DC3" s="169" t="s">
        <v>118</v>
      </c>
      <c r="DD3" s="163"/>
      <c r="DE3" s="163"/>
      <c r="DF3" s="163"/>
      <c r="DG3" s="163"/>
      <c r="DH3" s="163"/>
      <c r="DI3" s="163"/>
      <c r="DJ3" s="163"/>
      <c r="DK3" s="163"/>
      <c r="DL3" s="163"/>
      <c r="DM3" s="163"/>
      <c r="DN3" s="163"/>
      <c r="DO3" s="163"/>
      <c r="DP3" s="163"/>
      <c r="DQ3" s="163"/>
      <c r="DR3" s="163"/>
      <c r="DS3" s="163"/>
      <c r="DT3" s="163"/>
      <c r="DU3" s="164"/>
      <c r="DV3" s="169" t="s">
        <v>118</v>
      </c>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4"/>
      <c r="EX3" s="169" t="s">
        <v>118</v>
      </c>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4"/>
      <c r="GB3" s="169" t="s">
        <v>118</v>
      </c>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4"/>
      <c r="HF3" s="169" t="s">
        <v>118</v>
      </c>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4"/>
      <c r="IJ3" s="169" t="s">
        <v>118</v>
      </c>
      <c r="IK3" s="163"/>
      <c r="IL3" s="163"/>
      <c r="IM3" s="163"/>
      <c r="IN3" s="163"/>
      <c r="IO3" s="163"/>
      <c r="IP3" s="163"/>
      <c r="IQ3" s="163"/>
      <c r="IR3" s="163"/>
      <c r="IS3" s="163"/>
      <c r="IT3" s="163"/>
      <c r="IU3" s="163"/>
      <c r="IV3" s="163"/>
      <c r="IW3" s="163"/>
      <c r="IX3" s="163"/>
      <c r="IY3" s="163"/>
      <c r="IZ3" s="163"/>
      <c r="JA3" s="163"/>
      <c r="JB3" s="163"/>
      <c r="JC3" s="163"/>
      <c r="JD3" s="163"/>
      <c r="JE3" s="163"/>
      <c r="JF3" s="163"/>
      <c r="JG3" s="163"/>
      <c r="JH3" s="163"/>
      <c r="JI3" s="163"/>
      <c r="JJ3" s="163"/>
      <c r="JK3" s="163"/>
      <c r="JL3" s="163"/>
      <c r="JM3" s="164"/>
      <c r="JN3" s="169" t="s">
        <v>118</v>
      </c>
      <c r="JO3" s="163"/>
      <c r="JP3" s="163"/>
      <c r="JQ3" s="163"/>
      <c r="JR3" s="163"/>
      <c r="JS3" s="163"/>
      <c r="JT3" s="163"/>
      <c r="JU3" s="163"/>
      <c r="JV3" s="163"/>
      <c r="JW3" s="163"/>
      <c r="JX3" s="163"/>
      <c r="JY3" s="163"/>
      <c r="JZ3" s="163"/>
      <c r="KA3" s="163"/>
      <c r="KB3" s="163"/>
      <c r="KC3" s="163"/>
      <c r="KD3" s="163"/>
      <c r="KE3" s="163"/>
      <c r="KF3" s="163"/>
      <c r="KG3" s="163"/>
      <c r="KH3" s="163"/>
      <c r="KI3" s="163"/>
      <c r="KJ3" s="163"/>
      <c r="KK3" s="163"/>
      <c r="KL3" s="163"/>
      <c r="KM3" s="163"/>
      <c r="KN3" s="163"/>
      <c r="KO3" s="163"/>
      <c r="KP3" s="163"/>
      <c r="KQ3" s="164"/>
    </row>
    <row r="4" spans="1:303">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119"/>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119"/>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119"/>
      <c r="CK4" s="33"/>
      <c r="CL4" s="33"/>
      <c r="CM4" s="33"/>
      <c r="CN4" s="33"/>
      <c r="CO4" s="33"/>
      <c r="CP4" s="33"/>
      <c r="CQ4" s="33"/>
      <c r="CR4" s="33"/>
      <c r="CS4" s="33"/>
      <c r="CT4" s="33"/>
      <c r="CU4" s="33"/>
      <c r="CV4" s="33"/>
      <c r="CW4" s="33"/>
      <c r="CX4" s="33"/>
      <c r="CY4" s="33"/>
      <c r="CZ4" s="33"/>
      <c r="DA4" s="33"/>
      <c r="DB4" s="119"/>
      <c r="DC4" s="33"/>
      <c r="DD4" s="33"/>
      <c r="DE4" s="33"/>
      <c r="DF4" s="33"/>
      <c r="DG4" s="33"/>
      <c r="DH4" s="33"/>
      <c r="DI4" s="33"/>
      <c r="DJ4" s="33"/>
      <c r="DK4" s="33"/>
      <c r="DL4" s="33"/>
      <c r="DM4" s="33"/>
      <c r="DN4" s="33"/>
      <c r="DO4" s="33"/>
      <c r="DP4" s="33"/>
      <c r="DQ4" s="33"/>
      <c r="DR4" s="33"/>
      <c r="DS4" s="33"/>
      <c r="DT4" s="33"/>
      <c r="DU4" s="119"/>
      <c r="DV4" s="33"/>
      <c r="DW4" s="33"/>
      <c r="DX4" s="33"/>
      <c r="DY4" s="33"/>
      <c r="DZ4" s="33"/>
      <c r="EA4" s="33"/>
      <c r="EB4" s="33"/>
      <c r="EC4" s="33"/>
      <c r="ED4" s="33"/>
      <c r="EE4" s="33"/>
      <c r="EF4" s="33"/>
      <c r="EG4" s="33"/>
      <c r="EH4" s="33"/>
      <c r="EI4" s="33"/>
      <c r="EJ4" s="33"/>
      <c r="EK4" s="33"/>
      <c r="EL4" s="33"/>
      <c r="EM4" s="33"/>
      <c r="EN4" s="33"/>
      <c r="EO4" s="33"/>
      <c r="EP4" s="33"/>
      <c r="EQ4" s="33"/>
      <c r="ER4" s="33"/>
      <c r="ES4" s="33"/>
      <c r="ET4" s="33"/>
      <c r="EU4" s="33"/>
      <c r="EV4" s="33"/>
      <c r="EW4" s="119"/>
      <c r="EX4" s="33"/>
      <c r="EY4" s="33"/>
      <c r="EZ4" s="33"/>
      <c r="FA4" s="33"/>
      <c r="FB4" s="33"/>
      <c r="FC4" s="33"/>
      <c r="FD4" s="33"/>
      <c r="FE4" s="33"/>
      <c r="FF4" s="33"/>
      <c r="FG4" s="33"/>
      <c r="FH4" s="33"/>
      <c r="FI4" s="33"/>
      <c r="FJ4" s="33"/>
      <c r="FK4" s="33"/>
      <c r="FL4" s="33"/>
      <c r="FM4" s="33"/>
      <c r="FN4" s="33"/>
      <c r="FO4" s="33"/>
      <c r="FP4" s="33"/>
      <c r="FQ4" s="33"/>
      <c r="FR4" s="33"/>
      <c r="FS4" s="33"/>
      <c r="FT4" s="33"/>
      <c r="FU4" s="33"/>
      <c r="FV4" s="33"/>
      <c r="FW4" s="33"/>
      <c r="FX4" s="33"/>
      <c r="FY4" s="33"/>
      <c r="FZ4" s="33"/>
      <c r="GA4" s="119"/>
      <c r="GB4" s="33"/>
      <c r="GC4" s="33"/>
    </row>
    <row r="5" spans="1:303">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119"/>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119"/>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119"/>
      <c r="CK5" s="33"/>
      <c r="CL5" s="33"/>
      <c r="CM5" s="33"/>
      <c r="CN5" s="33"/>
      <c r="CO5" s="33"/>
      <c r="CP5" s="33"/>
      <c r="CQ5" s="33"/>
      <c r="CR5" s="33"/>
      <c r="CS5" s="33"/>
      <c r="CT5" s="33"/>
      <c r="CU5" s="33"/>
      <c r="CV5" s="33"/>
      <c r="CW5" s="33"/>
      <c r="CX5" s="33"/>
      <c r="CY5" s="33"/>
      <c r="CZ5" s="33"/>
      <c r="DA5" s="33"/>
      <c r="DB5" s="119"/>
      <c r="DC5" s="33"/>
      <c r="DD5" s="33"/>
      <c r="DE5" s="33"/>
      <c r="DF5" s="33"/>
      <c r="DG5" s="33"/>
      <c r="DH5" s="33"/>
      <c r="DI5" s="33"/>
      <c r="DJ5" s="33"/>
      <c r="DK5" s="33"/>
      <c r="DL5" s="33"/>
      <c r="DM5" s="33"/>
      <c r="DN5" s="33"/>
      <c r="DO5" s="33"/>
      <c r="DP5" s="33"/>
      <c r="DQ5" s="33"/>
      <c r="DR5" s="33"/>
      <c r="DS5" s="33"/>
      <c r="DT5" s="33"/>
      <c r="DU5" s="119"/>
      <c r="DV5" s="33"/>
      <c r="DW5" s="33"/>
      <c r="DX5" s="33"/>
      <c r="DY5" s="33"/>
      <c r="DZ5" s="33"/>
      <c r="EA5" s="33"/>
      <c r="EB5" s="33"/>
      <c r="EC5" s="33"/>
      <c r="ED5" s="33"/>
      <c r="EE5" s="33"/>
      <c r="EF5" s="33"/>
      <c r="EG5" s="33"/>
      <c r="EH5" s="33"/>
      <c r="EI5" s="33"/>
      <c r="EJ5" s="33"/>
      <c r="EK5" s="33"/>
      <c r="EL5" s="33"/>
      <c r="EM5" s="33"/>
      <c r="EN5" s="33"/>
      <c r="EO5" s="33"/>
      <c r="EP5" s="33"/>
      <c r="EQ5" s="33"/>
      <c r="ER5" s="33"/>
      <c r="ES5" s="33"/>
      <c r="ET5" s="33"/>
      <c r="EU5" s="33"/>
      <c r="EV5" s="33"/>
      <c r="EW5" s="119"/>
      <c r="EX5" s="33"/>
      <c r="EY5" s="33"/>
      <c r="EZ5" s="33"/>
      <c r="FA5" s="33"/>
      <c r="FB5" s="33"/>
      <c r="FC5" s="33"/>
      <c r="FD5" s="33"/>
      <c r="FE5" s="33"/>
      <c r="FF5" s="33"/>
      <c r="FG5" s="33"/>
      <c r="FH5" s="33"/>
      <c r="FI5" s="33"/>
      <c r="FJ5" s="33"/>
      <c r="FK5" s="33"/>
      <c r="FL5" s="33"/>
      <c r="FM5" s="33"/>
      <c r="FN5" s="33"/>
      <c r="FO5" s="33"/>
      <c r="FP5" s="33"/>
      <c r="FQ5" s="33"/>
      <c r="FR5" s="33"/>
      <c r="FS5" s="33"/>
      <c r="FT5" s="33"/>
      <c r="FU5" s="33"/>
      <c r="FV5" s="33"/>
      <c r="FW5" s="33"/>
      <c r="FX5" s="33"/>
      <c r="FY5" s="33"/>
      <c r="FZ5" s="33"/>
      <c r="GA5" s="119"/>
      <c r="GB5" s="33"/>
      <c r="GC5" s="33"/>
    </row>
    <row r="6" spans="1:303">
      <c r="A6" s="35" t="s">
        <v>12</v>
      </c>
      <c r="B6" t="s">
        <v>44</v>
      </c>
      <c r="C6" s="33"/>
      <c r="D6" s="33"/>
      <c r="E6" s="33"/>
      <c r="F6" s="33"/>
      <c r="G6" s="33"/>
      <c r="H6" s="33"/>
      <c r="I6" s="33"/>
      <c r="J6" s="33"/>
      <c r="K6" s="33"/>
      <c r="L6" s="33"/>
      <c r="M6" s="33"/>
      <c r="N6" s="33"/>
      <c r="O6" s="33"/>
      <c r="P6" s="33"/>
      <c r="Q6" s="33"/>
      <c r="R6" s="33"/>
      <c r="S6" s="33"/>
      <c r="T6" s="33"/>
      <c r="U6" s="33"/>
      <c r="V6" s="33"/>
      <c r="W6" s="33"/>
      <c r="X6" s="33"/>
      <c r="Y6" s="33"/>
      <c r="Z6" s="33"/>
      <c r="AA6" s="33"/>
      <c r="AB6" s="119"/>
      <c r="AC6" s="33"/>
      <c r="AD6" s="33"/>
      <c r="AE6" s="35" t="s">
        <v>12</v>
      </c>
      <c r="AF6" t="s">
        <v>44</v>
      </c>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119"/>
      <c r="BG6" s="33"/>
      <c r="BH6" s="33"/>
      <c r="BI6" s="33"/>
      <c r="BJ6" s="33"/>
      <c r="BK6" s="33"/>
      <c r="BL6" s="33"/>
      <c r="BM6" s="33"/>
      <c r="BN6" s="33"/>
      <c r="EZ6" s="35" t="s">
        <v>12</v>
      </c>
      <c r="FA6" t="s">
        <v>44</v>
      </c>
      <c r="FB6" s="33"/>
      <c r="FC6" s="33"/>
      <c r="FD6" s="33"/>
      <c r="FE6" s="33"/>
      <c r="FF6" s="33"/>
      <c r="FG6" s="33"/>
      <c r="FH6" s="33"/>
      <c r="FI6" s="33"/>
      <c r="FJ6" s="33"/>
      <c r="FK6" s="33"/>
      <c r="FL6" s="33"/>
      <c r="FM6" s="33"/>
      <c r="FN6" s="33"/>
      <c r="FO6" s="33"/>
      <c r="FP6" s="33"/>
      <c r="FQ6" s="33"/>
      <c r="FR6" s="33"/>
      <c r="FS6" s="33"/>
      <c r="FT6" s="33"/>
      <c r="FU6" s="33"/>
      <c r="FV6" s="33"/>
      <c r="FW6" s="33"/>
      <c r="FX6" s="33"/>
      <c r="FY6" s="33"/>
      <c r="FZ6" s="33"/>
      <c r="GA6" s="119"/>
      <c r="GB6" s="33"/>
      <c r="GC6" s="33"/>
    </row>
    <row r="7" spans="1:303">
      <c r="DE7" s="35" t="s">
        <v>119</v>
      </c>
      <c r="DF7" t="s">
        <v>120</v>
      </c>
      <c r="DG7" t="s">
        <v>121</v>
      </c>
      <c r="DH7" t="s">
        <v>122</v>
      </c>
      <c r="DI7" t="s">
        <v>123</v>
      </c>
      <c r="DJ7" t="s">
        <v>124</v>
      </c>
      <c r="DK7" t="s">
        <v>125</v>
      </c>
      <c r="DL7" t="s">
        <v>126</v>
      </c>
      <c r="DM7" t="s">
        <v>127</v>
      </c>
      <c r="DN7" t="s">
        <v>128</v>
      </c>
      <c r="DO7" t="s">
        <v>129</v>
      </c>
      <c r="DP7" t="s">
        <v>130</v>
      </c>
      <c r="DQ7" t="s">
        <v>131</v>
      </c>
    </row>
    <row r="8" spans="1:303">
      <c r="A8" s="35" t="s">
        <v>132</v>
      </c>
      <c r="B8" s="35" t="s">
        <v>133</v>
      </c>
      <c r="AE8" s="35" t="s">
        <v>132</v>
      </c>
      <c r="AF8" s="35" t="s">
        <v>133</v>
      </c>
      <c r="DE8" s="105" t="s">
        <v>49</v>
      </c>
      <c r="DF8">
        <v>0.58064516129032262</v>
      </c>
      <c r="DX8" s="35" t="s">
        <v>12</v>
      </c>
      <c r="DY8" t="s">
        <v>44</v>
      </c>
      <c r="EZ8" s="35" t="s">
        <v>132</v>
      </c>
      <c r="FA8" s="35" t="s">
        <v>133</v>
      </c>
      <c r="GD8" s="35" t="s">
        <v>12</v>
      </c>
      <c r="GE8" t="s">
        <v>44</v>
      </c>
    </row>
    <row r="9" spans="1:303">
      <c r="A9" s="35" t="s">
        <v>119</v>
      </c>
      <c r="B9" t="s">
        <v>49</v>
      </c>
      <c r="C9" t="s">
        <v>38</v>
      </c>
      <c r="D9" t="s">
        <v>81</v>
      </c>
      <c r="AE9" s="35" t="s">
        <v>119</v>
      </c>
      <c r="AF9" t="s">
        <v>49</v>
      </c>
      <c r="AG9" t="s">
        <v>38</v>
      </c>
      <c r="AH9" t="s">
        <v>81</v>
      </c>
      <c r="DE9" s="105" t="s">
        <v>38</v>
      </c>
      <c r="DF9">
        <v>0.52173913043478259</v>
      </c>
      <c r="EZ9" s="35" t="s">
        <v>119</v>
      </c>
      <c r="FA9" t="s">
        <v>49</v>
      </c>
      <c r="FB9" t="s">
        <v>38</v>
      </c>
      <c r="FC9" t="s">
        <v>81</v>
      </c>
    </row>
    <row r="10" spans="1:303">
      <c r="A10" s="105" t="s">
        <v>134</v>
      </c>
      <c r="B10">
        <v>17</v>
      </c>
      <c r="C10">
        <v>34</v>
      </c>
      <c r="D10">
        <v>51</v>
      </c>
      <c r="AE10" s="105" t="s">
        <v>135</v>
      </c>
      <c r="AF10">
        <v>26</v>
      </c>
      <c r="AG10">
        <v>55</v>
      </c>
      <c r="AH10">
        <v>81</v>
      </c>
      <c r="DE10" s="105" t="s">
        <v>136</v>
      </c>
      <c r="DX10" s="35" t="s">
        <v>132</v>
      </c>
      <c r="DY10" s="35" t="s">
        <v>133</v>
      </c>
      <c r="EF10" s="1"/>
      <c r="EG10" s="1"/>
      <c r="EH10" s="1"/>
      <c r="EI10" s="1"/>
      <c r="EJ10" s="1"/>
      <c r="EK10" s="1"/>
      <c r="EL10" s="1"/>
      <c r="EM10" s="1"/>
      <c r="EN10" s="1"/>
      <c r="EO10" s="1"/>
      <c r="EZ10" s="105" t="s">
        <v>135</v>
      </c>
      <c r="FA10">
        <v>26</v>
      </c>
      <c r="FB10">
        <v>55</v>
      </c>
      <c r="FC10">
        <v>81</v>
      </c>
      <c r="GD10" s="35" t="s">
        <v>132</v>
      </c>
      <c r="GE10" s="35" t="s">
        <v>133</v>
      </c>
    </row>
    <row r="11" spans="1:303">
      <c r="A11" s="105" t="s">
        <v>137</v>
      </c>
      <c r="B11">
        <v>11</v>
      </c>
      <c r="C11">
        <v>27</v>
      </c>
      <c r="D11">
        <v>38</v>
      </c>
      <c r="AE11" s="105" t="s">
        <v>138</v>
      </c>
      <c r="AF11">
        <v>2</v>
      </c>
      <c r="AG11">
        <v>6</v>
      </c>
      <c r="AH11">
        <v>8</v>
      </c>
      <c r="DE11" s="105" t="s">
        <v>81</v>
      </c>
      <c r="DF11">
        <v>0.54</v>
      </c>
      <c r="DX11" s="35" t="s">
        <v>119</v>
      </c>
      <c r="DY11" t="s">
        <v>49</v>
      </c>
      <c r="DZ11" t="s">
        <v>38</v>
      </c>
      <c r="EA11" t="s">
        <v>81</v>
      </c>
      <c r="EF11" s="1"/>
      <c r="EG11" s="1"/>
      <c r="EH11" s="1"/>
      <c r="EI11" s="1"/>
      <c r="EJ11" s="1"/>
      <c r="EK11" s="1"/>
      <c r="EL11" s="1"/>
      <c r="EM11" s="1"/>
      <c r="EN11" s="1"/>
      <c r="EO11" s="1"/>
      <c r="EZ11" s="105" t="s">
        <v>138</v>
      </c>
      <c r="FA11">
        <v>2</v>
      </c>
      <c r="FB11">
        <v>6</v>
      </c>
      <c r="FC11">
        <v>8</v>
      </c>
      <c r="GD11" s="35" t="s">
        <v>119</v>
      </c>
      <c r="GE11" t="s">
        <v>49</v>
      </c>
      <c r="GF11" t="s">
        <v>38</v>
      </c>
      <c r="GG11" t="s">
        <v>81</v>
      </c>
    </row>
    <row r="12" spans="1:303">
      <c r="A12" s="105" t="s">
        <v>81</v>
      </c>
      <c r="B12">
        <v>28</v>
      </c>
      <c r="C12">
        <v>61</v>
      </c>
      <c r="D12">
        <v>89</v>
      </c>
      <c r="AE12" s="105" t="s">
        <v>81</v>
      </c>
      <c r="AF12">
        <v>28</v>
      </c>
      <c r="AG12">
        <v>61</v>
      </c>
      <c r="AH12">
        <v>89</v>
      </c>
      <c r="DX12" s="105" t="s">
        <v>137</v>
      </c>
      <c r="DY12">
        <v>9</v>
      </c>
      <c r="DZ12">
        <v>21</v>
      </c>
      <c r="EA12">
        <v>30</v>
      </c>
      <c r="EF12" s="1"/>
      <c r="EG12" s="1"/>
      <c r="EH12" s="1"/>
      <c r="EI12" s="1"/>
      <c r="EJ12" s="1"/>
      <c r="EK12" s="1"/>
      <c r="EL12" s="1"/>
      <c r="EM12" s="1"/>
      <c r="EN12" s="1"/>
      <c r="EO12" s="1"/>
      <c r="EZ12" s="105" t="s">
        <v>81</v>
      </c>
      <c r="FA12">
        <v>28</v>
      </c>
      <c r="FB12">
        <v>61</v>
      </c>
      <c r="FC12">
        <v>89</v>
      </c>
      <c r="GD12" s="105" t="s">
        <v>137</v>
      </c>
      <c r="GE12">
        <v>9</v>
      </c>
      <c r="GF12">
        <v>21</v>
      </c>
      <c r="GG12">
        <v>30</v>
      </c>
    </row>
    <row r="13" spans="1:303">
      <c r="DX13" s="105" t="s">
        <v>138</v>
      </c>
      <c r="DY13">
        <v>2</v>
      </c>
      <c r="DZ13">
        <v>6</v>
      </c>
      <c r="EA13">
        <v>8</v>
      </c>
      <c r="GD13" s="105" t="s">
        <v>138</v>
      </c>
      <c r="GE13">
        <v>2</v>
      </c>
      <c r="GF13">
        <v>6</v>
      </c>
      <c r="GG13">
        <v>8</v>
      </c>
    </row>
    <row r="14" spans="1:303">
      <c r="DX14" s="105" t="s">
        <v>139</v>
      </c>
      <c r="DY14">
        <v>17</v>
      </c>
      <c r="DZ14">
        <v>34</v>
      </c>
      <c r="EA14">
        <v>51</v>
      </c>
      <c r="GD14" s="105" t="s">
        <v>139</v>
      </c>
      <c r="GE14">
        <v>17</v>
      </c>
      <c r="GF14">
        <v>34</v>
      </c>
      <c r="GG14">
        <v>51</v>
      </c>
    </row>
    <row r="15" spans="1:303">
      <c r="DX15" s="105" t="s">
        <v>81</v>
      </c>
      <c r="DY15">
        <v>28</v>
      </c>
      <c r="DZ15">
        <v>61</v>
      </c>
      <c r="EA15">
        <v>89</v>
      </c>
      <c r="GD15" s="105" t="s">
        <v>81</v>
      </c>
      <c r="GE15">
        <v>28</v>
      </c>
      <c r="GF15">
        <v>61</v>
      </c>
      <c r="GG15">
        <v>89</v>
      </c>
    </row>
    <row r="18" spans="1:189">
      <c r="DX18" s="105"/>
      <c r="GD18" s="105"/>
    </row>
    <row r="19" spans="1:189">
      <c r="DX19" s="105"/>
      <c r="GD19" s="105"/>
    </row>
    <row r="24" spans="1:189">
      <c r="DX24" s="35" t="s">
        <v>132</v>
      </c>
      <c r="DY24" s="35" t="s">
        <v>133</v>
      </c>
      <c r="GD24" s="35" t="s">
        <v>132</v>
      </c>
      <c r="GE24" s="35" t="s">
        <v>133</v>
      </c>
    </row>
    <row r="25" spans="1:189">
      <c r="DX25" s="35" t="s">
        <v>119</v>
      </c>
      <c r="DY25" t="s">
        <v>49</v>
      </c>
      <c r="DZ25" t="s">
        <v>38</v>
      </c>
      <c r="EA25" t="s">
        <v>81</v>
      </c>
      <c r="GD25" s="35" t="s">
        <v>119</v>
      </c>
      <c r="GE25" t="s">
        <v>49</v>
      </c>
      <c r="GF25" t="s">
        <v>38</v>
      </c>
      <c r="GG25" t="s">
        <v>81</v>
      </c>
    </row>
    <row r="26" spans="1:189">
      <c r="DX26" s="105" t="s">
        <v>44</v>
      </c>
      <c r="DY26">
        <v>28</v>
      </c>
      <c r="DZ26">
        <v>61</v>
      </c>
      <c r="EA26">
        <v>89</v>
      </c>
      <c r="GD26" s="105" t="s">
        <v>135</v>
      </c>
      <c r="GE26">
        <v>26</v>
      </c>
      <c r="GF26">
        <v>55</v>
      </c>
      <c r="GG26">
        <v>81</v>
      </c>
    </row>
    <row r="27" spans="1:189">
      <c r="A27" s="35" t="s">
        <v>12</v>
      </c>
      <c r="B27" t="s">
        <v>44</v>
      </c>
      <c r="DX27" s="105" t="s">
        <v>71</v>
      </c>
      <c r="DY27">
        <v>3</v>
      </c>
      <c r="DZ27">
        <v>8</v>
      </c>
      <c r="EA27">
        <v>11</v>
      </c>
      <c r="GD27" s="105" t="s">
        <v>138</v>
      </c>
      <c r="GE27">
        <v>5</v>
      </c>
      <c r="GF27">
        <v>14</v>
      </c>
      <c r="GG27">
        <v>19</v>
      </c>
    </row>
    <row r="28" spans="1:189">
      <c r="DX28" s="105" t="s">
        <v>81</v>
      </c>
      <c r="DY28">
        <v>31</v>
      </c>
      <c r="DZ28">
        <v>69</v>
      </c>
      <c r="EA28">
        <v>100</v>
      </c>
      <c r="EZ28" s="35" t="s">
        <v>132</v>
      </c>
      <c r="FA28" s="35" t="s">
        <v>133</v>
      </c>
      <c r="GD28" s="105" t="s">
        <v>81</v>
      </c>
      <c r="GE28">
        <v>31</v>
      </c>
      <c r="GF28">
        <v>69</v>
      </c>
      <c r="GG28">
        <v>100</v>
      </c>
    </row>
    <row r="29" spans="1:189">
      <c r="A29" s="35" t="s">
        <v>132</v>
      </c>
      <c r="B29" s="35" t="s">
        <v>133</v>
      </c>
      <c r="AE29" s="35" t="s">
        <v>132</v>
      </c>
      <c r="AF29" s="35" t="s">
        <v>133</v>
      </c>
      <c r="EZ29" s="35" t="s">
        <v>119</v>
      </c>
      <c r="FA29" t="s">
        <v>49</v>
      </c>
      <c r="FB29" t="s">
        <v>38</v>
      </c>
      <c r="FC29" t="s">
        <v>81</v>
      </c>
    </row>
    <row r="30" spans="1:189">
      <c r="A30" s="35" t="s">
        <v>119</v>
      </c>
      <c r="B30" t="s">
        <v>49</v>
      </c>
      <c r="C30" t="s">
        <v>38</v>
      </c>
      <c r="D30" t="s">
        <v>81</v>
      </c>
      <c r="AE30" s="35" t="s">
        <v>119</v>
      </c>
      <c r="AF30" t="s">
        <v>49</v>
      </c>
      <c r="AG30" t="s">
        <v>38</v>
      </c>
      <c r="AH30" t="s">
        <v>81</v>
      </c>
      <c r="EZ30" s="105" t="s">
        <v>44</v>
      </c>
      <c r="FA30">
        <v>28</v>
      </c>
      <c r="FB30">
        <v>61</v>
      </c>
      <c r="FC30">
        <v>89</v>
      </c>
    </row>
    <row r="31" spans="1:189">
      <c r="A31" s="105" t="s">
        <v>135</v>
      </c>
      <c r="B31">
        <v>26</v>
      </c>
      <c r="C31">
        <v>55</v>
      </c>
      <c r="D31">
        <v>81</v>
      </c>
      <c r="AE31" s="105" t="s">
        <v>44</v>
      </c>
      <c r="AF31">
        <v>28</v>
      </c>
      <c r="AG31">
        <v>61</v>
      </c>
      <c r="AH31">
        <v>89</v>
      </c>
      <c r="EZ31" s="105" t="s">
        <v>71</v>
      </c>
      <c r="FA31">
        <v>3</v>
      </c>
      <c r="FB31">
        <v>8</v>
      </c>
      <c r="FC31">
        <v>11</v>
      </c>
    </row>
    <row r="32" spans="1:189">
      <c r="A32" s="105" t="s">
        <v>138</v>
      </c>
      <c r="B32">
        <v>2</v>
      </c>
      <c r="C32">
        <v>6</v>
      </c>
      <c r="D32">
        <v>8</v>
      </c>
      <c r="AE32" s="105" t="s">
        <v>71</v>
      </c>
      <c r="AF32">
        <v>3</v>
      </c>
      <c r="AG32">
        <v>8</v>
      </c>
      <c r="AH32">
        <v>11</v>
      </c>
      <c r="DE32" s="33"/>
      <c r="DF32" s="33"/>
      <c r="DG32" s="33"/>
      <c r="DH32" s="33"/>
      <c r="DI32" s="33"/>
      <c r="DJ32" s="33"/>
      <c r="DK32" s="33"/>
      <c r="DL32" s="33"/>
      <c r="DM32" s="33"/>
      <c r="DN32" s="33"/>
      <c r="DO32" s="33"/>
      <c r="DP32" s="33"/>
      <c r="DQ32" s="33"/>
      <c r="DR32" s="33"/>
      <c r="DS32" s="33"/>
      <c r="DT32" s="33"/>
      <c r="DU32" s="119"/>
      <c r="EZ32" s="105" t="s">
        <v>81</v>
      </c>
      <c r="FA32">
        <v>31</v>
      </c>
      <c r="FB32">
        <v>69</v>
      </c>
      <c r="FC32">
        <v>100</v>
      </c>
    </row>
    <row r="33" spans="1:190">
      <c r="A33" s="105" t="s">
        <v>81</v>
      </c>
      <c r="B33">
        <v>28</v>
      </c>
      <c r="C33">
        <v>61</v>
      </c>
      <c r="D33">
        <v>89</v>
      </c>
      <c r="AE33" s="105" t="s">
        <v>81</v>
      </c>
      <c r="AF33">
        <v>31</v>
      </c>
      <c r="AG33">
        <v>69</v>
      </c>
      <c r="AH33">
        <v>100</v>
      </c>
      <c r="DE33" s="39"/>
      <c r="DF33" s="3" t="str">
        <f>DF7</f>
        <v>Media di MESE 1</v>
      </c>
      <c r="DG33" s="3" t="str">
        <f t="shared" ref="DG33:DQ33" si="0">DG7</f>
        <v>Media di MESE 2</v>
      </c>
      <c r="DH33" s="3" t="str">
        <f t="shared" si="0"/>
        <v>Media di MESE 3</v>
      </c>
      <c r="DI33" s="3" t="str">
        <f t="shared" si="0"/>
        <v>Media di MESE 4</v>
      </c>
      <c r="DJ33" s="3" t="str">
        <f t="shared" si="0"/>
        <v>Media di MESE 5</v>
      </c>
      <c r="DK33" s="3" t="str">
        <f t="shared" si="0"/>
        <v>Media di MESE 6</v>
      </c>
      <c r="DL33" s="3" t="str">
        <f t="shared" si="0"/>
        <v>Media di MESE 7</v>
      </c>
      <c r="DM33" s="3" t="str">
        <f t="shared" si="0"/>
        <v>Media di MESE 8</v>
      </c>
      <c r="DN33" s="3" t="str">
        <f t="shared" si="0"/>
        <v>Media di MESE 9</v>
      </c>
      <c r="DO33" s="3" t="str">
        <f t="shared" si="0"/>
        <v>Media di MESE 10</v>
      </c>
      <c r="DP33" s="3" t="str">
        <f t="shared" si="0"/>
        <v>Media di MESE 11</v>
      </c>
      <c r="DQ33" s="3" t="str">
        <f t="shared" si="0"/>
        <v>Media di MESE 12</v>
      </c>
      <c r="DR33" s="1"/>
      <c r="DS33" s="1"/>
      <c r="DT33" s="1"/>
      <c r="DU33" s="125"/>
    </row>
    <row r="34" spans="1:190">
      <c r="DE34" s="4" t="str">
        <f>DE8</f>
        <v>Femmina</v>
      </c>
      <c r="DF34" s="41">
        <f>IF(ISNUMBER(MATCH(DF$33,$DE$7:$DS$7,0)),_xlfn.IFNA(VLOOKUP($DE34,$DE$7:$DS$29,MATCH(DF$33,$DE$7:$DS$7,0),FALSE),0),"N.A.")</f>
        <v>0.58064516129032262</v>
      </c>
      <c r="DG34" s="41">
        <f t="shared" ref="DG34:DQ34" si="1">IF(ISNUMBER(MATCH(DG$33,$DE$7:$DS$7,0)),_xlfn.IFNA(VLOOKUP($DE34,$DE$7:$DS$29,MATCH(DG$33,$DE$7:$DS$7,0),FALSE),0),"N.A.")</f>
        <v>0</v>
      </c>
      <c r="DH34" s="41">
        <f t="shared" si="1"/>
        <v>0</v>
      </c>
      <c r="DI34" s="41">
        <f t="shared" si="1"/>
        <v>0</v>
      </c>
      <c r="DJ34" s="41">
        <f t="shared" si="1"/>
        <v>0</v>
      </c>
      <c r="DK34" s="41">
        <f t="shared" si="1"/>
        <v>0</v>
      </c>
      <c r="DL34" s="41">
        <f t="shared" si="1"/>
        <v>0</v>
      </c>
      <c r="DM34" s="41">
        <f t="shared" si="1"/>
        <v>0</v>
      </c>
      <c r="DN34" s="41">
        <f t="shared" si="1"/>
        <v>0</v>
      </c>
      <c r="DO34" s="41">
        <f t="shared" si="1"/>
        <v>0</v>
      </c>
      <c r="DP34" s="41">
        <f t="shared" si="1"/>
        <v>0</v>
      </c>
      <c r="DQ34" s="41">
        <f t="shared" si="1"/>
        <v>0</v>
      </c>
      <c r="DR34" s="42"/>
      <c r="DS34" s="42"/>
      <c r="DT34" s="42"/>
      <c r="DU34" s="127"/>
      <c r="DX34" s="2"/>
      <c r="DY34" s="3" t="str">
        <f>DY25</f>
        <v>Femmina</v>
      </c>
      <c r="DZ34" s="3" t="str">
        <f>DZ25</f>
        <v>Maschio</v>
      </c>
      <c r="EA34" s="3" t="str">
        <f>EA25</f>
        <v>Totale complessivo</v>
      </c>
      <c r="GD34" s="2"/>
      <c r="GE34" s="3" t="str">
        <f>GE25</f>
        <v>Femmina</v>
      </c>
      <c r="GF34" s="3" t="str">
        <f>GF25</f>
        <v>Maschio</v>
      </c>
      <c r="GG34" s="3" t="str">
        <f>GG25</f>
        <v>Totale complessivo</v>
      </c>
    </row>
    <row r="35" spans="1:190">
      <c r="AE35" s="1"/>
      <c r="AF35" s="34"/>
      <c r="AG35" s="34"/>
      <c r="DE35" s="4" t="str">
        <f>DE9</f>
        <v>Maschio</v>
      </c>
      <c r="DF35" s="41">
        <f>IF(ISNUMBER(MATCH(DF$33,$DE$7:$DS$7,0)),_xlfn.IFNA(VLOOKUP($DE35,$DE$7:$DS$29,MATCH(DF$33,$DE$7:$DS$7,0),FALSE),0),"N.A.")</f>
        <v>0.52173913043478259</v>
      </c>
      <c r="DG35" s="41">
        <f t="shared" ref="DG35:DQ37" si="2">IF(ISNUMBER(MATCH(DG$33,$DE$7:$DS$7,0)),_xlfn.IFNA(VLOOKUP($DE35,$DE$7:$DS$29,MATCH(DG$33,$DE$7:$DS$7,0),FALSE),0),"N.A.")</f>
        <v>0</v>
      </c>
      <c r="DH35" s="41">
        <f t="shared" si="2"/>
        <v>0</v>
      </c>
      <c r="DI35" s="41">
        <f t="shared" si="2"/>
        <v>0</v>
      </c>
      <c r="DJ35" s="41">
        <f t="shared" si="2"/>
        <v>0</v>
      </c>
      <c r="DK35" s="41">
        <f t="shared" si="2"/>
        <v>0</v>
      </c>
      <c r="DL35" s="41">
        <f t="shared" si="2"/>
        <v>0</v>
      </c>
      <c r="DM35" s="41">
        <f t="shared" si="2"/>
        <v>0</v>
      </c>
      <c r="DN35" s="41">
        <f t="shared" si="2"/>
        <v>0</v>
      </c>
      <c r="DO35" s="41">
        <f t="shared" si="2"/>
        <v>0</v>
      </c>
      <c r="DP35" s="41">
        <f t="shared" si="2"/>
        <v>0</v>
      </c>
      <c r="DQ35" s="41">
        <f t="shared" si="2"/>
        <v>0</v>
      </c>
      <c r="DR35" s="42"/>
      <c r="DS35" s="42"/>
      <c r="DT35" s="42"/>
      <c r="DU35" s="127"/>
      <c r="DX35" s="3" t="s">
        <v>44</v>
      </c>
      <c r="DY35" s="2">
        <f>IF(ISNUMBER(MATCH(DY$34,$DX$25:$EB$25,0)),_xlfn.IFNA(VLOOKUP($DX$35,$DX$25:$EB$32,MATCH(DY$34,$DX$25:$EB$25,0),FALSE),0),"N.A.")</f>
        <v>28</v>
      </c>
      <c r="DZ35" s="2">
        <f>IF(ISNUMBER(MATCH(DZ$34,$DX$25:$EB$25,0)),_xlfn.IFNA(VLOOKUP($DX$35,$DX$25:$EB$32,MATCH(DZ$34,$DX$25:$EB$25,0),FALSE),0),"N.A.")</f>
        <v>61</v>
      </c>
      <c r="EA35" s="2">
        <f>IF(ISNUMBER(MATCH(EA$34,$DX$25:$EB$25,0)),_xlfn.IFNA(VLOOKUP($DX$35,$DX$25:$EB$32,MATCH(EA$34,$DX$25:$EB$25,0),FALSE),0),"N.A.")</f>
        <v>89</v>
      </c>
      <c r="EZ35" s="1"/>
      <c r="FA35" s="34"/>
      <c r="FB35" s="34"/>
      <c r="GD35" s="3" t="s">
        <v>135</v>
      </c>
      <c r="GE35" s="2">
        <f>IF(ISNUMBER(MATCH(GE$34,$GD$25:$GH$25,0)),_xlfn.IFNA(VLOOKUP($GD$35,$GD$25:$GH$32,MATCH(GE$34,$GD$25:$GH$25,0),FALSE),0),"N.A.")</f>
        <v>26</v>
      </c>
      <c r="GF35" s="2">
        <f>IF(ISNUMBER(MATCH(GF$34,$GD$25:$GH$25,0)),_xlfn.IFNA(VLOOKUP($GD$35,$GD$25:$GH$32,MATCH(GF$34,$GD$25:$GH$25,0),FALSE),0),"N.A.")</f>
        <v>55</v>
      </c>
      <c r="GG35" s="2">
        <f>IF(ISNUMBER(MATCH(GG$34,$GD$25:$GH$25,0)),_xlfn.IFNA(VLOOKUP($GD$35,$GD$25:$GH$32,MATCH(GG$34,$GD$25:$GH$25,0),FALSE),0),"N.A.")</f>
        <v>81</v>
      </c>
    </row>
    <row r="36" spans="1:190">
      <c r="A36" s="1"/>
      <c r="B36" s="34"/>
      <c r="C36" s="34"/>
      <c r="AE36" s="1"/>
      <c r="AF36" s="34"/>
      <c r="AG36" s="34"/>
      <c r="DE36" s="4" t="str">
        <f>DE10</f>
        <v>(vuoto)</v>
      </c>
      <c r="DF36" s="41">
        <f>IF(ISNUMBER(MATCH(DF$33,$DE$7:$DS$7,0)),_xlfn.IFNA(VLOOKUP($DE36,$DE$7:$DS$29,MATCH(DF$33,$DE$7:$DS$7,0),FALSE),0),"N.A.")</f>
        <v>0</v>
      </c>
      <c r="DG36" s="41">
        <f t="shared" si="2"/>
        <v>0</v>
      </c>
      <c r="DH36" s="41">
        <f t="shared" si="2"/>
        <v>0</v>
      </c>
      <c r="DI36" s="41">
        <f t="shared" si="2"/>
        <v>0</v>
      </c>
      <c r="DJ36" s="41">
        <f t="shared" si="2"/>
        <v>0</v>
      </c>
      <c r="DK36" s="41">
        <f t="shared" si="2"/>
        <v>0</v>
      </c>
      <c r="DL36" s="41">
        <f t="shared" si="2"/>
        <v>0</v>
      </c>
      <c r="DM36" s="41">
        <f t="shared" si="2"/>
        <v>0</v>
      </c>
      <c r="DN36" s="41">
        <f t="shared" si="2"/>
        <v>0</v>
      </c>
      <c r="DO36" s="41">
        <f t="shared" si="2"/>
        <v>0</v>
      </c>
      <c r="DP36" s="41">
        <f t="shared" si="2"/>
        <v>0</v>
      </c>
      <c r="DQ36" s="41">
        <f t="shared" si="2"/>
        <v>0</v>
      </c>
      <c r="DR36" s="42"/>
      <c r="DS36" s="42"/>
      <c r="DT36" s="42"/>
      <c r="DU36" s="127"/>
      <c r="DX36" s="2"/>
      <c r="DY36" s="2"/>
      <c r="DZ36" s="2"/>
      <c r="EA36" s="2"/>
      <c r="EZ36" s="1"/>
      <c r="FA36" s="34"/>
      <c r="FB36" s="34"/>
      <c r="GD36" s="2"/>
      <c r="GE36" s="2"/>
      <c r="GF36" s="2"/>
      <c r="GG36" s="2"/>
    </row>
    <row r="37" spans="1:190">
      <c r="A37" s="1"/>
      <c r="B37" s="34"/>
      <c r="C37" s="34"/>
      <c r="AE37" s="1"/>
      <c r="AF37" s="34"/>
      <c r="AG37" s="34"/>
      <c r="DE37" s="4" t="str">
        <f>DE11</f>
        <v>Totale complessivo</v>
      </c>
      <c r="DF37" s="41">
        <f>IF(ISNUMBER(MATCH(DF$33,$DE$7:$DS$7,0)),_xlfn.IFNA(VLOOKUP($DE37,$DE$7:$DS$29,MATCH(DF$33,$DE$7:$DS$7,0),FALSE),0),"N.A.")</f>
        <v>0.54</v>
      </c>
      <c r="DG37" s="41">
        <f t="shared" si="2"/>
        <v>0</v>
      </c>
      <c r="DH37" s="41">
        <f t="shared" si="2"/>
        <v>0</v>
      </c>
      <c r="DI37" s="41">
        <f t="shared" si="2"/>
        <v>0</v>
      </c>
      <c r="DJ37" s="41">
        <f t="shared" si="2"/>
        <v>0</v>
      </c>
      <c r="DK37" s="41">
        <f t="shared" si="2"/>
        <v>0</v>
      </c>
      <c r="DL37" s="41">
        <f t="shared" si="2"/>
        <v>0</v>
      </c>
      <c r="DM37" s="41">
        <f t="shared" si="2"/>
        <v>0</v>
      </c>
      <c r="DN37" s="41">
        <f t="shared" si="2"/>
        <v>0</v>
      </c>
      <c r="DO37" s="41">
        <f t="shared" si="2"/>
        <v>0</v>
      </c>
      <c r="DP37" s="41">
        <f t="shared" si="2"/>
        <v>0</v>
      </c>
      <c r="DQ37" s="41">
        <f t="shared" si="2"/>
        <v>0</v>
      </c>
      <c r="DR37" s="42"/>
      <c r="DS37" s="42"/>
      <c r="DT37" s="42"/>
      <c r="DU37" s="127"/>
      <c r="DX37" s="2"/>
      <c r="DY37" s="2"/>
      <c r="DZ37" s="2"/>
      <c r="EA37" s="2"/>
      <c r="EZ37" s="1"/>
      <c r="FA37" s="34"/>
      <c r="FB37" s="34"/>
      <c r="GD37" s="2"/>
      <c r="GE37" s="2"/>
      <c r="GF37" s="2"/>
      <c r="GG37" s="2"/>
    </row>
    <row r="38" spans="1:190">
      <c r="A38" s="1"/>
      <c r="B38" s="34"/>
      <c r="C38" s="34"/>
      <c r="AE38" s="1"/>
      <c r="AF38" s="34"/>
      <c r="AG38" s="34"/>
      <c r="DE38" s="70"/>
      <c r="DF38" s="42"/>
      <c r="DG38" s="42"/>
      <c r="DH38" s="42"/>
      <c r="DI38" s="42"/>
      <c r="DJ38" s="42"/>
      <c r="DK38" s="42"/>
      <c r="DL38" s="42"/>
      <c r="DM38" s="42"/>
      <c r="DN38" s="42"/>
      <c r="DO38" s="42"/>
      <c r="DP38" s="42"/>
      <c r="DQ38" s="42"/>
      <c r="DR38" s="42"/>
      <c r="DS38" s="42"/>
      <c r="DT38" s="42"/>
      <c r="DU38" s="127"/>
      <c r="DX38" s="2"/>
      <c r="DY38" s="2"/>
      <c r="DZ38" s="2"/>
      <c r="EA38" s="2"/>
      <c r="EZ38" s="1"/>
      <c r="FA38" s="34"/>
      <c r="FB38" s="34"/>
      <c r="GD38" s="2"/>
      <c r="GE38" s="2"/>
      <c r="GF38" s="2"/>
      <c r="GG38" s="2"/>
    </row>
    <row r="39" spans="1:190">
      <c r="A39" s="1"/>
      <c r="B39" s="34"/>
      <c r="C39" s="34"/>
      <c r="AE39" s="1"/>
      <c r="AF39" s="34"/>
      <c r="AG39" s="34"/>
      <c r="DE39" s="70"/>
      <c r="DF39" s="42"/>
      <c r="DG39" s="42"/>
      <c r="DH39" s="42"/>
      <c r="DI39" s="42"/>
      <c r="DJ39" s="42"/>
      <c r="DK39" s="42"/>
      <c r="DL39" s="42"/>
      <c r="DM39" s="42"/>
      <c r="DN39" s="42"/>
      <c r="DO39" s="42"/>
      <c r="DP39" s="42"/>
      <c r="DQ39" s="42"/>
      <c r="DR39" s="42"/>
      <c r="DS39" s="42"/>
      <c r="DT39" s="42"/>
      <c r="DU39" s="127"/>
      <c r="DX39" s="2"/>
      <c r="DY39" s="2"/>
      <c r="DZ39" s="2"/>
      <c r="EA39" s="2"/>
      <c r="EZ39" s="1"/>
      <c r="FA39" s="34"/>
      <c r="FB39" s="34"/>
      <c r="GD39" s="2"/>
      <c r="GE39" s="2"/>
      <c r="GF39" s="2"/>
      <c r="GG39" s="2"/>
    </row>
    <row r="40" spans="1:190">
      <c r="A40" s="1"/>
      <c r="B40" s="34"/>
      <c r="C40" s="34"/>
      <c r="AE40" s="1"/>
      <c r="AF40" s="34"/>
      <c r="AG40" s="34"/>
      <c r="DE40" s="70"/>
      <c r="DF40" s="42"/>
      <c r="DG40" s="42"/>
      <c r="DH40" s="42"/>
      <c r="DI40" s="42"/>
      <c r="DJ40" s="42"/>
      <c r="DK40" s="42"/>
      <c r="DL40" s="42"/>
      <c r="DM40" s="42"/>
      <c r="DN40" s="42"/>
      <c r="DO40" s="42"/>
      <c r="DP40" s="42"/>
      <c r="DQ40" s="42"/>
      <c r="DR40" s="42"/>
      <c r="DS40" s="42"/>
      <c r="DT40" s="42"/>
      <c r="DU40" s="127"/>
      <c r="DX40" s="3"/>
      <c r="DY40" s="3" t="str">
        <f>DY11</f>
        <v>Femmina</v>
      </c>
      <c r="DZ40" s="3" t="str">
        <f>DZ11</f>
        <v>Maschio</v>
      </c>
      <c r="EA40" s="3" t="str">
        <f>EA11</f>
        <v>Totale complessivo</v>
      </c>
      <c r="EZ40" s="1"/>
      <c r="FA40" s="34"/>
      <c r="FB40" s="34"/>
      <c r="GD40" s="3"/>
      <c r="GE40" s="3" t="str">
        <f>GE11</f>
        <v>Femmina</v>
      </c>
      <c r="GF40" s="3" t="str">
        <f>GF11</f>
        <v>Maschio</v>
      </c>
      <c r="GG40" s="3" t="str">
        <f>GG11</f>
        <v>Totale complessivo</v>
      </c>
    </row>
    <row r="41" spans="1:190">
      <c r="A41" s="1"/>
      <c r="B41" s="34"/>
      <c r="C41" s="34"/>
      <c r="AE41" s="1"/>
      <c r="AF41" s="34"/>
      <c r="AG41" s="34"/>
      <c r="DE41" s="70"/>
      <c r="DF41" s="42"/>
      <c r="DG41" s="42"/>
      <c r="DH41" s="42"/>
      <c r="DI41" s="42"/>
      <c r="DJ41" s="42"/>
      <c r="DK41" s="42"/>
      <c r="DL41" s="42"/>
      <c r="DM41" s="42"/>
      <c r="DN41" s="42"/>
      <c r="DO41" s="42"/>
      <c r="DP41" s="42"/>
      <c r="DQ41" s="42"/>
      <c r="DR41" s="42"/>
      <c r="DS41" s="42"/>
      <c r="DT41" s="42"/>
      <c r="DU41" s="127"/>
      <c r="DX41" s="3" t="s">
        <v>139</v>
      </c>
      <c r="DY41" s="2">
        <f>IF(ISNUMBER(MATCH(DY$40,$DX$11:$EA$11,0)),_xlfn.IFNA(VLOOKUP($DX41,$DX$11:$EA$15,MATCH(DY$40,$DX$11:$EA$11,0),FALSE),0),"N.A.")</f>
        <v>17</v>
      </c>
      <c r="DZ41" s="2">
        <f>IF(ISNUMBER(MATCH(DZ$40,$DX$11:$EA$11,0)),_xlfn.IFNA(VLOOKUP($DX$41,$DX$11:$EA$15,MATCH(DZ$40,$DX$11:$EA$11,0),FALSE),0),"N.A.")</f>
        <v>34</v>
      </c>
      <c r="EA41" s="2">
        <f>IF(ISNUMBER(MATCH(EA$40,$DX$11:$EA$11,0)),_xlfn.IFNA(VLOOKUP($DX$41,$DX$11:$EA$15,MATCH(EA$40,$DX$11:$EA$11,0),FALSE),0),"N.A.")</f>
        <v>51</v>
      </c>
      <c r="EZ41" s="1"/>
      <c r="FA41" s="34"/>
      <c r="FB41" s="34"/>
      <c r="GD41" s="3" t="s">
        <v>139</v>
      </c>
      <c r="GE41" s="2">
        <f>IF(ISNUMBER(MATCH(GE$40,$GD$11:$GG$11,0)),_xlfn.IFNA(VLOOKUP($GD41,$GD$12:$GG$16,MATCH(GE$40,$DX$11:$EA$11,0),FALSE),0),"N.A.")</f>
        <v>17</v>
      </c>
      <c r="GF41" s="2">
        <f t="shared" ref="GE41:GG43" si="3">IF(ISNUMBER(MATCH(GF$40,$GD$11:$GG$11,0)),_xlfn.IFNA(VLOOKUP($GD41,$GD$12:$GG$16,MATCH(GF$40,$DX$11:$EA$11,0),FALSE),0),"N.A.")</f>
        <v>34</v>
      </c>
      <c r="GG41" s="2">
        <f t="shared" si="3"/>
        <v>51</v>
      </c>
    </row>
    <row r="42" spans="1:190">
      <c r="A42" s="1"/>
      <c r="B42" s="34"/>
      <c r="C42" s="34"/>
      <c r="AE42" s="1"/>
      <c r="AF42" s="34"/>
      <c r="AG42" s="34"/>
      <c r="DE42" s="70"/>
      <c r="DF42" s="42"/>
      <c r="DG42" s="42"/>
      <c r="DH42" s="42"/>
      <c r="DI42" s="42"/>
      <c r="DJ42" s="42"/>
      <c r="DK42" s="42"/>
      <c r="DL42" s="42"/>
      <c r="DM42" s="42"/>
      <c r="DN42" s="42"/>
      <c r="DO42" s="42"/>
      <c r="DP42" s="42"/>
      <c r="DQ42" s="42"/>
      <c r="DR42" s="42"/>
      <c r="DS42" s="42"/>
      <c r="DT42" s="42"/>
      <c r="DU42" s="127"/>
      <c r="DX42" s="3" t="s">
        <v>140</v>
      </c>
      <c r="DY42" s="2">
        <f>IF(ISNUMBER(MATCH(DY$40,$DX$11:$EA$11,0)),_xlfn.IFNA(VLOOKUP($DX42,$DX$11:$EA$15,MATCH(DY$40,$DX$11:$EA$11,0),FALSE),0),"N.A.")</f>
        <v>0</v>
      </c>
      <c r="DZ42" s="2">
        <f t="shared" ref="DZ42:EA45" si="4">IF(ISNUMBER(MATCH(DZ$40,$DX$11:$EA$11,0)),_xlfn.IFNA(VLOOKUP($DX42,$DX$11:$EA$15,MATCH(DZ$40,$DX$11:$EA$11,0),FALSE),0),"N.A.")</f>
        <v>0</v>
      </c>
      <c r="EA42" s="2">
        <f t="shared" si="4"/>
        <v>0</v>
      </c>
      <c r="EZ42" s="1"/>
      <c r="FA42" s="34"/>
      <c r="FB42" s="34"/>
      <c r="GD42" s="3" t="s">
        <v>140</v>
      </c>
      <c r="GE42" s="2">
        <f t="shared" si="3"/>
        <v>0</v>
      </c>
      <c r="GF42" s="2">
        <f t="shared" si="3"/>
        <v>0</v>
      </c>
      <c r="GG42" s="2">
        <f t="shared" si="3"/>
        <v>0</v>
      </c>
    </row>
    <row r="43" spans="1:190">
      <c r="A43" s="1"/>
      <c r="B43" s="34"/>
      <c r="C43" s="34"/>
      <c r="AE43" s="1"/>
      <c r="AF43" s="34"/>
      <c r="AG43" s="34"/>
      <c r="DE43" s="70"/>
      <c r="DF43" s="42"/>
      <c r="DG43" s="42"/>
      <c r="DH43" s="42"/>
      <c r="DI43" s="42"/>
      <c r="DJ43" s="42"/>
      <c r="DK43" s="42"/>
      <c r="DL43" s="42"/>
      <c r="DM43" s="42"/>
      <c r="DN43" s="42"/>
      <c r="DO43" s="42"/>
      <c r="DP43" s="42"/>
      <c r="DQ43" s="42"/>
      <c r="DR43" s="42"/>
      <c r="DS43" s="42"/>
      <c r="DT43" s="42"/>
      <c r="DU43" s="127"/>
      <c r="DX43" s="3" t="s">
        <v>141</v>
      </c>
      <c r="DY43" s="2">
        <f>IF(ISNUMBER(MATCH(DY$40,$DX$11:$EA$11,0)),_xlfn.IFNA(VLOOKUP($DX43,$DX$11:$EA$15,MATCH(DY$40,$DX$11:$EA$11,0),FALSE),0),"N.A.")</f>
        <v>0</v>
      </c>
      <c r="DZ43" s="2">
        <f t="shared" si="4"/>
        <v>0</v>
      </c>
      <c r="EA43" s="2">
        <f t="shared" si="4"/>
        <v>0</v>
      </c>
      <c r="EZ43" s="1"/>
      <c r="FA43" s="34"/>
      <c r="FB43" s="34"/>
      <c r="GD43" s="3" t="s">
        <v>141</v>
      </c>
      <c r="GE43" s="2">
        <f t="shared" si="3"/>
        <v>0</v>
      </c>
      <c r="GF43" s="2">
        <f t="shared" si="3"/>
        <v>0</v>
      </c>
      <c r="GG43" s="2">
        <f t="shared" si="3"/>
        <v>0</v>
      </c>
    </row>
    <row r="44" spans="1:190">
      <c r="A44" s="1"/>
      <c r="B44" s="34"/>
      <c r="C44" s="34"/>
      <c r="AE44" s="1"/>
      <c r="AF44" s="34"/>
      <c r="AG44" s="34"/>
      <c r="DE44" s="70"/>
      <c r="DF44" s="42"/>
      <c r="DG44" s="42"/>
      <c r="DH44" s="42"/>
      <c r="DI44" s="42"/>
      <c r="DJ44" s="42"/>
      <c r="DK44" s="42"/>
      <c r="DL44" s="42"/>
      <c r="DM44" s="42"/>
      <c r="DN44" s="42"/>
      <c r="DO44" s="42"/>
      <c r="DP44" s="42"/>
      <c r="DQ44" s="42"/>
      <c r="DR44" s="42"/>
      <c r="DS44" s="42"/>
      <c r="DT44" s="42"/>
      <c r="DU44" s="127"/>
      <c r="DX44" s="3" t="s">
        <v>138</v>
      </c>
      <c r="DY44" s="2">
        <f>IF(ISNUMBER(MATCH(DY$40,$DX$11:$EA$11,0)),_xlfn.IFNA(VLOOKUP($DX44,$DX$11:$EA$15,MATCH(DY$40,$DX$11:$EA$11,0),FALSE),0),"N.A.")</f>
        <v>2</v>
      </c>
      <c r="DZ44" s="2">
        <f t="shared" si="4"/>
        <v>6</v>
      </c>
      <c r="EA44" s="2">
        <f t="shared" si="4"/>
        <v>8</v>
      </c>
      <c r="EZ44" s="1"/>
      <c r="FA44" s="34"/>
      <c r="FB44" s="34"/>
      <c r="GD44" s="3" t="s">
        <v>137</v>
      </c>
      <c r="GE44" s="2">
        <f>IF(ISNUMBER(MATCH(GE$40,$GD$11:$GG$11,0)),_xlfn.IFNA(VLOOKUP($GD44,$GD$12:$GG$16,MATCH(GE$40,$DX$11:$EA$11,0),FALSE),0),"N.A.")</f>
        <v>9</v>
      </c>
      <c r="GF44" s="2">
        <f>IF(ISNUMBER(MATCH(GF$40,$GD$11:$GG$11,0)),_xlfn.IFNA(VLOOKUP($GD44,$GD$12:$GG$16,MATCH(GF$40,$DX$11:$EA$11,0),FALSE),0),"N.A.")</f>
        <v>21</v>
      </c>
      <c r="GG44" s="2">
        <f>IF(ISNUMBER(MATCH(GG$40,$GD$11:$GG$11,0)),_xlfn.IFNA(VLOOKUP($GD44,$GD$12:$GG$16,MATCH(GG$40,$DX$11:$EA$11,0),FALSE),0),"N.A.")</f>
        <v>30</v>
      </c>
    </row>
    <row r="45" spans="1:190">
      <c r="A45" s="3"/>
      <c r="B45" s="3" t="str">
        <f>B9</f>
        <v>Femmina</v>
      </c>
      <c r="C45" s="3" t="str">
        <f>C9</f>
        <v>Maschio</v>
      </c>
      <c r="D45" s="3" t="str">
        <f>D9</f>
        <v>Totale complessivo</v>
      </c>
      <c r="I45" s="26"/>
      <c r="J45" s="26"/>
      <c r="K45" s="26"/>
      <c r="AE45" s="3"/>
      <c r="AF45" s="3" t="str">
        <f>AF30</f>
        <v>Femmina</v>
      </c>
      <c r="AG45" s="3" t="str">
        <f>AG30</f>
        <v>Maschio</v>
      </c>
      <c r="AH45" s="3" t="str">
        <f>AH30</f>
        <v>Totale complessivo</v>
      </c>
      <c r="AI45" s="1"/>
      <c r="DE45" s="70"/>
      <c r="DF45" s="42"/>
      <c r="DG45" s="42"/>
      <c r="DH45" s="42"/>
      <c r="DI45" s="42"/>
      <c r="DJ45" s="42"/>
      <c r="DK45" s="42"/>
      <c r="DL45" s="42"/>
      <c r="DM45" s="42"/>
      <c r="DN45" s="42"/>
      <c r="DO45" s="42"/>
      <c r="DP45" s="42"/>
      <c r="DQ45" s="42"/>
      <c r="DR45" s="42"/>
      <c r="DS45" s="42"/>
      <c r="DT45" s="42"/>
      <c r="DU45" s="127"/>
      <c r="DX45" s="3" t="s">
        <v>137</v>
      </c>
      <c r="DY45" s="2">
        <f>IF(ISNUMBER(MATCH(DY$40,$DX$11:$EA$11,0)),_xlfn.IFNA(VLOOKUP($DX45,$DX$11:$EA$15,MATCH(DY$40,$DX$11:$EA$11,0),FALSE),0),"N.A.")</f>
        <v>9</v>
      </c>
      <c r="DZ45" s="2">
        <f t="shared" si="4"/>
        <v>21</v>
      </c>
      <c r="EA45" s="2">
        <f t="shared" si="4"/>
        <v>30</v>
      </c>
      <c r="EZ45" s="1"/>
      <c r="FA45" s="1"/>
      <c r="FB45" s="1"/>
      <c r="FC45" s="1"/>
      <c r="FD45" s="1"/>
      <c r="GD45" s="2"/>
      <c r="GE45" s="2"/>
      <c r="GF45" s="2"/>
      <c r="GG45" s="2"/>
    </row>
    <row r="46" spans="1:190">
      <c r="A46" s="3" t="s">
        <v>134</v>
      </c>
      <c r="B46" s="2">
        <f>IF(ISNUMBER(MATCH(B$45,$A$9:$E$9,0)),_xlfn.IFNA(VLOOKUP($A$46,$A$9:$E$13,MATCH(B$45,$A$9:$E$9,0),FALSE),0),"N.A.")</f>
        <v>17</v>
      </c>
      <c r="C46" s="2">
        <f>IF(ISNUMBER(MATCH(C$45,$A$9:$E$9,0)),_xlfn.IFNA(VLOOKUP($A$46,$A$9:$E$13,MATCH(C$45,$A$9:$E$9,0),FALSE),0),"N.A.")</f>
        <v>34</v>
      </c>
      <c r="D46" s="2">
        <f>IF(ISNUMBER(MATCH(D$45,$A$9:$E$9,0)),_xlfn.IFNA(VLOOKUP($A$46,$A$9:$E$13,MATCH(D$45,$A$9:$E$9,0),FALSE),0),"N.A.")</f>
        <v>51</v>
      </c>
      <c r="I46" s="26"/>
      <c r="J46" s="26"/>
      <c r="K46" s="26"/>
      <c r="AE46" s="3" t="s">
        <v>44</v>
      </c>
      <c r="AF46" s="2">
        <f>IF(ISNUMBER(MATCH(AF$45,$AE$30:$AI$30,0)),_xlfn.IFNA(VLOOKUP($AE$46,$AE$31:$AI$35,MATCH(AF$45,$AE$30:$AI$30,0),FALSE),0),"N.A.")</f>
        <v>28</v>
      </c>
      <c r="AG46" s="2">
        <f>IF(ISNUMBER(MATCH(AG$45,$AE$30:$AI$30,0)),_xlfn.IFNA(VLOOKUP($AE$46,$AE$31:$AI$35,MATCH(AG$45,$AE$30:$AI$30,0),FALSE),0),"N.A.")</f>
        <v>61</v>
      </c>
      <c r="AH46" s="2">
        <f t="shared" ref="AH46" si="5">IF(ISNUMBER(MATCH(AH$45,$AE$30:$AI$30,0)),_xlfn.IFNA(VLOOKUP($AE$46,$AE$31:$AI$35,MATCH(AH$45,$AE$30:$AI$30,0),FALSE),0),"N.A.")</f>
        <v>89</v>
      </c>
      <c r="DE46" s="70"/>
      <c r="DF46" s="42"/>
      <c r="DG46" s="42"/>
      <c r="DH46" s="42"/>
      <c r="DI46" s="42"/>
      <c r="DJ46" s="42"/>
      <c r="DK46" s="42"/>
      <c r="DL46" s="42"/>
      <c r="DM46" s="42"/>
      <c r="DN46" s="42"/>
      <c r="DO46" s="42"/>
      <c r="DP46" s="42"/>
      <c r="DQ46" s="42"/>
      <c r="DR46" s="42"/>
      <c r="DS46" s="42"/>
      <c r="DT46" s="42"/>
      <c r="DU46" s="127"/>
      <c r="DX46" s="2"/>
      <c r="DY46" s="2"/>
      <c r="DZ46" s="2"/>
      <c r="EA46" s="2"/>
      <c r="EZ46" s="1"/>
      <c r="GD46" s="2"/>
      <c r="GE46" s="2"/>
      <c r="GF46" s="2"/>
      <c r="GG46" s="2"/>
    </row>
    <row r="47" spans="1:190">
      <c r="A47" s="2"/>
      <c r="B47" s="2"/>
      <c r="C47" s="2"/>
      <c r="D47" s="2"/>
      <c r="AE47" s="2"/>
      <c r="AF47" s="2"/>
      <c r="AG47" s="2"/>
      <c r="AH47" s="2"/>
      <c r="DX47" s="3"/>
      <c r="DY47" s="3" t="str">
        <f>DY40</f>
        <v>Femmina</v>
      </c>
      <c r="DZ47" s="3" t="str">
        <f>DZ40</f>
        <v>Maschio</v>
      </c>
      <c r="EA47" s="3" t="str">
        <f>EA40</f>
        <v>Totale complessivo</v>
      </c>
      <c r="EB47" s="1"/>
      <c r="EC47" s="1"/>
      <c r="ED47" s="1"/>
      <c r="EZ47" s="3"/>
      <c r="FA47" s="3" t="str">
        <f>FA9</f>
        <v>Femmina</v>
      </c>
      <c r="FB47" s="3" t="str">
        <f>FB9</f>
        <v>Maschio</v>
      </c>
      <c r="FC47" s="3" t="str">
        <f t="shared" ref="FC47" si="6">FC9</f>
        <v>Totale complessivo</v>
      </c>
      <c r="GD47" s="3"/>
      <c r="GE47" s="3" t="str">
        <f>GE40</f>
        <v>Femmina</v>
      </c>
      <c r="GF47" s="3" t="str">
        <f>GF40</f>
        <v>Maschio</v>
      </c>
      <c r="GG47" s="3" t="str">
        <f>GG40</f>
        <v>Totale complessivo</v>
      </c>
      <c r="GH47" s="1"/>
    </row>
    <row r="48" spans="1:190">
      <c r="A48" s="3"/>
      <c r="B48" s="3" t="str">
        <f>B30</f>
        <v>Femmina</v>
      </c>
      <c r="C48" s="3" t="str">
        <f>C30</f>
        <v>Maschio</v>
      </c>
      <c r="D48" s="3" t="str">
        <f>D30</f>
        <v>Totale complessivo</v>
      </c>
      <c r="AE48" s="2"/>
      <c r="AF48" s="3" t="str">
        <f>AF9</f>
        <v>Femmina</v>
      </c>
      <c r="AG48" s="3" t="str">
        <f>AG9</f>
        <v>Maschio</v>
      </c>
      <c r="AH48" s="3" t="str">
        <f>AH9</f>
        <v>Totale complessivo</v>
      </c>
      <c r="AI48" s="1"/>
      <c r="DX48" s="118" t="s">
        <v>142</v>
      </c>
      <c r="DY48" s="37">
        <f>DY41/DY$35</f>
        <v>0.6071428571428571</v>
      </c>
      <c r="DZ48" s="37">
        <f>DZ41/DZ$35</f>
        <v>0.55737704918032782</v>
      </c>
      <c r="EA48" s="37">
        <f>EA41/EA$35</f>
        <v>0.5730337078651685</v>
      </c>
      <c r="EB48" s="34"/>
      <c r="EC48" s="34"/>
      <c r="ED48" s="34"/>
      <c r="EZ48" s="4" t="s">
        <v>135</v>
      </c>
      <c r="FA48" s="2">
        <f>IF(ISNUMBER(MATCH(FA$47,$EZ$9:$FC$9,0)),_xlfn.IFNA(VLOOKUP($EZ$48,$EZ$9:$FC$14,MATCH(FA$47,$EZ$9:$FC$9,0),FALSE),0),"N.A.")</f>
        <v>26</v>
      </c>
      <c r="FB48" s="2">
        <f t="shared" ref="FB48:FC48" si="7">IF(ISNUMBER(MATCH(FB$47,$EZ$9:$FC$9,0)),_xlfn.IFNA(VLOOKUP($EZ$48,$EZ$9:$FC$14,MATCH(FB$47,$EZ$9:$FC$9,0),FALSE),0),"N.A.")</f>
        <v>55</v>
      </c>
      <c r="FC48" s="2">
        <f t="shared" si="7"/>
        <v>81</v>
      </c>
      <c r="FD48" s="1"/>
      <c r="GD48" s="118" t="s">
        <v>143</v>
      </c>
      <c r="GE48" s="37">
        <f t="shared" ref="GE48:GF50" si="8">GE41/GE$35</f>
        <v>0.65384615384615385</v>
      </c>
      <c r="GF48" s="37">
        <f t="shared" si="8"/>
        <v>0.61818181818181817</v>
      </c>
      <c r="GG48" s="37">
        <f t="shared" ref="GG48" si="9">GG41/GG$35</f>
        <v>0.62962962962962965</v>
      </c>
      <c r="GH48" s="34"/>
    </row>
    <row r="49" spans="1:303">
      <c r="A49" s="3" t="s">
        <v>135</v>
      </c>
      <c r="B49" s="2">
        <f>IF(ISNUMBER(MATCH(B$48,$A$30:$E$30,0)),_xlfn.IFNA(VLOOKUP($A$49,$A$31:$E$34,MATCH(B$48,$A$30:$E$30,0),FALSE),0),"N.A.")</f>
        <v>26</v>
      </c>
      <c r="C49" s="2">
        <f>IF(ISNUMBER(MATCH(C$48,$A$30:$E$30,0)),_xlfn.IFNA(VLOOKUP($A$49,$A$31:$E$34,MATCH(C$48,$A$30:$E$30,0),FALSE),0),"N.A.")</f>
        <v>55</v>
      </c>
      <c r="D49" s="2">
        <f>IF(ISNUMBER(MATCH(D$48,$A$30:$E$30,0)),_xlfn.IFNA(VLOOKUP($A$49,$A$31:$E$34,MATCH(D$48,$A$30:$E$30,0),FALSE),0),"N.A.")</f>
        <v>81</v>
      </c>
      <c r="AE49" s="3" t="s">
        <v>135</v>
      </c>
      <c r="AF49" s="2">
        <f>IF(ISNUMBER(MATCH(AF$48,$AE$9:$AI$9,0)),_xlfn.IFNA(VLOOKUP($AE$49,$AE$10:$AI$13,MATCH(AF$48,$AE$9:$AI$9,0),FALSE),0),"N.A.")</f>
        <v>26</v>
      </c>
      <c r="AG49" s="2">
        <f>IF(ISNUMBER(MATCH(AG$48,$AE$9:$AI$9,0)),_xlfn.IFNA(VLOOKUP($AE$49,$AE$10:$AI$13,MATCH(AG$48,$AE$9:$AI$9,0),FALSE),0),"N.A.")</f>
        <v>55</v>
      </c>
      <c r="AH49" s="2">
        <f>IF(ISNUMBER(MATCH(AH$48,$AE$9:$AI$9,0)),_xlfn.IFNA(VLOOKUP($AE$49,$AE$10:$AI$13,MATCH(AH$48,$AE$9:$AI$9,0),FALSE),0),"N.A.")</f>
        <v>81</v>
      </c>
      <c r="DX49" s="118" t="s">
        <v>144</v>
      </c>
      <c r="DY49" s="37">
        <f>DY42/DY$35</f>
        <v>0</v>
      </c>
      <c r="DZ49" s="37">
        <f t="shared" ref="DZ49:EA51" si="10">DZ42/DZ$35</f>
        <v>0</v>
      </c>
      <c r="EA49" s="37">
        <f t="shared" si="10"/>
        <v>0</v>
      </c>
      <c r="EB49" s="34"/>
      <c r="EC49" s="34"/>
      <c r="ED49" s="34"/>
      <c r="GD49" s="118" t="s">
        <v>145</v>
      </c>
      <c r="GE49" s="37">
        <f t="shared" si="8"/>
        <v>0</v>
      </c>
      <c r="GF49" s="37">
        <f t="shared" si="8"/>
        <v>0</v>
      </c>
      <c r="GG49" s="37">
        <f t="shared" ref="GG49" si="11">GG42/GG$35</f>
        <v>0</v>
      </c>
      <c r="GH49" s="34"/>
    </row>
    <row r="50" spans="1:303">
      <c r="A50" s="2"/>
      <c r="B50" s="3" t="str">
        <f>B48</f>
        <v>Femmina</v>
      </c>
      <c r="C50" s="3" t="str">
        <f t="shared" ref="C50:D50" si="12">C48</f>
        <v>Maschio</v>
      </c>
      <c r="D50" s="3" t="str">
        <f t="shared" si="12"/>
        <v>Totale complessivo</v>
      </c>
      <c r="AE50" s="2"/>
      <c r="AF50" s="3" t="str">
        <f>AF48</f>
        <v>Femmina</v>
      </c>
      <c r="AG50" s="3" t="str">
        <f t="shared" ref="AG50:AH50" si="13">AG48</f>
        <v>Maschio</v>
      </c>
      <c r="AH50" s="3" t="str">
        <f t="shared" si="13"/>
        <v>Totale complessivo</v>
      </c>
      <c r="AI50" s="1"/>
      <c r="DX50" s="118" t="s">
        <v>146</v>
      </c>
      <c r="DY50" s="37">
        <f>DY43/DY$35</f>
        <v>0</v>
      </c>
      <c r="DZ50" s="37">
        <f t="shared" si="10"/>
        <v>0</v>
      </c>
      <c r="EA50" s="37">
        <f t="shared" si="10"/>
        <v>0</v>
      </c>
      <c r="EB50" s="1"/>
      <c r="EC50" s="34"/>
      <c r="ED50" s="34"/>
      <c r="EZ50" s="3"/>
      <c r="FA50" s="3" t="str">
        <f>FA29</f>
        <v>Femmina</v>
      </c>
      <c r="FB50" s="3" t="str">
        <f>FB29</f>
        <v>Maschio</v>
      </c>
      <c r="FC50" s="3" t="str">
        <f t="shared" ref="FC50" si="14">FC29</f>
        <v>Totale complessivo</v>
      </c>
      <c r="FD50" s="1"/>
      <c r="GD50" s="118" t="s">
        <v>147</v>
      </c>
      <c r="GE50" s="37">
        <f t="shared" si="8"/>
        <v>0</v>
      </c>
      <c r="GF50" s="37">
        <f t="shared" si="8"/>
        <v>0</v>
      </c>
      <c r="GG50" s="37">
        <f t="shared" ref="GG50" si="15">GG43/GG$35</f>
        <v>0</v>
      </c>
      <c r="GH50" s="1"/>
    </row>
    <row r="51" spans="1:303">
      <c r="A51" s="3" t="s">
        <v>148</v>
      </c>
      <c r="B51" s="37">
        <f>IFERROR(IF(AND(B46="N.A.",B49="N.A."),"N.A.",B46/B49),0)</f>
        <v>0.65384615384615385</v>
      </c>
      <c r="C51" s="37">
        <f t="shared" ref="C51:D51" si="16">IFERROR(IF(AND(C46="N.A.",C49="N.A."),"N.A.",C46/C49),0)</f>
        <v>0.61818181818181817</v>
      </c>
      <c r="D51" s="37">
        <f t="shared" si="16"/>
        <v>0.62962962962962965</v>
      </c>
      <c r="AE51" s="3" t="s">
        <v>149</v>
      </c>
      <c r="AF51" s="37">
        <f>IFERROR(IF(AND(AF46="N.A.",AF49="N.A."),"N.A.",AF49/AF46),0)</f>
        <v>0.9285714285714286</v>
      </c>
      <c r="AG51" s="37">
        <f t="shared" ref="AG51" si="17">IFERROR(IF(AND(AG46="N.A.",AG49="N.A."),"N.A.",AG49/AG46),0)</f>
        <v>0.90163934426229508</v>
      </c>
      <c r="AH51" s="37">
        <f>IFERROR(IF(AND(AH46="N.A.",AH49="N.A."),"N.A.",AH49/AH46),0)</f>
        <v>0.9101123595505618</v>
      </c>
      <c r="AI51" s="38"/>
      <c r="DX51" s="118" t="s">
        <v>150</v>
      </c>
      <c r="DY51" s="37">
        <f>DY44/DY$35</f>
        <v>7.1428571428571425E-2</v>
      </c>
      <c r="DZ51" s="37">
        <f t="shared" si="10"/>
        <v>9.8360655737704916E-2</v>
      </c>
      <c r="EA51" s="37">
        <f t="shared" si="10"/>
        <v>8.98876404494382E-2</v>
      </c>
      <c r="EZ51" s="4" t="s">
        <v>44</v>
      </c>
      <c r="FA51" s="2">
        <f>IF(ISNUMBER(MATCH(FA$50,$EZ$29:$FC$29,0)),_xlfn.IFNA(VLOOKUP($EZ$51,$EZ$29:$FC$34,MATCH(FA$50,$EZ$29:$FC$29,0),FALSE),0),"N.A.")</f>
        <v>28</v>
      </c>
      <c r="FB51" s="2">
        <f t="shared" ref="FB51:FC51" si="18">IF(ISNUMBER(MATCH(FB$50,$EZ$29:$FC$29,0)),_xlfn.IFNA(VLOOKUP($EZ$51,$EZ$29:$FC$34,MATCH(FB$50,$EZ$29:$FC$29,0),FALSE),0),"N.A.")</f>
        <v>61</v>
      </c>
      <c r="FC51" s="2">
        <f t="shared" si="18"/>
        <v>89</v>
      </c>
      <c r="FD51" s="34"/>
      <c r="GD51" s="118" t="s">
        <v>151</v>
      </c>
      <c r="GE51" s="37">
        <f>GE44/GE$35</f>
        <v>0.34615384615384615</v>
      </c>
      <c r="GF51" s="37">
        <f>GF44/GF$35</f>
        <v>0.38181818181818183</v>
      </c>
      <c r="GG51" s="37">
        <f>GG44/GG$35</f>
        <v>0.37037037037037035</v>
      </c>
    </row>
    <row r="52" spans="1:303">
      <c r="A52" s="1"/>
      <c r="B52" s="26"/>
      <c r="AE52" s="1"/>
      <c r="AF52" s="26"/>
      <c r="DX52" s="118" t="s">
        <v>152</v>
      </c>
      <c r="DY52" s="37">
        <f>DY45/DY$35</f>
        <v>0.32142857142857145</v>
      </c>
      <c r="DZ52" s="37">
        <f>DZ45/DZ$35</f>
        <v>0.34426229508196721</v>
      </c>
      <c r="EA52" s="37">
        <f t="shared" ref="EA52" si="19">EA45/EA$35</f>
        <v>0.33707865168539325</v>
      </c>
      <c r="FA52" s="1"/>
      <c r="FB52" s="1"/>
      <c r="FC52" s="1"/>
    </row>
    <row r="53" spans="1:303">
      <c r="A53" s="1"/>
      <c r="AE53" s="1"/>
      <c r="EZ53" s="1"/>
      <c r="FA53" s="34"/>
      <c r="FB53" s="34"/>
      <c r="FC53" s="34"/>
    </row>
    <row r="54" spans="1:303">
      <c r="A54" s="1"/>
      <c r="AE54" s="1"/>
      <c r="EZ54" s="1"/>
    </row>
    <row r="55" spans="1:303">
      <c r="A55" s="163" t="s">
        <v>153</v>
      </c>
      <c r="B55" s="163"/>
      <c r="C55" s="163"/>
      <c r="D55" s="163"/>
      <c r="E55" s="163"/>
      <c r="F55" s="163"/>
      <c r="G55" s="163"/>
      <c r="H55" s="163"/>
      <c r="I55" s="163"/>
      <c r="J55" s="163"/>
      <c r="K55" s="163"/>
      <c r="L55" s="163"/>
      <c r="M55" s="163"/>
      <c r="N55" s="163"/>
      <c r="O55" s="163"/>
      <c r="P55" s="163"/>
      <c r="Q55" s="163"/>
      <c r="R55" s="163"/>
      <c r="S55" s="163"/>
      <c r="T55" s="163"/>
      <c r="U55" s="163"/>
      <c r="V55" s="163"/>
      <c r="W55" s="163"/>
      <c r="X55" s="163"/>
      <c r="Y55" s="163"/>
      <c r="Z55" s="163"/>
      <c r="AA55" s="163"/>
      <c r="AB55" s="163"/>
      <c r="AC55" s="163" t="s">
        <v>153</v>
      </c>
      <c r="AD55" s="163"/>
      <c r="AE55" s="163"/>
      <c r="AF55" s="163"/>
      <c r="AG55" s="163"/>
      <c r="AH55" s="163"/>
      <c r="AI55" s="163"/>
      <c r="AJ55" s="163"/>
      <c r="AK55" s="163"/>
      <c r="AL55" s="163"/>
      <c r="AM55" s="163"/>
      <c r="AN55" s="163"/>
      <c r="AO55" s="163"/>
      <c r="AP55" s="163"/>
      <c r="AQ55" s="163"/>
      <c r="AR55" s="163"/>
      <c r="AS55" s="163"/>
      <c r="AT55" s="163"/>
      <c r="AU55" s="163"/>
      <c r="AV55" s="163"/>
      <c r="AW55" s="163"/>
      <c r="AX55" s="163"/>
      <c r="AY55" s="163"/>
      <c r="AZ55" s="163"/>
      <c r="BA55" s="163"/>
      <c r="BB55" s="163"/>
      <c r="BC55" s="163"/>
      <c r="BD55" s="163"/>
      <c r="BE55" s="163"/>
      <c r="BF55" s="163"/>
      <c r="BG55" s="163" t="s">
        <v>153</v>
      </c>
      <c r="BH55" s="163"/>
      <c r="BI55" s="163"/>
      <c r="BJ55" s="163"/>
      <c r="BK55" s="163"/>
      <c r="BL55" s="163"/>
      <c r="BM55" s="163"/>
      <c r="BN55" s="163"/>
      <c r="BO55" s="163"/>
      <c r="BP55" s="163"/>
      <c r="BQ55" s="163"/>
      <c r="BR55" s="163"/>
      <c r="BS55" s="163"/>
      <c r="BT55" s="163"/>
      <c r="BU55" s="163"/>
      <c r="BV55" s="163"/>
      <c r="BW55" s="163"/>
      <c r="BX55" s="163"/>
      <c r="BY55" s="163"/>
      <c r="BZ55" s="163"/>
      <c r="CA55" s="163"/>
      <c r="CB55" s="163"/>
      <c r="CC55" s="163"/>
      <c r="CD55" s="163"/>
      <c r="CE55" s="163"/>
      <c r="CF55" s="163"/>
      <c r="CG55" s="163"/>
      <c r="CH55" s="163"/>
      <c r="CI55" s="163"/>
      <c r="CJ55" s="163"/>
      <c r="CK55" s="163" t="s">
        <v>153</v>
      </c>
      <c r="CL55" s="163"/>
      <c r="CM55" s="163"/>
      <c r="CN55" s="163"/>
      <c r="CO55" s="163"/>
      <c r="CP55" s="163"/>
      <c r="CQ55" s="163"/>
      <c r="CR55" s="163"/>
      <c r="CS55" s="163"/>
      <c r="CT55" s="163"/>
      <c r="CU55" s="163"/>
      <c r="CV55" s="163"/>
      <c r="CW55" s="163"/>
      <c r="CX55" s="163"/>
      <c r="CY55" s="163"/>
      <c r="CZ55" s="163"/>
      <c r="DA55" s="163"/>
      <c r="DB55" s="163"/>
      <c r="DC55" s="163" t="s">
        <v>153</v>
      </c>
      <c r="DD55" s="163"/>
      <c r="DE55" s="163"/>
      <c r="DF55" s="163"/>
      <c r="DG55" s="163"/>
      <c r="DH55" s="163"/>
      <c r="DI55" s="163"/>
      <c r="DJ55" s="163"/>
      <c r="DK55" s="163"/>
      <c r="DL55" s="163"/>
      <c r="DM55" s="163"/>
      <c r="DN55" s="163"/>
      <c r="DO55" s="163"/>
      <c r="DP55" s="163"/>
      <c r="DQ55" s="163"/>
      <c r="DR55" s="163"/>
      <c r="DS55" s="163"/>
      <c r="DT55" s="163"/>
      <c r="DU55" s="163"/>
      <c r="DV55" s="163" t="s">
        <v>153</v>
      </c>
      <c r="DW55" s="163"/>
      <c r="DX55" s="163"/>
      <c r="DY55" s="163"/>
      <c r="DZ55" s="163"/>
      <c r="EA55" s="163"/>
      <c r="EB55" s="163"/>
      <c r="EC55" s="163"/>
      <c r="ED55" s="163"/>
      <c r="EE55" s="163"/>
      <c r="EF55" s="163"/>
      <c r="EG55" s="163"/>
      <c r="EH55" s="163"/>
      <c r="EI55" s="163"/>
      <c r="EJ55" s="163"/>
      <c r="EK55" s="163"/>
      <c r="EL55" s="163"/>
      <c r="EM55" s="163"/>
      <c r="EN55" s="163"/>
      <c r="EO55" s="163"/>
      <c r="EP55" s="163"/>
      <c r="EQ55" s="163"/>
      <c r="ER55" s="163"/>
      <c r="ES55" s="163"/>
      <c r="ET55" s="163"/>
      <c r="EU55" s="163"/>
      <c r="EV55" s="163"/>
      <c r="EW55" s="163"/>
      <c r="EX55" s="163" t="s">
        <v>153</v>
      </c>
      <c r="EY55" s="163"/>
      <c r="EZ55" s="163"/>
      <c r="FA55" s="163"/>
      <c r="FB55" s="163"/>
      <c r="FC55" s="163"/>
      <c r="FD55" s="163"/>
      <c r="FE55" s="163"/>
      <c r="FF55" s="163"/>
      <c r="FG55" s="163"/>
      <c r="FH55" s="163"/>
      <c r="FI55" s="163"/>
      <c r="FJ55" s="163"/>
      <c r="FK55" s="163"/>
      <c r="FL55" s="163"/>
      <c r="FM55" s="163"/>
      <c r="FN55" s="163"/>
      <c r="FO55" s="163"/>
      <c r="FP55" s="163"/>
      <c r="FQ55" s="163"/>
      <c r="FR55" s="163"/>
      <c r="FS55" s="163"/>
      <c r="FT55" s="163"/>
      <c r="FU55" s="163"/>
      <c r="FV55" s="163"/>
      <c r="FW55" s="163"/>
      <c r="FX55" s="163"/>
      <c r="FY55" s="163"/>
      <c r="FZ55" s="163"/>
      <c r="GA55" s="163"/>
      <c r="GB55" s="163" t="s">
        <v>153</v>
      </c>
      <c r="GC55" s="163"/>
      <c r="GD55" s="163"/>
      <c r="GE55" s="163"/>
      <c r="GF55" s="163"/>
      <c r="GG55" s="163"/>
      <c r="GH55" s="163"/>
      <c r="GI55" s="163"/>
      <c r="GJ55" s="163"/>
      <c r="GK55" s="163"/>
      <c r="GL55" s="163"/>
      <c r="GM55" s="163"/>
      <c r="GN55" s="163"/>
      <c r="GO55" s="163"/>
      <c r="GP55" s="163"/>
      <c r="GQ55" s="163"/>
      <c r="GR55" s="163"/>
      <c r="GS55" s="163"/>
      <c r="GT55" s="163"/>
      <c r="GU55" s="163"/>
      <c r="GV55" s="163"/>
      <c r="GW55" s="163"/>
      <c r="GX55" s="163"/>
      <c r="GY55" s="163"/>
      <c r="GZ55" s="163"/>
      <c r="HA55" s="163"/>
      <c r="HB55" s="163"/>
      <c r="HC55" s="163"/>
      <c r="HD55" s="163"/>
      <c r="HE55" s="163"/>
      <c r="HF55" s="163" t="s">
        <v>153</v>
      </c>
      <c r="HG55" s="163"/>
      <c r="HH55" s="163"/>
      <c r="HI55" s="163"/>
      <c r="HJ55" s="163"/>
      <c r="HK55" s="163"/>
      <c r="HL55" s="163"/>
      <c r="HM55" s="163"/>
      <c r="HN55" s="163"/>
      <c r="HO55" s="163"/>
      <c r="HP55" s="163"/>
      <c r="HQ55" s="163"/>
      <c r="HR55" s="163"/>
      <c r="HS55" s="163"/>
      <c r="HT55" s="163"/>
      <c r="HU55" s="163"/>
      <c r="HV55" s="163"/>
      <c r="HW55" s="163"/>
      <c r="HX55" s="163"/>
      <c r="HY55" s="163"/>
      <c r="HZ55" s="163"/>
      <c r="IA55" s="163"/>
      <c r="IB55" s="163"/>
      <c r="IC55" s="163"/>
      <c r="ID55" s="163"/>
      <c r="IE55" s="163"/>
      <c r="IF55" s="163"/>
      <c r="IG55" s="163"/>
      <c r="IH55" s="163"/>
      <c r="II55" s="163"/>
      <c r="IJ55" s="163" t="s">
        <v>153</v>
      </c>
      <c r="IK55" s="163"/>
      <c r="IL55" s="163"/>
      <c r="IM55" s="163"/>
      <c r="IN55" s="163"/>
      <c r="IO55" s="163"/>
      <c r="IP55" s="163"/>
      <c r="IQ55" s="163"/>
      <c r="IR55" s="163"/>
      <c r="IS55" s="163"/>
      <c r="IT55" s="163"/>
      <c r="IU55" s="163"/>
      <c r="IV55" s="163"/>
      <c r="IW55" s="163"/>
      <c r="IX55" s="163"/>
      <c r="IY55" s="163"/>
      <c r="IZ55" s="163"/>
      <c r="JA55" s="163"/>
      <c r="JB55" s="163"/>
      <c r="JC55" s="163"/>
      <c r="JD55" s="163"/>
      <c r="JE55" s="163"/>
      <c r="JF55" s="163"/>
      <c r="JG55" s="163"/>
      <c r="JH55" s="163"/>
      <c r="JI55" s="163"/>
      <c r="JJ55" s="163"/>
      <c r="JK55" s="163"/>
      <c r="JL55" s="163"/>
      <c r="JM55" s="163"/>
      <c r="JN55" s="163" t="s">
        <v>153</v>
      </c>
      <c r="JO55" s="163"/>
      <c r="JP55" s="163"/>
      <c r="JQ55" s="163"/>
      <c r="JR55" s="163"/>
      <c r="JS55" s="163"/>
      <c r="JT55" s="163"/>
      <c r="JU55" s="163"/>
      <c r="JV55" s="163"/>
      <c r="JW55" s="163"/>
      <c r="JX55" s="163"/>
      <c r="JY55" s="163"/>
      <c r="JZ55" s="163"/>
      <c r="KA55" s="163"/>
      <c r="KB55" s="163"/>
      <c r="KC55" s="163"/>
      <c r="KD55" s="163"/>
      <c r="KE55" s="163"/>
      <c r="KF55" s="163"/>
      <c r="KG55" s="163"/>
      <c r="KH55" s="163"/>
      <c r="KI55" s="163"/>
      <c r="KJ55" s="163"/>
      <c r="KK55" s="163"/>
      <c r="KL55" s="163"/>
      <c r="KM55" s="163"/>
      <c r="KN55" s="163"/>
      <c r="KO55" s="163"/>
      <c r="KP55" s="163"/>
      <c r="KQ55" s="163"/>
    </row>
    <row r="56" spans="1:303">
      <c r="A56" s="35" t="s">
        <v>12</v>
      </c>
      <c r="B56" t="s">
        <v>44</v>
      </c>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119"/>
      <c r="AC56" s="33"/>
      <c r="AD56" s="33"/>
      <c r="AE56" s="35" t="s">
        <v>12</v>
      </c>
      <c r="AF56" t="s">
        <v>44</v>
      </c>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119"/>
      <c r="BG56" s="33"/>
      <c r="BH56" s="33"/>
      <c r="BI56" s="33"/>
      <c r="BJ56" s="33"/>
      <c r="BK56" s="33"/>
      <c r="BL56" s="33"/>
      <c r="BM56" s="33"/>
      <c r="BN56" s="33"/>
      <c r="DX56" s="35" t="s">
        <v>12</v>
      </c>
      <c r="DY56" t="s">
        <v>44</v>
      </c>
      <c r="EZ56" s="35" t="s">
        <v>12</v>
      </c>
      <c r="FA56" t="s">
        <v>44</v>
      </c>
      <c r="FB56" s="33"/>
      <c r="FC56" s="33"/>
      <c r="FD56" s="33"/>
      <c r="FE56" s="33"/>
      <c r="FF56" s="33"/>
      <c r="FG56" s="33"/>
      <c r="FH56" s="33"/>
      <c r="FI56" s="33"/>
      <c r="FJ56" s="33"/>
      <c r="FK56" s="33"/>
      <c r="FL56" s="33"/>
      <c r="FM56" s="33"/>
      <c r="FN56" s="33"/>
      <c r="FO56" s="33"/>
      <c r="FP56" s="33"/>
      <c r="FQ56" s="33"/>
      <c r="FR56" s="33"/>
      <c r="FS56" s="33"/>
      <c r="FT56" s="33"/>
      <c r="FU56" s="33"/>
      <c r="FV56" s="33"/>
      <c r="FW56" s="33"/>
      <c r="FX56" s="33"/>
      <c r="FY56" s="33"/>
      <c r="FZ56" s="33"/>
      <c r="GA56" s="119"/>
      <c r="GB56" s="33"/>
      <c r="GC56" s="33"/>
      <c r="GD56" s="35" t="s">
        <v>12</v>
      </c>
      <c r="GE56" t="s">
        <v>44</v>
      </c>
    </row>
    <row r="58" spans="1:303">
      <c r="A58" s="35" t="s">
        <v>132</v>
      </c>
      <c r="B58" s="35" t="s">
        <v>133</v>
      </c>
      <c r="AE58" s="35" t="s">
        <v>132</v>
      </c>
      <c r="AF58" s="35" t="s">
        <v>133</v>
      </c>
      <c r="DX58" s="35" t="s">
        <v>132</v>
      </c>
      <c r="DY58" s="35" t="s">
        <v>133</v>
      </c>
      <c r="EZ58" s="35" t="s">
        <v>132</v>
      </c>
      <c r="FA58" s="35" t="s">
        <v>133</v>
      </c>
      <c r="GD58" s="35" t="s">
        <v>132</v>
      </c>
      <c r="GE58" s="35" t="s">
        <v>133</v>
      </c>
    </row>
    <row r="59" spans="1:303">
      <c r="A59" s="35" t="s">
        <v>119</v>
      </c>
      <c r="B59" t="s">
        <v>58</v>
      </c>
      <c r="C59" t="s">
        <v>39</v>
      </c>
      <c r="D59" t="s">
        <v>54</v>
      </c>
      <c r="E59" t="s">
        <v>50</v>
      </c>
      <c r="F59" t="s">
        <v>63</v>
      </c>
      <c r="G59" t="s">
        <v>81</v>
      </c>
      <c r="AE59" s="35" t="s">
        <v>119</v>
      </c>
      <c r="AF59" t="s">
        <v>58</v>
      </c>
      <c r="AG59" t="s">
        <v>39</v>
      </c>
      <c r="AH59" t="s">
        <v>54</v>
      </c>
      <c r="AI59" t="s">
        <v>50</v>
      </c>
      <c r="AJ59" t="s">
        <v>63</v>
      </c>
      <c r="AK59" t="s">
        <v>81</v>
      </c>
      <c r="DE59" s="35" t="s">
        <v>119</v>
      </c>
      <c r="DF59" t="s">
        <v>120</v>
      </c>
      <c r="DG59" t="s">
        <v>121</v>
      </c>
      <c r="DH59" t="s">
        <v>122</v>
      </c>
      <c r="DI59" t="s">
        <v>123</v>
      </c>
      <c r="DJ59" t="s">
        <v>124</v>
      </c>
      <c r="DK59" t="s">
        <v>125</v>
      </c>
      <c r="DL59" t="s">
        <v>126</v>
      </c>
      <c r="DM59" t="s">
        <v>127</v>
      </c>
      <c r="DN59" t="s">
        <v>128</v>
      </c>
      <c r="DO59" t="s">
        <v>129</v>
      </c>
      <c r="DP59" t="s">
        <v>130</v>
      </c>
      <c r="DQ59" t="s">
        <v>131</v>
      </c>
      <c r="DX59" s="35" t="s">
        <v>119</v>
      </c>
      <c r="DY59" t="s">
        <v>58</v>
      </c>
      <c r="DZ59" t="s">
        <v>39</v>
      </c>
      <c r="EA59" t="s">
        <v>54</v>
      </c>
      <c r="EB59" t="s">
        <v>50</v>
      </c>
      <c r="EC59" t="s">
        <v>63</v>
      </c>
      <c r="ED59" t="s">
        <v>81</v>
      </c>
      <c r="EZ59" s="35" t="s">
        <v>119</v>
      </c>
      <c r="FA59" t="s">
        <v>58</v>
      </c>
      <c r="FB59" t="s">
        <v>39</v>
      </c>
      <c r="FC59" t="s">
        <v>54</v>
      </c>
      <c r="FD59" t="s">
        <v>50</v>
      </c>
      <c r="FE59" t="s">
        <v>63</v>
      </c>
      <c r="FF59" t="s">
        <v>81</v>
      </c>
      <c r="GD59" s="35" t="s">
        <v>119</v>
      </c>
      <c r="GE59" t="s">
        <v>58</v>
      </c>
      <c r="GF59" t="s">
        <v>39</v>
      </c>
      <c r="GG59" t="s">
        <v>54</v>
      </c>
      <c r="GH59" t="s">
        <v>50</v>
      </c>
      <c r="GI59" t="s">
        <v>63</v>
      </c>
      <c r="GJ59" t="s">
        <v>81</v>
      </c>
    </row>
    <row r="60" spans="1:303">
      <c r="A60" s="105" t="s">
        <v>134</v>
      </c>
      <c r="B60">
        <v>5</v>
      </c>
      <c r="C60">
        <v>13</v>
      </c>
      <c r="D60">
        <v>14</v>
      </c>
      <c r="E60">
        <v>12</v>
      </c>
      <c r="F60">
        <v>7</v>
      </c>
      <c r="G60">
        <v>51</v>
      </c>
      <c r="AE60" s="105" t="s">
        <v>135</v>
      </c>
      <c r="AF60">
        <v>8</v>
      </c>
      <c r="AG60">
        <v>22</v>
      </c>
      <c r="AH60">
        <v>22</v>
      </c>
      <c r="AI60">
        <v>21</v>
      </c>
      <c r="AJ60">
        <v>8</v>
      </c>
      <c r="AK60">
        <v>81</v>
      </c>
      <c r="DE60" s="105" t="s">
        <v>58</v>
      </c>
      <c r="DF60">
        <v>0.55555555555555558</v>
      </c>
      <c r="DX60" s="105" t="s">
        <v>137</v>
      </c>
      <c r="DY60">
        <v>3</v>
      </c>
      <c r="DZ60">
        <v>9</v>
      </c>
      <c r="EA60">
        <v>8</v>
      </c>
      <c r="EB60">
        <v>9</v>
      </c>
      <c r="EC60">
        <v>1</v>
      </c>
      <c r="ED60">
        <v>30</v>
      </c>
      <c r="EZ60" s="105" t="s">
        <v>135</v>
      </c>
      <c r="FA60">
        <v>8</v>
      </c>
      <c r="FB60">
        <v>22</v>
      </c>
      <c r="FC60">
        <v>22</v>
      </c>
      <c r="FD60">
        <v>21</v>
      </c>
      <c r="FE60">
        <v>8</v>
      </c>
      <c r="FF60">
        <v>81</v>
      </c>
      <c r="GD60" s="105" t="s">
        <v>137</v>
      </c>
      <c r="GE60">
        <v>3</v>
      </c>
      <c r="GF60">
        <v>9</v>
      </c>
      <c r="GG60">
        <v>8</v>
      </c>
      <c r="GH60">
        <v>9</v>
      </c>
      <c r="GI60">
        <v>1</v>
      </c>
      <c r="GJ60">
        <v>30</v>
      </c>
    </row>
    <row r="61" spans="1:303">
      <c r="A61" s="105" t="s">
        <v>137</v>
      </c>
      <c r="B61">
        <v>4</v>
      </c>
      <c r="C61">
        <v>11</v>
      </c>
      <c r="D61">
        <v>11</v>
      </c>
      <c r="E61">
        <v>10</v>
      </c>
      <c r="F61">
        <v>2</v>
      </c>
      <c r="G61">
        <v>38</v>
      </c>
      <c r="AE61" s="105" t="s">
        <v>138</v>
      </c>
      <c r="AF61">
        <v>1</v>
      </c>
      <c r="AG61">
        <v>2</v>
      </c>
      <c r="AH61">
        <v>3</v>
      </c>
      <c r="AI61">
        <v>1</v>
      </c>
      <c r="AJ61">
        <v>1</v>
      </c>
      <c r="AK61">
        <v>8</v>
      </c>
      <c r="DE61" s="105" t="s">
        <v>39</v>
      </c>
      <c r="DF61">
        <v>0.5</v>
      </c>
      <c r="DX61" s="105" t="s">
        <v>138</v>
      </c>
      <c r="DY61">
        <v>1</v>
      </c>
      <c r="DZ61">
        <v>2</v>
      </c>
      <c r="EA61">
        <v>3</v>
      </c>
      <c r="EB61">
        <v>1</v>
      </c>
      <c r="EC61">
        <v>1</v>
      </c>
      <c r="ED61">
        <v>8</v>
      </c>
      <c r="EZ61" s="105" t="s">
        <v>138</v>
      </c>
      <c r="FA61">
        <v>1</v>
      </c>
      <c r="FB61">
        <v>2</v>
      </c>
      <c r="FC61">
        <v>3</v>
      </c>
      <c r="FD61">
        <v>1</v>
      </c>
      <c r="FE61">
        <v>1</v>
      </c>
      <c r="FF61">
        <v>8</v>
      </c>
      <c r="GD61" s="105" t="s">
        <v>138</v>
      </c>
      <c r="GE61">
        <v>1</v>
      </c>
      <c r="GF61">
        <v>2</v>
      </c>
      <c r="GG61">
        <v>3</v>
      </c>
      <c r="GH61">
        <v>1</v>
      </c>
      <c r="GI61">
        <v>1</v>
      </c>
      <c r="GJ61">
        <v>8</v>
      </c>
    </row>
    <row r="62" spans="1:303">
      <c r="A62" s="105" t="s">
        <v>81</v>
      </c>
      <c r="B62">
        <v>9</v>
      </c>
      <c r="C62">
        <v>24</v>
      </c>
      <c r="D62">
        <v>25</v>
      </c>
      <c r="E62">
        <v>22</v>
      </c>
      <c r="F62">
        <v>9</v>
      </c>
      <c r="G62">
        <v>89</v>
      </c>
      <c r="AE62" s="105" t="s">
        <v>81</v>
      </c>
      <c r="AF62">
        <v>9</v>
      </c>
      <c r="AG62">
        <v>24</v>
      </c>
      <c r="AH62">
        <v>25</v>
      </c>
      <c r="AI62">
        <v>22</v>
      </c>
      <c r="AJ62">
        <v>9</v>
      </c>
      <c r="AK62">
        <v>89</v>
      </c>
      <c r="DE62" s="105" t="s">
        <v>54</v>
      </c>
      <c r="DF62">
        <v>0.55172413793103448</v>
      </c>
      <c r="DX62" s="105" t="s">
        <v>139</v>
      </c>
      <c r="DY62">
        <v>5</v>
      </c>
      <c r="DZ62">
        <v>13</v>
      </c>
      <c r="EA62">
        <v>14</v>
      </c>
      <c r="EB62">
        <v>12</v>
      </c>
      <c r="EC62">
        <v>7</v>
      </c>
      <c r="ED62">
        <v>51</v>
      </c>
      <c r="EZ62" s="105" t="s">
        <v>81</v>
      </c>
      <c r="FA62">
        <v>9</v>
      </c>
      <c r="FB62">
        <v>24</v>
      </c>
      <c r="FC62">
        <v>25</v>
      </c>
      <c r="FD62">
        <v>22</v>
      </c>
      <c r="FE62">
        <v>9</v>
      </c>
      <c r="FF62">
        <v>89</v>
      </c>
      <c r="GD62" s="105" t="s">
        <v>139</v>
      </c>
      <c r="GE62">
        <v>5</v>
      </c>
      <c r="GF62">
        <v>13</v>
      </c>
      <c r="GG62">
        <v>14</v>
      </c>
      <c r="GH62">
        <v>12</v>
      </c>
      <c r="GI62">
        <v>7</v>
      </c>
      <c r="GJ62">
        <v>51</v>
      </c>
    </row>
    <row r="63" spans="1:303">
      <c r="DE63" s="105" t="s">
        <v>50</v>
      </c>
      <c r="DF63">
        <v>0.52</v>
      </c>
      <c r="DX63" s="105" t="s">
        <v>81</v>
      </c>
      <c r="DY63">
        <v>9</v>
      </c>
      <c r="DZ63">
        <v>24</v>
      </c>
      <c r="EA63">
        <v>25</v>
      </c>
      <c r="EB63">
        <v>22</v>
      </c>
      <c r="EC63">
        <v>9</v>
      </c>
      <c r="ED63">
        <v>89</v>
      </c>
      <c r="GD63" s="105" t="s">
        <v>81</v>
      </c>
      <c r="GE63">
        <v>9</v>
      </c>
      <c r="GF63">
        <v>24</v>
      </c>
      <c r="GG63">
        <v>25</v>
      </c>
      <c r="GH63">
        <v>22</v>
      </c>
      <c r="GI63">
        <v>9</v>
      </c>
      <c r="GJ63">
        <v>89</v>
      </c>
    </row>
    <row r="64" spans="1:303">
      <c r="DE64" s="105" t="s">
        <v>63</v>
      </c>
      <c r="DF64">
        <v>0.63636363636363635</v>
      </c>
    </row>
    <row r="65" spans="1:192">
      <c r="DE65" s="105" t="s">
        <v>136</v>
      </c>
    </row>
    <row r="66" spans="1:192">
      <c r="DE66" s="105" t="s">
        <v>81</v>
      </c>
      <c r="DF66">
        <v>0.54</v>
      </c>
    </row>
    <row r="74" spans="1:192">
      <c r="DX74" s="35" t="s">
        <v>132</v>
      </c>
      <c r="DY74" s="35" t="s">
        <v>133</v>
      </c>
      <c r="GD74" s="35" t="s">
        <v>132</v>
      </c>
      <c r="GE74" s="35" t="s">
        <v>133</v>
      </c>
    </row>
    <row r="75" spans="1:192">
      <c r="DX75" s="35" t="s">
        <v>119</v>
      </c>
      <c r="DY75" t="s">
        <v>58</v>
      </c>
      <c r="DZ75" t="s">
        <v>39</v>
      </c>
      <c r="EA75" t="s">
        <v>54</v>
      </c>
      <c r="EB75" t="s">
        <v>50</v>
      </c>
      <c r="EC75" t="s">
        <v>63</v>
      </c>
      <c r="ED75" t="s">
        <v>81</v>
      </c>
      <c r="GD75" s="35" t="s">
        <v>119</v>
      </c>
      <c r="GE75" t="s">
        <v>58</v>
      </c>
      <c r="GF75" t="s">
        <v>39</v>
      </c>
      <c r="GG75" t="s">
        <v>54</v>
      </c>
      <c r="GH75" t="s">
        <v>50</v>
      </c>
      <c r="GI75" t="s">
        <v>63</v>
      </c>
      <c r="GJ75" t="s">
        <v>81</v>
      </c>
    </row>
    <row r="76" spans="1:192">
      <c r="DX76" s="105" t="s">
        <v>44</v>
      </c>
      <c r="DY76">
        <v>9</v>
      </c>
      <c r="DZ76">
        <v>24</v>
      </c>
      <c r="EA76">
        <v>25</v>
      </c>
      <c r="EB76">
        <v>22</v>
      </c>
      <c r="EC76">
        <v>9</v>
      </c>
      <c r="ED76">
        <v>89</v>
      </c>
      <c r="GD76" s="105" t="s">
        <v>135</v>
      </c>
      <c r="GE76">
        <v>8</v>
      </c>
      <c r="GF76">
        <v>22</v>
      </c>
      <c r="GG76">
        <v>22</v>
      </c>
      <c r="GH76">
        <v>21</v>
      </c>
      <c r="GI76">
        <v>8</v>
      </c>
      <c r="GJ76">
        <v>81</v>
      </c>
    </row>
    <row r="77" spans="1:192">
      <c r="A77" s="35" t="s">
        <v>12</v>
      </c>
      <c r="B77" t="s">
        <v>44</v>
      </c>
      <c r="DX77" s="105" t="s">
        <v>71</v>
      </c>
      <c r="DZ77">
        <v>2</v>
      </c>
      <c r="EA77">
        <v>4</v>
      </c>
      <c r="EB77">
        <v>3</v>
      </c>
      <c r="EC77">
        <v>2</v>
      </c>
      <c r="ED77">
        <v>11</v>
      </c>
      <c r="GD77" s="105" t="s">
        <v>138</v>
      </c>
      <c r="GE77">
        <v>1</v>
      </c>
      <c r="GF77">
        <v>4</v>
      </c>
      <c r="GG77">
        <v>7</v>
      </c>
      <c r="GH77">
        <v>4</v>
      </c>
      <c r="GI77">
        <v>3</v>
      </c>
      <c r="GJ77">
        <v>19</v>
      </c>
    </row>
    <row r="78" spans="1:192">
      <c r="DX78" s="105" t="s">
        <v>81</v>
      </c>
      <c r="DY78">
        <v>9</v>
      </c>
      <c r="DZ78">
        <v>26</v>
      </c>
      <c r="EA78">
        <v>29</v>
      </c>
      <c r="EB78">
        <v>25</v>
      </c>
      <c r="EC78">
        <v>11</v>
      </c>
      <c r="ED78">
        <v>100</v>
      </c>
      <c r="EZ78" s="35" t="s">
        <v>132</v>
      </c>
      <c r="FA78" s="35" t="s">
        <v>133</v>
      </c>
      <c r="GD78" s="105" t="s">
        <v>81</v>
      </c>
      <c r="GE78">
        <v>9</v>
      </c>
      <c r="GF78">
        <v>26</v>
      </c>
      <c r="GG78">
        <v>29</v>
      </c>
      <c r="GH78">
        <v>25</v>
      </c>
      <c r="GI78">
        <v>11</v>
      </c>
      <c r="GJ78">
        <v>100</v>
      </c>
    </row>
    <row r="79" spans="1:192">
      <c r="A79" s="35" t="s">
        <v>132</v>
      </c>
      <c r="B79" s="35" t="s">
        <v>133</v>
      </c>
      <c r="AE79" s="35" t="s">
        <v>132</v>
      </c>
      <c r="AF79" s="35" t="s">
        <v>133</v>
      </c>
      <c r="EZ79" s="35" t="s">
        <v>119</v>
      </c>
      <c r="FA79" t="s">
        <v>58</v>
      </c>
      <c r="FB79" t="s">
        <v>39</v>
      </c>
      <c r="FC79" t="s">
        <v>54</v>
      </c>
      <c r="FD79" t="s">
        <v>50</v>
      </c>
      <c r="FE79" t="s">
        <v>63</v>
      </c>
      <c r="FF79" t="s">
        <v>81</v>
      </c>
    </row>
    <row r="80" spans="1:192">
      <c r="A80" s="35" t="s">
        <v>119</v>
      </c>
      <c r="B80" t="s">
        <v>58</v>
      </c>
      <c r="C80" t="s">
        <v>39</v>
      </c>
      <c r="D80" t="s">
        <v>54</v>
      </c>
      <c r="E80" t="s">
        <v>50</v>
      </c>
      <c r="F80" t="s">
        <v>63</v>
      </c>
      <c r="G80" t="s">
        <v>81</v>
      </c>
      <c r="AE80" s="35" t="s">
        <v>119</v>
      </c>
      <c r="AF80" t="s">
        <v>58</v>
      </c>
      <c r="AG80" t="s">
        <v>39</v>
      </c>
      <c r="AH80" t="s">
        <v>54</v>
      </c>
      <c r="AI80" t="s">
        <v>50</v>
      </c>
      <c r="AJ80" t="s">
        <v>63</v>
      </c>
      <c r="AK80" t="s">
        <v>81</v>
      </c>
      <c r="EZ80" s="105" t="s">
        <v>44</v>
      </c>
      <c r="FA80">
        <v>9</v>
      </c>
      <c r="FB80">
        <v>24</v>
      </c>
      <c r="FC80">
        <v>25</v>
      </c>
      <c r="FD80">
        <v>22</v>
      </c>
      <c r="FE80">
        <v>9</v>
      </c>
      <c r="FF80">
        <v>89</v>
      </c>
    </row>
    <row r="81" spans="1:195">
      <c r="A81" s="105" t="s">
        <v>135</v>
      </c>
      <c r="B81">
        <v>8</v>
      </c>
      <c r="C81">
        <v>22</v>
      </c>
      <c r="D81">
        <v>22</v>
      </c>
      <c r="E81">
        <v>21</v>
      </c>
      <c r="F81">
        <v>8</v>
      </c>
      <c r="G81">
        <v>81</v>
      </c>
      <c r="AE81" s="105" t="s">
        <v>44</v>
      </c>
      <c r="AF81">
        <v>9</v>
      </c>
      <c r="AG81">
        <v>24</v>
      </c>
      <c r="AH81">
        <v>25</v>
      </c>
      <c r="AI81">
        <v>22</v>
      </c>
      <c r="AJ81">
        <v>9</v>
      </c>
      <c r="AK81">
        <v>89</v>
      </c>
      <c r="EZ81" s="105" t="s">
        <v>71</v>
      </c>
      <c r="FB81">
        <v>2</v>
      </c>
      <c r="FC81">
        <v>4</v>
      </c>
      <c r="FD81">
        <v>3</v>
      </c>
      <c r="FE81">
        <v>2</v>
      </c>
      <c r="FF81">
        <v>11</v>
      </c>
    </row>
    <row r="82" spans="1:195">
      <c r="A82" s="105" t="s">
        <v>138</v>
      </c>
      <c r="B82">
        <v>1</v>
      </c>
      <c r="C82">
        <v>2</v>
      </c>
      <c r="D82">
        <v>3</v>
      </c>
      <c r="E82">
        <v>1</v>
      </c>
      <c r="F82">
        <v>1</v>
      </c>
      <c r="G82">
        <v>8</v>
      </c>
      <c r="AE82" s="105" t="s">
        <v>71</v>
      </c>
      <c r="AG82">
        <v>2</v>
      </c>
      <c r="AH82">
        <v>4</v>
      </c>
      <c r="AI82">
        <v>3</v>
      </c>
      <c r="AJ82">
        <v>2</v>
      </c>
      <c r="AK82">
        <v>11</v>
      </c>
      <c r="EZ82" s="105" t="s">
        <v>81</v>
      </c>
      <c r="FA82">
        <v>9</v>
      </c>
      <c r="FB82">
        <v>26</v>
      </c>
      <c r="FC82">
        <v>29</v>
      </c>
      <c r="FD82">
        <v>25</v>
      </c>
      <c r="FE82">
        <v>11</v>
      </c>
      <c r="FF82">
        <v>100</v>
      </c>
    </row>
    <row r="83" spans="1:195">
      <c r="A83" s="105" t="s">
        <v>81</v>
      </c>
      <c r="B83">
        <v>9</v>
      </c>
      <c r="C83">
        <v>24</v>
      </c>
      <c r="D83">
        <v>25</v>
      </c>
      <c r="E83">
        <v>22</v>
      </c>
      <c r="F83">
        <v>9</v>
      </c>
      <c r="G83">
        <v>89</v>
      </c>
      <c r="AE83" s="105" t="s">
        <v>81</v>
      </c>
      <c r="AF83">
        <v>9</v>
      </c>
      <c r="AG83">
        <v>26</v>
      </c>
      <c r="AH83">
        <v>29</v>
      </c>
      <c r="AI83">
        <v>25</v>
      </c>
      <c r="AJ83">
        <v>11</v>
      </c>
      <c r="AK83">
        <v>100</v>
      </c>
      <c r="DX83" s="2"/>
      <c r="DY83" s="3" t="str">
        <f>DY75</f>
        <v>Fino a 30 anni</v>
      </c>
      <c r="DZ83" s="3" t="str">
        <f>DZ75</f>
        <v>31-35 anni</v>
      </c>
      <c r="EA83" s="3" t="str">
        <f>EA75</f>
        <v>36-45 anni</v>
      </c>
      <c r="EB83" s="3" t="str">
        <f>EB75</f>
        <v>46-55 anni</v>
      </c>
      <c r="EC83" s="3" t="str">
        <f>EC75</f>
        <v>Oltre 55 anni</v>
      </c>
      <c r="ED83" s="3" t="str">
        <f t="shared" ref="ED83:EG83" si="20">ED75</f>
        <v>Totale complessivo</v>
      </c>
      <c r="EE83" s="3">
        <f t="shared" si="20"/>
        <v>0</v>
      </c>
      <c r="EF83" s="3">
        <f t="shared" si="20"/>
        <v>0</v>
      </c>
      <c r="EG83" s="3">
        <f t="shared" si="20"/>
        <v>0</v>
      </c>
      <c r="GD83" s="2"/>
      <c r="GE83" s="3" t="str">
        <f>GE75</f>
        <v>Fino a 30 anni</v>
      </c>
      <c r="GF83" s="3" t="str">
        <f>GF75</f>
        <v>31-35 anni</v>
      </c>
      <c r="GG83" s="3" t="str">
        <f>GG75</f>
        <v>36-45 anni</v>
      </c>
      <c r="GH83" s="3" t="str">
        <f>GH75</f>
        <v>46-55 anni</v>
      </c>
      <c r="GI83" s="3" t="str">
        <f>GI75</f>
        <v>Oltre 55 anni</v>
      </c>
      <c r="GJ83" s="3" t="str">
        <f t="shared" ref="GJ83:GM83" si="21">GJ75</f>
        <v>Totale complessivo</v>
      </c>
      <c r="GK83" s="3">
        <f t="shared" si="21"/>
        <v>0</v>
      </c>
      <c r="GL83" s="3">
        <f t="shared" si="21"/>
        <v>0</v>
      </c>
      <c r="GM83" s="3">
        <f t="shared" si="21"/>
        <v>0</v>
      </c>
    </row>
    <row r="84" spans="1:195">
      <c r="DX84" s="3" t="s">
        <v>44</v>
      </c>
      <c r="DY84" s="2">
        <f>IF(ISNUMBER(MATCH(DY$83,$DX$75:$EH$75,0)),_xlfn.IFNA(VLOOKUP($DX$84,$DX$74:$EH$81,MATCH(DY$83,$DX$75:$EH$75,0),FALSE),0),"N.A.")</f>
        <v>9</v>
      </c>
      <c r="DZ84" s="2">
        <f t="shared" ref="DZ84:EF84" si="22">IF(ISNUMBER(MATCH(DZ$83,$DX$75:$EH$75,0)),_xlfn.IFNA(VLOOKUP($DX$84,$DX$74:$EH$81,MATCH(DZ$83,$DX$75:$EH$75,0),FALSE),0),"N.A.")</f>
        <v>24</v>
      </c>
      <c r="EA84" s="2">
        <f t="shared" si="22"/>
        <v>25</v>
      </c>
      <c r="EB84" s="2">
        <f t="shared" si="22"/>
        <v>22</v>
      </c>
      <c r="EC84" s="2">
        <f t="shared" si="22"/>
        <v>9</v>
      </c>
      <c r="ED84" s="2">
        <f t="shared" si="22"/>
        <v>89</v>
      </c>
      <c r="EE84" s="2" t="str">
        <f t="shared" si="22"/>
        <v>N.A.</v>
      </c>
      <c r="EF84" s="2" t="str">
        <f t="shared" si="22"/>
        <v>N.A.</v>
      </c>
      <c r="EG84" s="2" t="str">
        <f>IF(ISNUMBER(MATCH(EG$83,$DX$75:$EH$75,0)),_xlfn.IFNA(VLOOKUP($DX$84,$DX$74:$EH$81,MATCH(EG$83,$DX$75:$EH$75,0),FALSE),0),"N.A.")</f>
        <v>N.A.</v>
      </c>
      <c r="GD84" s="3" t="s">
        <v>135</v>
      </c>
      <c r="GE84" s="2">
        <f>IF(ISNUMBER(MATCH(GE$83,$GD$75:$GN$75,0)),_xlfn.IFNA(VLOOKUP($GD$84,$GD$74:$GN$81,MATCH(GE$83,$GD$75:$GN$75,0),FALSE),0),"N.A.")</f>
        <v>8</v>
      </c>
      <c r="GF84" s="2">
        <f t="shared" ref="GF84:GL84" si="23">IF(ISNUMBER(MATCH(GF$83,$GD$75:$GN$75,0)),_xlfn.IFNA(VLOOKUP($GD$84,$GD$74:$GN$81,MATCH(GF$83,$GD$75:$GN$75,0),FALSE),0),"N.A.")</f>
        <v>22</v>
      </c>
      <c r="GG84" s="2">
        <f t="shared" si="23"/>
        <v>22</v>
      </c>
      <c r="GH84" s="2">
        <f t="shared" si="23"/>
        <v>21</v>
      </c>
      <c r="GI84" s="2">
        <f t="shared" si="23"/>
        <v>8</v>
      </c>
      <c r="GJ84" s="2">
        <f t="shared" si="23"/>
        <v>81</v>
      </c>
      <c r="GK84" s="2" t="str">
        <f t="shared" si="23"/>
        <v>N.A.</v>
      </c>
      <c r="GL84" s="2" t="str">
        <f t="shared" si="23"/>
        <v>N.A.</v>
      </c>
      <c r="GM84" s="2" t="str">
        <f>IF(ISNUMBER(MATCH(GM$83,$GD$75:$GN$75,0)),_xlfn.IFNA(VLOOKUP($GD$84,$GD$74:$GN$81,MATCH(GM$83,$GD$75:$GN$75,0),FALSE),0),"N.A.")</f>
        <v>N.A.</v>
      </c>
    </row>
    <row r="85" spans="1:195">
      <c r="AE85" s="1"/>
      <c r="AF85" s="34"/>
      <c r="AG85" s="34"/>
      <c r="DE85" s="33"/>
      <c r="DF85" s="33"/>
      <c r="DG85" s="33"/>
      <c r="DH85" s="33"/>
      <c r="DI85" s="33"/>
      <c r="DJ85" s="33"/>
      <c r="DK85" s="33"/>
      <c r="DL85" s="33"/>
      <c r="DM85" s="33"/>
      <c r="DN85" s="33"/>
      <c r="DO85" s="33"/>
      <c r="DP85" s="33"/>
      <c r="DQ85" s="33"/>
      <c r="DR85" s="33"/>
      <c r="DS85" s="33"/>
      <c r="DT85" s="33"/>
      <c r="DU85" s="119"/>
      <c r="DX85" s="2"/>
      <c r="DY85" s="2"/>
      <c r="DZ85" s="2"/>
      <c r="EA85" s="2"/>
      <c r="EB85" s="2"/>
      <c r="EC85" s="2"/>
      <c r="ED85" s="2"/>
      <c r="EE85" s="2"/>
      <c r="EF85" s="2"/>
      <c r="EG85" s="2"/>
      <c r="EZ85" s="1"/>
      <c r="FA85" s="34"/>
      <c r="FB85" s="34"/>
      <c r="GD85" s="2"/>
      <c r="GE85" s="2"/>
      <c r="GF85" s="2"/>
      <c r="GG85" s="2"/>
      <c r="GH85" s="2"/>
      <c r="GI85" s="2"/>
      <c r="GJ85" s="2"/>
      <c r="GK85" s="2"/>
      <c r="GL85" s="2"/>
      <c r="GM85" s="2"/>
    </row>
    <row r="86" spans="1:195">
      <c r="A86" s="1"/>
      <c r="B86" s="34"/>
      <c r="C86" s="34"/>
      <c r="AE86" s="1"/>
      <c r="AF86" s="34"/>
      <c r="AG86" s="34"/>
      <c r="DE86" s="39"/>
      <c r="DF86" s="3" t="str">
        <f>DF59</f>
        <v>Media di MESE 1</v>
      </c>
      <c r="DG86" s="3" t="str">
        <f t="shared" ref="DG86:DQ86" si="24">DG59</f>
        <v>Media di MESE 2</v>
      </c>
      <c r="DH86" s="3" t="str">
        <f t="shared" si="24"/>
        <v>Media di MESE 3</v>
      </c>
      <c r="DI86" s="3" t="str">
        <f t="shared" si="24"/>
        <v>Media di MESE 4</v>
      </c>
      <c r="DJ86" s="3" t="str">
        <f t="shared" si="24"/>
        <v>Media di MESE 5</v>
      </c>
      <c r="DK86" s="3" t="str">
        <f t="shared" si="24"/>
        <v>Media di MESE 6</v>
      </c>
      <c r="DL86" s="3" t="str">
        <f t="shared" si="24"/>
        <v>Media di MESE 7</v>
      </c>
      <c r="DM86" s="3" t="str">
        <f t="shared" si="24"/>
        <v>Media di MESE 8</v>
      </c>
      <c r="DN86" s="3" t="str">
        <f t="shared" si="24"/>
        <v>Media di MESE 9</v>
      </c>
      <c r="DO86" s="3" t="str">
        <f t="shared" si="24"/>
        <v>Media di MESE 10</v>
      </c>
      <c r="DP86" s="3" t="str">
        <f t="shared" si="24"/>
        <v>Media di MESE 11</v>
      </c>
      <c r="DQ86" s="3" t="str">
        <f t="shared" si="24"/>
        <v>Media di MESE 12</v>
      </c>
      <c r="DR86" s="99"/>
      <c r="DS86" s="1"/>
      <c r="DT86" s="1"/>
      <c r="DU86" s="125"/>
      <c r="DX86" s="2"/>
      <c r="DY86" s="2"/>
      <c r="DZ86" s="2"/>
      <c r="EA86" s="2"/>
      <c r="EB86" s="2"/>
      <c r="EC86" s="2"/>
      <c r="ED86" s="2"/>
      <c r="EE86" s="2"/>
      <c r="EF86" s="2"/>
      <c r="EG86" s="2"/>
      <c r="EZ86" s="1"/>
      <c r="FA86" s="34"/>
      <c r="FB86" s="34"/>
      <c r="GD86" s="2"/>
      <c r="GE86" s="2"/>
      <c r="GF86" s="2"/>
      <c r="GG86" s="2"/>
      <c r="GH86" s="2"/>
      <c r="GI86" s="2"/>
      <c r="GJ86" s="2"/>
      <c r="GK86" s="2"/>
      <c r="GL86" s="2"/>
      <c r="GM86" s="2"/>
    </row>
    <row r="87" spans="1:195">
      <c r="A87" s="1"/>
      <c r="B87" s="34"/>
      <c r="C87" s="34"/>
      <c r="AE87" s="1"/>
      <c r="AF87" s="34"/>
      <c r="AG87" s="34"/>
      <c r="DE87" s="4" t="str">
        <f>DE60</f>
        <v>Fino a 30 anni</v>
      </c>
      <c r="DF87" s="41">
        <f t="shared" ref="DF87:DF95" si="25">IF(ISNUMBER(MATCH(DF$86,$DE$59:$DS$59,0)),_xlfn.IFNA(VLOOKUP($DE87,$DE$59:$DS$81,MATCH(DF$86,$DE$59:$DS$59,0),FALSE),0),"N.A.")</f>
        <v>0.55555555555555558</v>
      </c>
      <c r="DG87" s="41">
        <f t="shared" ref="DG87:DQ87" si="26">IF(ISNUMBER(MATCH(DG$86,$DE$59:$DS$59,0)),_xlfn.IFNA(VLOOKUP($DE87,$DE$59:$DS$81,MATCH(DG$86,$DE$59:$DS$59,0),FALSE),0),"N.A.")</f>
        <v>0</v>
      </c>
      <c r="DH87" s="41">
        <f t="shared" si="26"/>
        <v>0</v>
      </c>
      <c r="DI87" s="41">
        <f t="shared" si="26"/>
        <v>0</v>
      </c>
      <c r="DJ87" s="41">
        <f t="shared" si="26"/>
        <v>0</v>
      </c>
      <c r="DK87" s="41">
        <f t="shared" si="26"/>
        <v>0</v>
      </c>
      <c r="DL87" s="41">
        <f t="shared" si="26"/>
        <v>0</v>
      </c>
      <c r="DM87" s="41">
        <f t="shared" si="26"/>
        <v>0</v>
      </c>
      <c r="DN87" s="41">
        <f t="shared" si="26"/>
        <v>0</v>
      </c>
      <c r="DO87" s="41">
        <f t="shared" si="26"/>
        <v>0</v>
      </c>
      <c r="DP87" s="41">
        <f t="shared" si="26"/>
        <v>0</v>
      </c>
      <c r="DQ87" s="41">
        <f t="shared" si="26"/>
        <v>0</v>
      </c>
      <c r="DR87" s="100"/>
      <c r="DS87" s="42"/>
      <c r="DT87" s="42"/>
      <c r="DU87" s="127"/>
      <c r="DX87" s="2"/>
      <c r="DY87" s="2"/>
      <c r="DZ87" s="2"/>
      <c r="EA87" s="2"/>
      <c r="EB87" s="2"/>
      <c r="EC87" s="2"/>
      <c r="ED87" s="2"/>
      <c r="EE87" s="2"/>
      <c r="EF87" s="2"/>
      <c r="EG87" s="2"/>
      <c r="EZ87" s="1"/>
      <c r="FA87" s="34"/>
      <c r="FB87" s="34"/>
      <c r="GD87" s="2"/>
      <c r="GE87" s="2"/>
      <c r="GF87" s="2"/>
      <c r="GG87" s="2"/>
      <c r="GH87" s="2"/>
      <c r="GI87" s="2"/>
      <c r="GJ87" s="2"/>
      <c r="GK87" s="2"/>
      <c r="GL87" s="2"/>
      <c r="GM87" s="2"/>
    </row>
    <row r="88" spans="1:195">
      <c r="A88" s="1"/>
      <c r="B88" s="34"/>
      <c r="C88" s="34"/>
      <c r="AE88" s="1"/>
      <c r="AF88" s="34"/>
      <c r="AG88" s="34"/>
      <c r="DE88" s="4" t="str">
        <f t="shared" ref="DE88:DE93" si="27">DE61</f>
        <v>31-35 anni</v>
      </c>
      <c r="DF88" s="41">
        <f t="shared" si="25"/>
        <v>0.5</v>
      </c>
      <c r="DG88" s="41">
        <f t="shared" ref="DG88:DQ95" si="28">IF(ISNUMBER(MATCH(DG$86,$DE$59:$DS$59,0)),_xlfn.IFNA(VLOOKUP($DE88,$DE$59:$DS$81,MATCH(DG$86,$DE$59:$DS$59,0),FALSE),0),"N.A.")</f>
        <v>0</v>
      </c>
      <c r="DH88" s="41">
        <f t="shared" si="28"/>
        <v>0</v>
      </c>
      <c r="DI88" s="41">
        <f t="shared" si="28"/>
        <v>0</v>
      </c>
      <c r="DJ88" s="41">
        <f t="shared" si="28"/>
        <v>0</v>
      </c>
      <c r="DK88" s="41">
        <f t="shared" si="28"/>
        <v>0</v>
      </c>
      <c r="DL88" s="41">
        <f t="shared" si="28"/>
        <v>0</v>
      </c>
      <c r="DM88" s="41">
        <f t="shared" si="28"/>
        <v>0</v>
      </c>
      <c r="DN88" s="41">
        <f t="shared" si="28"/>
        <v>0</v>
      </c>
      <c r="DO88" s="41">
        <f t="shared" si="28"/>
        <v>0</v>
      </c>
      <c r="DP88" s="41">
        <f t="shared" si="28"/>
        <v>0</v>
      </c>
      <c r="DQ88" s="41">
        <f t="shared" si="28"/>
        <v>0</v>
      </c>
      <c r="DR88" s="100"/>
      <c r="DS88" s="42"/>
      <c r="DT88" s="42"/>
      <c r="DU88" s="127"/>
      <c r="DX88" s="3"/>
      <c r="DY88" s="3" t="str">
        <f>DY59</f>
        <v>Fino a 30 anni</v>
      </c>
      <c r="DZ88" s="3" t="str">
        <f>DZ59</f>
        <v>31-35 anni</v>
      </c>
      <c r="EA88" s="3" t="str">
        <f>EA59</f>
        <v>36-45 anni</v>
      </c>
      <c r="EB88" s="3" t="str">
        <f>EB59</f>
        <v>46-55 anni</v>
      </c>
      <c r="EC88" s="3" t="str">
        <f>EC59</f>
        <v>Oltre 55 anni</v>
      </c>
      <c r="ED88" s="3" t="str">
        <f t="shared" ref="ED88:EG88" si="29">ED59</f>
        <v>Totale complessivo</v>
      </c>
      <c r="EE88" s="3">
        <f t="shared" si="29"/>
        <v>0</v>
      </c>
      <c r="EF88" s="3">
        <f t="shared" si="29"/>
        <v>0</v>
      </c>
      <c r="EG88" s="3">
        <f t="shared" si="29"/>
        <v>0</v>
      </c>
      <c r="EZ88" s="1"/>
      <c r="FA88" s="34"/>
      <c r="FB88" s="34"/>
      <c r="GD88" s="3"/>
      <c r="GE88" s="3" t="str">
        <f>GE59</f>
        <v>Fino a 30 anni</v>
      </c>
      <c r="GF88" s="3" t="str">
        <f>GF59</f>
        <v>31-35 anni</v>
      </c>
      <c r="GG88" s="3" t="str">
        <f>GG59</f>
        <v>36-45 anni</v>
      </c>
      <c r="GH88" s="3" t="str">
        <f>GH59</f>
        <v>46-55 anni</v>
      </c>
      <c r="GI88" s="3" t="str">
        <f>GI59</f>
        <v>Oltre 55 anni</v>
      </c>
      <c r="GJ88" s="3" t="str">
        <f t="shared" ref="GJ88:GM88" si="30">GJ59</f>
        <v>Totale complessivo</v>
      </c>
      <c r="GK88" s="3">
        <f t="shared" si="30"/>
        <v>0</v>
      </c>
      <c r="GL88" s="3">
        <f t="shared" si="30"/>
        <v>0</v>
      </c>
      <c r="GM88" s="3">
        <f t="shared" si="30"/>
        <v>0</v>
      </c>
    </row>
    <row r="89" spans="1:195">
      <c r="A89" s="1"/>
      <c r="B89" s="34"/>
      <c r="C89" s="34"/>
      <c r="AE89" s="1"/>
      <c r="AF89" s="34"/>
      <c r="AG89" s="34"/>
      <c r="DE89" s="4" t="str">
        <f t="shared" si="27"/>
        <v>36-45 anni</v>
      </c>
      <c r="DF89" s="41">
        <f t="shared" si="25"/>
        <v>0.55172413793103448</v>
      </c>
      <c r="DG89" s="41">
        <f t="shared" si="28"/>
        <v>0</v>
      </c>
      <c r="DH89" s="41">
        <f t="shared" si="28"/>
        <v>0</v>
      </c>
      <c r="DI89" s="41">
        <f t="shared" si="28"/>
        <v>0</v>
      </c>
      <c r="DJ89" s="41">
        <f t="shared" si="28"/>
        <v>0</v>
      </c>
      <c r="DK89" s="41">
        <f t="shared" si="28"/>
        <v>0</v>
      </c>
      <c r="DL89" s="41">
        <f t="shared" si="28"/>
        <v>0</v>
      </c>
      <c r="DM89" s="41">
        <f t="shared" si="28"/>
        <v>0</v>
      </c>
      <c r="DN89" s="41">
        <f t="shared" si="28"/>
        <v>0</v>
      </c>
      <c r="DO89" s="41">
        <f t="shared" si="28"/>
        <v>0</v>
      </c>
      <c r="DP89" s="41">
        <f t="shared" si="28"/>
        <v>0</v>
      </c>
      <c r="DQ89" s="41">
        <f t="shared" si="28"/>
        <v>0</v>
      </c>
      <c r="DR89" s="100"/>
      <c r="DS89" s="42"/>
      <c r="DT89" s="42"/>
      <c r="DU89" s="127"/>
      <c r="DX89" s="3" t="s">
        <v>139</v>
      </c>
      <c r="DY89" s="2">
        <f>IF(ISNUMBER(MATCH(DY$88,$DX$59:$EH$59,0)),_xlfn.IFNA(VLOOKUP($DX89,$DX$59:$EH$63,MATCH(DY$88,$DX$59:$EH$59,0),FALSE),0),"N.A.")</f>
        <v>5</v>
      </c>
      <c r="DZ89" s="2">
        <f t="shared" ref="DZ89:EF89" si="31">IF(ISNUMBER(MATCH(DZ$88,$DX$59:$EH$59,0)),_xlfn.IFNA(VLOOKUP($DX89,$DX$59:$EH$63,MATCH(DZ$88,$DX$59:$EH$59,0),FALSE),0),"N.A.")</f>
        <v>13</v>
      </c>
      <c r="EA89" s="2">
        <f t="shared" si="31"/>
        <v>14</v>
      </c>
      <c r="EB89" s="2">
        <f t="shared" si="31"/>
        <v>12</v>
      </c>
      <c r="EC89" s="2">
        <f t="shared" si="31"/>
        <v>7</v>
      </c>
      <c r="ED89" s="2">
        <f t="shared" si="31"/>
        <v>51</v>
      </c>
      <c r="EE89" s="2" t="str">
        <f t="shared" si="31"/>
        <v>N.A.</v>
      </c>
      <c r="EF89" s="2" t="str">
        <f t="shared" si="31"/>
        <v>N.A.</v>
      </c>
      <c r="EG89" s="2" t="str">
        <f>IF(ISNUMBER(MATCH(EG$88,$DX$59:$EH$59,0)),_xlfn.IFNA(VLOOKUP($DX89,$DX$59:$EH$63,MATCH(EG$88,$DX$59:$EH$59,0),FALSE),0),"N.A.")</f>
        <v>N.A.</v>
      </c>
      <c r="EZ89" s="1"/>
      <c r="FA89" s="34"/>
      <c r="FB89" s="34"/>
      <c r="GD89" s="3" t="s">
        <v>139</v>
      </c>
      <c r="GE89" s="2">
        <f>IF(ISNUMBER(MATCH(GE$88,$GD$59:$GN$59,0)),_xlfn.IFNA(VLOOKUP($GD89,$GD$59:$GN$63,MATCH(GE$88,$GD$59:$GN$59,0),FALSE),0),"N.A.")</f>
        <v>5</v>
      </c>
      <c r="GF89" s="2">
        <f t="shared" ref="GF89:GL89" si="32">IF(ISNUMBER(MATCH(GF$88,$GD$59:$GN$59,0)),_xlfn.IFNA(VLOOKUP($GD89,$GD$59:$GN$63,MATCH(GF$88,$GD$59:$GN$59,0),FALSE),0),"N.A.")</f>
        <v>13</v>
      </c>
      <c r="GG89" s="2">
        <f t="shared" si="32"/>
        <v>14</v>
      </c>
      <c r="GH89" s="2">
        <f t="shared" si="32"/>
        <v>12</v>
      </c>
      <c r="GI89" s="2">
        <f t="shared" si="32"/>
        <v>7</v>
      </c>
      <c r="GJ89" s="2">
        <f t="shared" si="32"/>
        <v>51</v>
      </c>
      <c r="GK89" s="2" t="str">
        <f>IF(ISNUMBER(MATCH(GK$88,$GD$59:$GN$59,0)),_xlfn.IFNA(VLOOKUP($GD89,$GD$59:$GN$63,MATCH(GK$88,$GD$59:$GN$59,0),FALSE),0),"N.A.")</f>
        <v>N.A.</v>
      </c>
      <c r="GL89" s="2" t="str">
        <f t="shared" si="32"/>
        <v>N.A.</v>
      </c>
      <c r="GM89" s="2" t="str">
        <f>IF(ISNUMBER(MATCH(GM$88,$GD$59:$GN$59,0)),_xlfn.IFNA(VLOOKUP($GD89,$GD$59:$GN$63,MATCH(GM$88,$GD$59:$GN$59,0),FALSE),0),"N.A.")</f>
        <v>N.A.</v>
      </c>
    </row>
    <row r="90" spans="1:195">
      <c r="A90" s="1"/>
      <c r="B90" s="34"/>
      <c r="C90" s="34"/>
      <c r="AE90" s="1"/>
      <c r="AF90" s="34"/>
      <c r="AG90" s="34"/>
      <c r="DE90" s="4" t="str">
        <f t="shared" si="27"/>
        <v>46-55 anni</v>
      </c>
      <c r="DF90" s="41">
        <f t="shared" si="25"/>
        <v>0.52</v>
      </c>
      <c r="DG90" s="41">
        <f t="shared" si="28"/>
        <v>0</v>
      </c>
      <c r="DH90" s="41">
        <f t="shared" si="28"/>
        <v>0</v>
      </c>
      <c r="DI90" s="41">
        <f t="shared" si="28"/>
        <v>0</v>
      </c>
      <c r="DJ90" s="41">
        <f t="shared" si="28"/>
        <v>0</v>
      </c>
      <c r="DK90" s="41">
        <f t="shared" si="28"/>
        <v>0</v>
      </c>
      <c r="DL90" s="41">
        <f t="shared" si="28"/>
        <v>0</v>
      </c>
      <c r="DM90" s="41">
        <f t="shared" si="28"/>
        <v>0</v>
      </c>
      <c r="DN90" s="41">
        <f t="shared" si="28"/>
        <v>0</v>
      </c>
      <c r="DO90" s="41">
        <f t="shared" si="28"/>
        <v>0</v>
      </c>
      <c r="DP90" s="41">
        <f t="shared" si="28"/>
        <v>0</v>
      </c>
      <c r="DQ90" s="41">
        <f t="shared" si="28"/>
        <v>0</v>
      </c>
      <c r="DR90" s="100"/>
      <c r="DS90" s="42"/>
      <c r="DT90" s="42"/>
      <c r="DU90" s="127"/>
      <c r="DX90" s="3" t="s">
        <v>140</v>
      </c>
      <c r="DY90" s="2">
        <f t="shared" ref="DY90:EG93" si="33">IF(ISNUMBER(MATCH(DY$88,$DX$59:$EH$59,0)),_xlfn.IFNA(VLOOKUP($DX90,$DX$59:$EH$63,MATCH(DY$88,$DX$59:$EH$59,0),FALSE),0),"N.A.")</f>
        <v>0</v>
      </c>
      <c r="DZ90" s="2">
        <f t="shared" si="33"/>
        <v>0</v>
      </c>
      <c r="EA90" s="2">
        <f t="shared" si="33"/>
        <v>0</v>
      </c>
      <c r="EB90" s="2">
        <f t="shared" si="33"/>
        <v>0</v>
      </c>
      <c r="EC90" s="2">
        <f t="shared" si="33"/>
        <v>0</v>
      </c>
      <c r="ED90" s="2">
        <f t="shared" si="33"/>
        <v>0</v>
      </c>
      <c r="EE90" s="2" t="str">
        <f t="shared" si="33"/>
        <v>N.A.</v>
      </c>
      <c r="EF90" s="2" t="str">
        <f t="shared" si="33"/>
        <v>N.A.</v>
      </c>
      <c r="EG90" s="2" t="str">
        <f>IF(ISNUMBER(MATCH(EG$88,$DX$59:$EH$59,0)),_xlfn.IFNA(VLOOKUP($DX90,$DX$59:$EH$63,MATCH(EG$88,$DX$59:$EH$59,0),FALSE),0),"N.A.")</f>
        <v>N.A.</v>
      </c>
      <c r="EZ90" s="1"/>
      <c r="FA90" s="34"/>
      <c r="FB90" s="34"/>
      <c r="GD90" s="3" t="s">
        <v>140</v>
      </c>
      <c r="GE90" s="2">
        <f t="shared" ref="GE90:GL92" si="34">IF(ISNUMBER(MATCH(GE$88,$GD$59:$GN$59,0)),_xlfn.IFNA(VLOOKUP($GD90,$GD$59:$GN$63,MATCH(GE$88,$GD$59:$GN$59,0),FALSE),0),"N.A.")</f>
        <v>0</v>
      </c>
      <c r="GF90" s="2">
        <f t="shared" si="34"/>
        <v>0</v>
      </c>
      <c r="GG90" s="2">
        <f t="shared" si="34"/>
        <v>0</v>
      </c>
      <c r="GH90" s="2">
        <f t="shared" si="34"/>
        <v>0</v>
      </c>
      <c r="GI90" s="2">
        <f t="shared" si="34"/>
        <v>0</v>
      </c>
      <c r="GJ90" s="2">
        <f t="shared" si="34"/>
        <v>0</v>
      </c>
      <c r="GK90" s="2" t="str">
        <f t="shared" si="34"/>
        <v>N.A.</v>
      </c>
      <c r="GL90" s="2" t="str">
        <f t="shared" si="34"/>
        <v>N.A.</v>
      </c>
      <c r="GM90" s="2" t="str">
        <f>IF(ISNUMBER(MATCH(GM$88,$GD$59:$GN$59,0)),_xlfn.IFNA(VLOOKUP($GD90,$GD$59:$GN$63,MATCH(GM$88,$GD$59:$GN$59,0),FALSE),0),"N.A.")</f>
        <v>N.A.</v>
      </c>
    </row>
    <row r="91" spans="1:195">
      <c r="A91" s="1"/>
      <c r="B91" s="34"/>
      <c r="C91" s="34"/>
      <c r="AE91" s="1"/>
      <c r="AF91" s="34"/>
      <c r="AG91" s="34"/>
      <c r="DE91" s="4" t="str">
        <f t="shared" si="27"/>
        <v>Oltre 55 anni</v>
      </c>
      <c r="DF91" s="41">
        <f t="shared" si="25"/>
        <v>0.63636363636363635</v>
      </c>
      <c r="DG91" s="41">
        <f t="shared" si="28"/>
        <v>0</v>
      </c>
      <c r="DH91" s="41">
        <f t="shared" si="28"/>
        <v>0</v>
      </c>
      <c r="DI91" s="41">
        <f t="shared" si="28"/>
        <v>0</v>
      </c>
      <c r="DJ91" s="41">
        <f t="shared" si="28"/>
        <v>0</v>
      </c>
      <c r="DK91" s="41">
        <f t="shared" si="28"/>
        <v>0</v>
      </c>
      <c r="DL91" s="41">
        <f t="shared" si="28"/>
        <v>0</v>
      </c>
      <c r="DM91" s="41">
        <f t="shared" si="28"/>
        <v>0</v>
      </c>
      <c r="DN91" s="41">
        <f t="shared" si="28"/>
        <v>0</v>
      </c>
      <c r="DO91" s="41">
        <f t="shared" si="28"/>
        <v>0</v>
      </c>
      <c r="DP91" s="41">
        <f t="shared" si="28"/>
        <v>0</v>
      </c>
      <c r="DQ91" s="41">
        <f t="shared" si="28"/>
        <v>0</v>
      </c>
      <c r="DR91" s="100"/>
      <c r="DS91" s="42"/>
      <c r="DT91" s="42"/>
      <c r="DU91" s="127"/>
      <c r="DX91" s="3" t="s">
        <v>141</v>
      </c>
      <c r="DY91" s="2">
        <f t="shared" si="33"/>
        <v>0</v>
      </c>
      <c r="DZ91" s="2">
        <f t="shared" si="33"/>
        <v>0</v>
      </c>
      <c r="EA91" s="2">
        <f t="shared" si="33"/>
        <v>0</v>
      </c>
      <c r="EB91" s="2">
        <f t="shared" si="33"/>
        <v>0</v>
      </c>
      <c r="EC91" s="2">
        <f t="shared" si="33"/>
        <v>0</v>
      </c>
      <c r="ED91" s="2">
        <f t="shared" si="33"/>
        <v>0</v>
      </c>
      <c r="EE91" s="2" t="str">
        <f t="shared" si="33"/>
        <v>N.A.</v>
      </c>
      <c r="EF91" s="2" t="str">
        <f t="shared" si="33"/>
        <v>N.A.</v>
      </c>
      <c r="EG91" s="2" t="str">
        <f>IF(ISNUMBER(MATCH(EG$88,$DX$59:$EH$59,0)),_xlfn.IFNA(VLOOKUP($DX91,$DX$59:$EH$63,MATCH(EG$88,$DX$59:$EH$59,0),FALSE),0),"N.A.")</f>
        <v>N.A.</v>
      </c>
      <c r="EZ91" s="1"/>
      <c r="FA91" s="34"/>
      <c r="FB91" s="34"/>
      <c r="GD91" s="3" t="s">
        <v>141</v>
      </c>
      <c r="GE91" s="2">
        <f t="shared" si="34"/>
        <v>0</v>
      </c>
      <c r="GF91" s="2">
        <f t="shared" si="34"/>
        <v>0</v>
      </c>
      <c r="GG91" s="2">
        <f t="shared" si="34"/>
        <v>0</v>
      </c>
      <c r="GH91" s="2">
        <f t="shared" si="34"/>
        <v>0</v>
      </c>
      <c r="GI91" s="2">
        <f t="shared" si="34"/>
        <v>0</v>
      </c>
      <c r="GJ91" s="2">
        <f t="shared" si="34"/>
        <v>0</v>
      </c>
      <c r="GK91" s="2" t="str">
        <f t="shared" si="34"/>
        <v>N.A.</v>
      </c>
      <c r="GL91" s="2" t="str">
        <f t="shared" si="34"/>
        <v>N.A.</v>
      </c>
      <c r="GM91" s="2" t="str">
        <f>IF(ISNUMBER(MATCH(GM$88,$GD$59:$GN$59,0)),_xlfn.IFNA(VLOOKUP($GD91,$GD$59:$GN$63,MATCH(GM$88,$GD$59:$GN$59,0),FALSE),0),"N.A.")</f>
        <v>N.A.</v>
      </c>
    </row>
    <row r="92" spans="1:195">
      <c r="A92" s="1"/>
      <c r="B92" s="34"/>
      <c r="C92" s="34"/>
      <c r="AE92" s="1"/>
      <c r="AF92" s="34"/>
      <c r="AG92" s="34"/>
      <c r="DE92" s="4" t="str">
        <f t="shared" si="27"/>
        <v>(vuoto)</v>
      </c>
      <c r="DF92" s="41">
        <f t="shared" si="25"/>
        <v>0</v>
      </c>
      <c r="DG92" s="41">
        <f t="shared" si="28"/>
        <v>0</v>
      </c>
      <c r="DH92" s="41">
        <f t="shared" si="28"/>
        <v>0</v>
      </c>
      <c r="DI92" s="41">
        <f t="shared" si="28"/>
        <v>0</v>
      </c>
      <c r="DJ92" s="41">
        <f t="shared" si="28"/>
        <v>0</v>
      </c>
      <c r="DK92" s="41">
        <f t="shared" si="28"/>
        <v>0</v>
      </c>
      <c r="DL92" s="41">
        <f t="shared" si="28"/>
        <v>0</v>
      </c>
      <c r="DM92" s="41">
        <f t="shared" si="28"/>
        <v>0</v>
      </c>
      <c r="DN92" s="41">
        <f t="shared" si="28"/>
        <v>0</v>
      </c>
      <c r="DO92" s="41">
        <f t="shared" si="28"/>
        <v>0</v>
      </c>
      <c r="DP92" s="41">
        <f t="shared" si="28"/>
        <v>0</v>
      </c>
      <c r="DQ92" s="41">
        <f t="shared" si="28"/>
        <v>0</v>
      </c>
      <c r="DR92" s="100"/>
      <c r="DS92" s="42"/>
      <c r="DT92" s="42"/>
      <c r="DU92" s="127"/>
      <c r="DX92" s="3" t="s">
        <v>138</v>
      </c>
      <c r="DY92" s="2">
        <f t="shared" si="33"/>
        <v>1</v>
      </c>
      <c r="DZ92" s="2">
        <f t="shared" si="33"/>
        <v>2</v>
      </c>
      <c r="EA92" s="2">
        <f t="shared" si="33"/>
        <v>3</v>
      </c>
      <c r="EB92" s="2">
        <f t="shared" si="33"/>
        <v>1</v>
      </c>
      <c r="EC92" s="2">
        <f t="shared" si="33"/>
        <v>1</v>
      </c>
      <c r="ED92" s="2">
        <f t="shared" si="33"/>
        <v>8</v>
      </c>
      <c r="EE92" s="2" t="str">
        <f t="shared" si="33"/>
        <v>N.A.</v>
      </c>
      <c r="EF92" s="2" t="str">
        <f t="shared" si="33"/>
        <v>N.A.</v>
      </c>
      <c r="EG92" s="2" t="str">
        <f t="shared" si="33"/>
        <v>N.A.</v>
      </c>
      <c r="EZ92" s="1"/>
      <c r="FA92" s="34"/>
      <c r="FB92" s="34"/>
      <c r="GD92" s="3" t="s">
        <v>137</v>
      </c>
      <c r="GE92" s="2">
        <f>IF(ISNUMBER(MATCH(GE$88,$GD$59:$GN$59,0)),_xlfn.IFNA(VLOOKUP($GD92,$GD$59:$GN$63,MATCH(GE$88,$GD$59:$GN$59,0),FALSE),0),"N.A.")</f>
        <v>3</v>
      </c>
      <c r="GF92" s="2">
        <f t="shared" si="34"/>
        <v>9</v>
      </c>
      <c r="GG92" s="2">
        <f t="shared" si="34"/>
        <v>8</v>
      </c>
      <c r="GH92" s="2">
        <f t="shared" si="34"/>
        <v>9</v>
      </c>
      <c r="GI92" s="2">
        <f t="shared" si="34"/>
        <v>1</v>
      </c>
      <c r="GJ92" s="2">
        <f t="shared" si="34"/>
        <v>30</v>
      </c>
      <c r="GK92" s="2" t="str">
        <f t="shared" si="34"/>
        <v>N.A.</v>
      </c>
      <c r="GL92" s="2" t="str">
        <f t="shared" si="34"/>
        <v>N.A.</v>
      </c>
      <c r="GM92" s="2" t="str">
        <f>IF(ISNUMBER(MATCH(GM$88,$GD$59:$GN$59,0)),_xlfn.IFNA(VLOOKUP($GD92,$GD$59:$GN$63,MATCH(GM$88,$GD$59:$GN$59,0),FALSE),0),"N.A.")</f>
        <v>N.A.</v>
      </c>
    </row>
    <row r="93" spans="1:195">
      <c r="A93" s="1"/>
      <c r="B93" s="34"/>
      <c r="C93" s="34"/>
      <c r="AE93" s="1"/>
      <c r="AF93" s="34"/>
      <c r="AG93" s="34"/>
      <c r="DE93" s="4" t="str">
        <f t="shared" si="27"/>
        <v>Totale complessivo</v>
      </c>
      <c r="DF93" s="41">
        <f t="shared" si="25"/>
        <v>0.54</v>
      </c>
      <c r="DG93" s="41">
        <f t="shared" si="28"/>
        <v>0</v>
      </c>
      <c r="DH93" s="41">
        <f t="shared" si="28"/>
        <v>0</v>
      </c>
      <c r="DI93" s="41">
        <f t="shared" si="28"/>
        <v>0</v>
      </c>
      <c r="DJ93" s="41">
        <f t="shared" si="28"/>
        <v>0</v>
      </c>
      <c r="DK93" s="41">
        <f t="shared" si="28"/>
        <v>0</v>
      </c>
      <c r="DL93" s="41">
        <f t="shared" si="28"/>
        <v>0</v>
      </c>
      <c r="DM93" s="41">
        <f t="shared" si="28"/>
        <v>0</v>
      </c>
      <c r="DN93" s="41">
        <f t="shared" si="28"/>
        <v>0</v>
      </c>
      <c r="DO93" s="41">
        <f t="shared" si="28"/>
        <v>0</v>
      </c>
      <c r="DP93" s="41">
        <f t="shared" si="28"/>
        <v>0</v>
      </c>
      <c r="DQ93" s="41">
        <f t="shared" si="28"/>
        <v>0</v>
      </c>
      <c r="DR93" s="100"/>
      <c r="DS93" s="42"/>
      <c r="DT93" s="42"/>
      <c r="DU93" s="127"/>
      <c r="DX93" s="3" t="s">
        <v>137</v>
      </c>
      <c r="DY93" s="2">
        <f>IF(ISNUMBER(MATCH(DY$88,$DX$59:$EH$59,0)),_xlfn.IFNA(VLOOKUP($DX93,$DX$59:$EH$63,MATCH(DY$88,$DX$59:$EH$59,0),FALSE),0),"N.A.")</f>
        <v>3</v>
      </c>
      <c r="DZ93" s="2">
        <f t="shared" si="33"/>
        <v>9</v>
      </c>
      <c r="EA93" s="2">
        <f t="shared" si="33"/>
        <v>8</v>
      </c>
      <c r="EB93" s="2">
        <f t="shared" si="33"/>
        <v>9</v>
      </c>
      <c r="EC93" s="2">
        <f t="shared" si="33"/>
        <v>1</v>
      </c>
      <c r="ED93" s="2">
        <f t="shared" si="33"/>
        <v>30</v>
      </c>
      <c r="EE93" s="2" t="str">
        <f t="shared" si="33"/>
        <v>N.A.</v>
      </c>
      <c r="EF93" s="2" t="str">
        <f t="shared" si="33"/>
        <v>N.A.</v>
      </c>
      <c r="EG93" s="2" t="str">
        <f>IF(ISNUMBER(MATCH(EG$88,$DX$59:$EH$59,0)),_xlfn.IFNA(VLOOKUP($DX93,$DX$59:$EH$63,MATCH(EG$88,$DX$59:$EH$59,0),FALSE),0),"N.A.")</f>
        <v>N.A.</v>
      </c>
      <c r="EZ93" s="1"/>
      <c r="FA93" s="34"/>
      <c r="FB93" s="34"/>
      <c r="GD93" s="2"/>
      <c r="GE93" s="2"/>
      <c r="GF93" s="2"/>
      <c r="GG93" s="2"/>
      <c r="GH93" s="2"/>
      <c r="GI93" s="2"/>
      <c r="GJ93" s="2"/>
      <c r="GK93" s="2"/>
      <c r="GL93" s="2"/>
      <c r="GM93" s="2"/>
    </row>
    <row r="94" spans="1:195">
      <c r="A94" s="1"/>
      <c r="B94" s="34"/>
      <c r="C94" s="34"/>
      <c r="AE94" s="1"/>
      <c r="AF94" s="34"/>
      <c r="AG94" s="34"/>
      <c r="DE94" s="4">
        <f>DE67</f>
        <v>0</v>
      </c>
      <c r="DF94" s="41">
        <f t="shared" si="25"/>
        <v>0</v>
      </c>
      <c r="DG94" s="41">
        <f t="shared" si="28"/>
        <v>0</v>
      </c>
      <c r="DH94" s="41">
        <f t="shared" si="28"/>
        <v>0</v>
      </c>
      <c r="DI94" s="41">
        <f t="shared" si="28"/>
        <v>0</v>
      </c>
      <c r="DJ94" s="41">
        <f t="shared" si="28"/>
        <v>0</v>
      </c>
      <c r="DK94" s="41">
        <f t="shared" si="28"/>
        <v>0</v>
      </c>
      <c r="DL94" s="41">
        <f t="shared" si="28"/>
        <v>0</v>
      </c>
      <c r="DM94" s="41">
        <f t="shared" si="28"/>
        <v>0</v>
      </c>
      <c r="DN94" s="41">
        <f t="shared" si="28"/>
        <v>0</v>
      </c>
      <c r="DO94" s="41">
        <f t="shared" si="28"/>
        <v>0</v>
      </c>
      <c r="DP94" s="41">
        <f t="shared" si="28"/>
        <v>0</v>
      </c>
      <c r="DQ94" s="41">
        <f t="shared" si="28"/>
        <v>0</v>
      </c>
      <c r="DR94" s="100"/>
      <c r="DS94" s="42"/>
      <c r="DT94" s="42"/>
      <c r="DU94" s="127"/>
      <c r="DX94" s="2"/>
      <c r="DY94" s="2"/>
      <c r="DZ94" s="2"/>
      <c r="EA94" s="2"/>
      <c r="EB94" s="2"/>
      <c r="EC94" s="2"/>
      <c r="ED94" s="2"/>
      <c r="EE94" s="2"/>
      <c r="EF94" s="2"/>
      <c r="EG94" s="2"/>
      <c r="EZ94" s="1"/>
      <c r="FA94" s="34"/>
      <c r="FB94" s="34"/>
      <c r="GD94" s="2"/>
      <c r="GE94" s="2"/>
      <c r="GF94" s="2"/>
      <c r="GG94" s="2"/>
      <c r="GH94" s="2"/>
      <c r="GI94" s="2"/>
      <c r="GJ94" s="2"/>
      <c r="GK94" s="2"/>
      <c r="GL94" s="2"/>
      <c r="GM94" s="2"/>
    </row>
    <row r="95" spans="1:195">
      <c r="A95" s="3"/>
      <c r="B95" s="37"/>
      <c r="C95" s="37"/>
      <c r="D95" s="2"/>
      <c r="E95" s="2"/>
      <c r="F95" s="2"/>
      <c r="G95" s="2"/>
      <c r="H95" s="2"/>
      <c r="I95" s="2"/>
      <c r="J95" s="2"/>
      <c r="DE95" s="4">
        <f>DE68</f>
        <v>0</v>
      </c>
      <c r="DF95" s="41">
        <f t="shared" si="25"/>
        <v>0</v>
      </c>
      <c r="DG95" s="41">
        <f t="shared" si="28"/>
        <v>0</v>
      </c>
      <c r="DH95" s="41">
        <f t="shared" si="28"/>
        <v>0</v>
      </c>
      <c r="DI95" s="41">
        <f t="shared" si="28"/>
        <v>0</v>
      </c>
      <c r="DJ95" s="41">
        <f t="shared" si="28"/>
        <v>0</v>
      </c>
      <c r="DK95" s="41">
        <f t="shared" si="28"/>
        <v>0</v>
      </c>
      <c r="DL95" s="41">
        <f t="shared" si="28"/>
        <v>0</v>
      </c>
      <c r="DM95" s="41">
        <f t="shared" si="28"/>
        <v>0</v>
      </c>
      <c r="DN95" s="41">
        <f t="shared" si="28"/>
        <v>0</v>
      </c>
      <c r="DO95" s="41">
        <f t="shared" si="28"/>
        <v>0</v>
      </c>
      <c r="DP95" s="41">
        <f t="shared" si="28"/>
        <v>0</v>
      </c>
      <c r="DQ95" s="41">
        <f t="shared" si="28"/>
        <v>0</v>
      </c>
      <c r="DR95" s="100"/>
      <c r="DS95" s="42"/>
      <c r="DT95" s="42"/>
      <c r="DU95" s="127"/>
      <c r="DX95" s="2"/>
      <c r="DY95" s="2"/>
      <c r="DZ95" s="2"/>
      <c r="EA95" s="2"/>
      <c r="EB95" s="2"/>
      <c r="EC95" s="2"/>
      <c r="ED95" s="2"/>
      <c r="EE95" s="2"/>
      <c r="EF95" s="2"/>
      <c r="EG95" s="2"/>
      <c r="EZ95" s="1"/>
      <c r="FA95" s="1"/>
      <c r="FB95" s="1"/>
      <c r="FC95" s="1"/>
      <c r="FD95" s="1"/>
      <c r="GD95" s="2"/>
      <c r="GE95" s="2"/>
      <c r="GF95" s="2"/>
      <c r="GG95" s="2"/>
      <c r="GH95" s="2"/>
      <c r="GI95" s="2"/>
      <c r="GJ95" s="2"/>
      <c r="GK95" s="2"/>
      <c r="GL95" s="2"/>
      <c r="GM95" s="2"/>
    </row>
    <row r="96" spans="1:195">
      <c r="A96" s="3"/>
      <c r="B96" s="3" t="str">
        <f t="shared" ref="B96:G96" si="35">B59</f>
        <v>Fino a 30 anni</v>
      </c>
      <c r="C96" s="3" t="str">
        <f t="shared" si="35"/>
        <v>31-35 anni</v>
      </c>
      <c r="D96" s="3" t="str">
        <f t="shared" si="35"/>
        <v>36-45 anni</v>
      </c>
      <c r="E96" s="3" t="str">
        <f t="shared" si="35"/>
        <v>46-55 anni</v>
      </c>
      <c r="F96" s="3" t="str">
        <f t="shared" si="35"/>
        <v>Oltre 55 anni</v>
      </c>
      <c r="G96" s="3" t="str">
        <f t="shared" si="35"/>
        <v>Totale complessivo</v>
      </c>
      <c r="H96" s="3">
        <f t="shared" ref="H96:I96" si="36">H59</f>
        <v>0</v>
      </c>
      <c r="I96" s="3">
        <f t="shared" si="36"/>
        <v>0</v>
      </c>
      <c r="J96" s="3">
        <f>J59</f>
        <v>0</v>
      </c>
      <c r="AE96" s="3"/>
      <c r="AF96" s="3" t="str">
        <f>AF80</f>
        <v>Fino a 30 anni</v>
      </c>
      <c r="AG96" s="3" t="str">
        <f t="shared" ref="AG96:AM96" si="37">AG80</f>
        <v>31-35 anni</v>
      </c>
      <c r="AH96" s="3" t="str">
        <f t="shared" si="37"/>
        <v>36-45 anni</v>
      </c>
      <c r="AI96" s="3" t="str">
        <f t="shared" si="37"/>
        <v>46-55 anni</v>
      </c>
      <c r="AJ96" s="3" t="str">
        <f t="shared" si="37"/>
        <v>Oltre 55 anni</v>
      </c>
      <c r="AK96" s="3" t="str">
        <f t="shared" si="37"/>
        <v>Totale complessivo</v>
      </c>
      <c r="AL96" s="3">
        <f t="shared" si="37"/>
        <v>0</v>
      </c>
      <c r="AM96" s="3">
        <f t="shared" si="37"/>
        <v>0</v>
      </c>
      <c r="AN96" s="3">
        <f>AN80</f>
        <v>0</v>
      </c>
      <c r="AO96" s="1"/>
      <c r="AP96" s="1"/>
      <c r="DE96" s="70"/>
      <c r="DF96" s="42"/>
      <c r="DG96" s="42"/>
      <c r="DH96" s="42"/>
      <c r="DI96" s="42"/>
      <c r="DJ96" s="42"/>
      <c r="DK96" s="42"/>
      <c r="DL96" s="42"/>
      <c r="DM96" s="42"/>
      <c r="DN96" s="42"/>
      <c r="DO96" s="42"/>
      <c r="DP96" s="42"/>
      <c r="DQ96" s="42"/>
      <c r="DR96" s="42"/>
      <c r="DS96" s="42"/>
      <c r="DT96" s="42"/>
      <c r="DU96" s="127"/>
      <c r="DX96" s="2"/>
      <c r="DY96" s="2"/>
      <c r="DZ96" s="2"/>
      <c r="EA96" s="2"/>
      <c r="EB96" s="2"/>
      <c r="EC96" s="2"/>
      <c r="ED96" s="2"/>
      <c r="EE96" s="2"/>
      <c r="EF96" s="2"/>
      <c r="EG96" s="2"/>
      <c r="EZ96" s="1"/>
      <c r="FE96" s="1"/>
      <c r="FF96" s="1"/>
      <c r="FG96" s="1"/>
      <c r="FH96" s="1"/>
      <c r="FI96" s="1"/>
      <c r="FJ96" s="1"/>
      <c r="FK96" s="1"/>
      <c r="GD96" s="2"/>
      <c r="GE96" s="2"/>
      <c r="GF96" s="2"/>
      <c r="GG96" s="2"/>
      <c r="GH96" s="2"/>
      <c r="GI96" s="2"/>
      <c r="GJ96" s="2"/>
      <c r="GK96" s="2"/>
      <c r="GL96" s="2"/>
      <c r="GM96" s="2"/>
    </row>
    <row r="97" spans="1:303">
      <c r="A97" s="3" t="s">
        <v>134</v>
      </c>
      <c r="B97" s="2">
        <f>IF(ISNUMBER(MATCH(B$96,$A$59:$O$59,0)),_xlfn.IFNA(VLOOKUP($A$97,$A$59:$O$64,MATCH(B$96,$A$59:$O$59,0),FALSE),0),"N.A.")</f>
        <v>5</v>
      </c>
      <c r="C97" s="2">
        <f t="shared" ref="C97:I97" si="38">IF(ISNUMBER(MATCH(C$96,$A$59:$O$59,0)),_xlfn.IFNA(VLOOKUP($A$97,$A$59:$O$64,MATCH(C$96,$A$59:$O$59,0),FALSE),0),"N.A.")</f>
        <v>13</v>
      </c>
      <c r="D97" s="2">
        <f t="shared" si="38"/>
        <v>14</v>
      </c>
      <c r="E97" s="2">
        <f t="shared" si="38"/>
        <v>12</v>
      </c>
      <c r="F97" s="2">
        <f t="shared" si="38"/>
        <v>7</v>
      </c>
      <c r="G97" s="2">
        <f t="shared" si="38"/>
        <v>51</v>
      </c>
      <c r="H97" s="2" t="str">
        <f t="shared" si="38"/>
        <v>N.A.</v>
      </c>
      <c r="I97" s="2" t="str">
        <f t="shared" si="38"/>
        <v>N.A.</v>
      </c>
      <c r="J97" s="2" t="str">
        <f>IF(ISNUMBER(MATCH(J$96,$A$59:$O$59,0)),_xlfn.IFNA(VLOOKUP($A$97,$A$59:$O$64,MATCH(J$96,$A$59:$O$59,0),FALSE),0),"N.A.")</f>
        <v>N.A.</v>
      </c>
      <c r="AE97" s="3" t="s">
        <v>44</v>
      </c>
      <c r="AF97" s="2">
        <f>IF(ISNUMBER(MATCH(AF$96,$AE$80:$AP$80,0)),_xlfn.IFNA(VLOOKUP($AE$97,$AE$80:$AP$86,MATCH(AF$96,$AE$80:$AP$80,0),FALSE),0),"N.A.")</f>
        <v>9</v>
      </c>
      <c r="AG97" s="2">
        <f t="shared" ref="AG97:AM97" si="39">IF(ISNUMBER(MATCH(AG$96,$AE$80:$AP$80,0)),_xlfn.IFNA(VLOOKUP($AE$97,$AE$80:$AP$86,MATCH(AG$96,$AE$80:$AP$80,0),FALSE),0),"N.A.")</f>
        <v>24</v>
      </c>
      <c r="AH97" s="2">
        <f t="shared" si="39"/>
        <v>25</v>
      </c>
      <c r="AI97" s="2">
        <f t="shared" si="39"/>
        <v>22</v>
      </c>
      <c r="AJ97" s="2">
        <f t="shared" si="39"/>
        <v>9</v>
      </c>
      <c r="AK97" s="2">
        <f t="shared" si="39"/>
        <v>89</v>
      </c>
      <c r="AL97" s="2" t="str">
        <f t="shared" si="39"/>
        <v>N.A.</v>
      </c>
      <c r="AM97" s="2" t="str">
        <f t="shared" si="39"/>
        <v>N.A.</v>
      </c>
      <c r="AN97" s="2" t="str">
        <f>IF(ISNUMBER(MATCH(AN$96,$AE$80:$AP$80,0)),_xlfn.IFNA(VLOOKUP($AE$97,$AE$80:$AP$86,MATCH(AN$96,$AE$80:$AP$80,0),FALSE),0),"N.A.")</f>
        <v>N.A.</v>
      </c>
      <c r="DE97" s="70"/>
      <c r="DF97" s="42"/>
      <c r="DG97" s="42"/>
      <c r="DH97" s="42"/>
      <c r="DI97" s="42"/>
      <c r="DJ97" s="42"/>
      <c r="DK97" s="42"/>
      <c r="DL97" s="42"/>
      <c r="DM97" s="42"/>
      <c r="DN97" s="42"/>
      <c r="DO97" s="42"/>
      <c r="DP97" s="42"/>
      <c r="DQ97" s="42"/>
      <c r="DR97" s="42"/>
      <c r="DS97" s="42"/>
      <c r="DT97" s="42"/>
      <c r="DU97" s="127"/>
      <c r="DX97" s="3"/>
      <c r="DY97" s="3" t="str">
        <f>DY88</f>
        <v>Fino a 30 anni</v>
      </c>
      <c r="DZ97" s="3" t="str">
        <f t="shared" ref="DZ97:EG97" si="40">DZ88</f>
        <v>31-35 anni</v>
      </c>
      <c r="EA97" s="3" t="str">
        <f t="shared" si="40"/>
        <v>36-45 anni</v>
      </c>
      <c r="EB97" s="3" t="str">
        <f t="shared" si="40"/>
        <v>46-55 anni</v>
      </c>
      <c r="EC97" s="3" t="str">
        <f t="shared" si="40"/>
        <v>Oltre 55 anni</v>
      </c>
      <c r="ED97" s="3" t="str">
        <f t="shared" si="40"/>
        <v>Totale complessivo</v>
      </c>
      <c r="EE97" s="3">
        <f>EE88</f>
        <v>0</v>
      </c>
      <c r="EF97" s="3">
        <f t="shared" si="40"/>
        <v>0</v>
      </c>
      <c r="EG97" s="3">
        <f t="shared" si="40"/>
        <v>0</v>
      </c>
      <c r="EZ97" s="3"/>
      <c r="FA97" s="3" t="str">
        <f>FA59</f>
        <v>Fino a 30 anni</v>
      </c>
      <c r="FB97" s="3" t="str">
        <f t="shared" ref="FB97:FI97" si="41">FB59</f>
        <v>31-35 anni</v>
      </c>
      <c r="FC97" s="3" t="str">
        <f t="shared" si="41"/>
        <v>36-45 anni</v>
      </c>
      <c r="FD97" s="3" t="str">
        <f t="shared" si="41"/>
        <v>46-55 anni</v>
      </c>
      <c r="FE97" s="3" t="str">
        <f t="shared" si="41"/>
        <v>Oltre 55 anni</v>
      </c>
      <c r="FF97" s="3" t="str">
        <f t="shared" si="41"/>
        <v>Totale complessivo</v>
      </c>
      <c r="FG97" s="3">
        <f>FG59</f>
        <v>0</v>
      </c>
      <c r="FH97" s="3">
        <f t="shared" si="41"/>
        <v>0</v>
      </c>
      <c r="FI97" s="3">
        <f t="shared" si="41"/>
        <v>0</v>
      </c>
      <c r="FJ97" s="1"/>
      <c r="GD97" s="3"/>
      <c r="GE97" s="3" t="str">
        <f>GE88</f>
        <v>Fino a 30 anni</v>
      </c>
      <c r="GF97" s="3" t="str">
        <f t="shared" ref="GF97:GM97" si="42">GF88</f>
        <v>31-35 anni</v>
      </c>
      <c r="GG97" s="3" t="str">
        <f t="shared" si="42"/>
        <v>36-45 anni</v>
      </c>
      <c r="GH97" s="3" t="str">
        <f t="shared" si="42"/>
        <v>46-55 anni</v>
      </c>
      <c r="GI97" s="3" t="str">
        <f t="shared" si="42"/>
        <v>Oltre 55 anni</v>
      </c>
      <c r="GJ97" s="3" t="str">
        <f t="shared" si="42"/>
        <v>Totale complessivo</v>
      </c>
      <c r="GK97" s="3">
        <f t="shared" si="42"/>
        <v>0</v>
      </c>
      <c r="GL97" s="3">
        <f t="shared" si="42"/>
        <v>0</v>
      </c>
      <c r="GM97" s="3">
        <f t="shared" si="42"/>
        <v>0</v>
      </c>
    </row>
    <row r="98" spans="1:303">
      <c r="A98" s="2"/>
      <c r="B98" s="2"/>
      <c r="C98" s="2"/>
      <c r="D98" s="2"/>
      <c r="E98" s="2"/>
      <c r="F98" s="2"/>
      <c r="G98" s="2"/>
      <c r="H98" s="2"/>
      <c r="I98" s="2"/>
      <c r="J98" s="2"/>
      <c r="AE98" s="2"/>
      <c r="AF98" s="2"/>
      <c r="AG98" s="2"/>
      <c r="AH98" s="2"/>
      <c r="AI98" s="2"/>
      <c r="AJ98" s="2"/>
      <c r="AK98" s="2"/>
      <c r="AL98" s="2"/>
      <c r="AM98" s="2"/>
      <c r="AN98" s="2"/>
      <c r="DE98" s="70"/>
      <c r="DF98" s="42"/>
      <c r="DG98" s="42"/>
      <c r="DH98" s="42"/>
      <c r="DI98" s="42"/>
      <c r="DJ98" s="42"/>
      <c r="DK98" s="42"/>
      <c r="DL98" s="42"/>
      <c r="DM98" s="42"/>
      <c r="DN98" s="42"/>
      <c r="DO98" s="42"/>
      <c r="DP98" s="42"/>
      <c r="DQ98" s="42"/>
      <c r="DR98" s="42"/>
      <c r="DS98" s="42"/>
      <c r="DT98" s="42"/>
      <c r="DU98" s="127"/>
      <c r="DX98" s="3" t="s">
        <v>142</v>
      </c>
      <c r="DY98" s="37">
        <f>IFERROR(IF(AND(DY89="N.A.",DY$84="N.A."),"N.A.",DY89/DY$84),0)</f>
        <v>0.55555555555555558</v>
      </c>
      <c r="DZ98" s="37">
        <f t="shared" ref="DZ98:EG98" si="43">IFERROR(IF(AND(DZ89="N.A.",DZ$84="N.A."),"N.A.",DZ89/DZ$84),0)</f>
        <v>0.54166666666666663</v>
      </c>
      <c r="EA98" s="37">
        <f t="shared" si="43"/>
        <v>0.56000000000000005</v>
      </c>
      <c r="EB98" s="37">
        <f t="shared" si="43"/>
        <v>0.54545454545454541</v>
      </c>
      <c r="EC98" s="37">
        <f t="shared" si="43"/>
        <v>0.77777777777777779</v>
      </c>
      <c r="ED98" s="37">
        <f t="shared" si="43"/>
        <v>0.5730337078651685</v>
      </c>
      <c r="EE98" s="37" t="str">
        <f>IFERROR(IF(AND(EE89="N.A.",EE$84="N.A."),"N.A.",EE89/EE$84),0)</f>
        <v>N.A.</v>
      </c>
      <c r="EF98" s="37" t="str">
        <f>IFERROR(IF(AND(EF89="N.A.",EF$84="N.A."),"N.A.",EF89/EF$84),0)</f>
        <v>N.A.</v>
      </c>
      <c r="EG98" s="37" t="str">
        <f t="shared" si="43"/>
        <v>N.A.</v>
      </c>
      <c r="EH98" s="1"/>
      <c r="EI98" s="1"/>
      <c r="EJ98" s="1"/>
      <c r="EK98" s="1"/>
      <c r="EL98" s="1"/>
      <c r="EM98" s="1"/>
      <c r="EN98" s="1"/>
      <c r="EO98" s="1"/>
      <c r="EP98" s="1"/>
      <c r="EZ98" s="4" t="s">
        <v>135</v>
      </c>
      <c r="FA98" s="2">
        <f>IF(ISNUMBER(MATCH(FA$97,$EZ$59:$FL$59,0)),_xlfn.IFNA(VLOOKUP($EZ$98,$EZ$59:$FL$70,MATCH(FA$97,$EZ$59:$FL$59,0),FALSE),0),"N.A.")</f>
        <v>8</v>
      </c>
      <c r="FB98" s="2">
        <f t="shared" ref="FB98:FH98" si="44">IF(ISNUMBER(MATCH(FB$97,$EZ$59:$FL$59,0)),_xlfn.IFNA(VLOOKUP($EZ$98,$EZ$59:$FL$70,MATCH(FB$97,$EZ$59:$FL$59,0),FALSE),0),"N.A.")</f>
        <v>22</v>
      </c>
      <c r="FC98" s="2">
        <f t="shared" si="44"/>
        <v>22</v>
      </c>
      <c r="FD98" s="2">
        <f t="shared" si="44"/>
        <v>21</v>
      </c>
      <c r="FE98" s="2">
        <f t="shared" si="44"/>
        <v>8</v>
      </c>
      <c r="FF98" s="2">
        <f t="shared" si="44"/>
        <v>81</v>
      </c>
      <c r="FG98" s="2" t="str">
        <f t="shared" si="44"/>
        <v>N.A.</v>
      </c>
      <c r="FH98" s="2" t="str">
        <f t="shared" si="44"/>
        <v>N.A.</v>
      </c>
      <c r="FI98" s="2" t="str">
        <f>IF(ISNUMBER(MATCH(FI$97,$EZ$59:$FL$59,0)),_xlfn.IFNA(VLOOKUP($EZ$98,$EZ$59:$FL$70,MATCH(FI$97,$EZ$59:$FL$59,0),FALSE),0),"N.A.")</f>
        <v>N.A.</v>
      </c>
      <c r="GD98" s="3" t="s">
        <v>143</v>
      </c>
      <c r="GE98" s="37">
        <f>IFERROR(IF(AND(GE89="N.A.",GE$84="N.A."),"N.A.",GE89/GE$84),0)</f>
        <v>0.625</v>
      </c>
      <c r="GF98" s="37">
        <f t="shared" ref="GF98:GM98" si="45">IFERROR(IF(AND(GF89="N.A.",GF$84="N.A."),"N.A.",GF89/GF$84),0)</f>
        <v>0.59090909090909094</v>
      </c>
      <c r="GG98" s="37">
        <f t="shared" si="45"/>
        <v>0.63636363636363635</v>
      </c>
      <c r="GH98" s="37">
        <f t="shared" si="45"/>
        <v>0.5714285714285714</v>
      </c>
      <c r="GI98" s="37">
        <f t="shared" si="45"/>
        <v>0.875</v>
      </c>
      <c r="GJ98" s="37">
        <f>IFERROR(IF(AND(GJ89="N.A.",GJ$84="N.A."),"N.A.",GJ89/GJ$84),0)</f>
        <v>0.62962962962962965</v>
      </c>
      <c r="GK98" s="37" t="str">
        <f t="shared" si="45"/>
        <v>N.A.</v>
      </c>
      <c r="GL98" s="37" t="str">
        <f t="shared" si="45"/>
        <v>N.A.</v>
      </c>
      <c r="GM98" s="37" t="str">
        <f t="shared" si="45"/>
        <v>N.A.</v>
      </c>
    </row>
    <row r="99" spans="1:303">
      <c r="A99" s="2"/>
      <c r="B99" s="3" t="str">
        <f>B80</f>
        <v>Fino a 30 anni</v>
      </c>
      <c r="C99" s="3" t="str">
        <f t="shared" ref="C99:J99" si="46">C80</f>
        <v>31-35 anni</v>
      </c>
      <c r="D99" s="3" t="str">
        <f t="shared" si="46"/>
        <v>36-45 anni</v>
      </c>
      <c r="E99" s="3" t="str">
        <f t="shared" si="46"/>
        <v>46-55 anni</v>
      </c>
      <c r="F99" s="3" t="str">
        <f t="shared" si="46"/>
        <v>Oltre 55 anni</v>
      </c>
      <c r="G99" s="3" t="str">
        <f t="shared" si="46"/>
        <v>Totale complessivo</v>
      </c>
      <c r="H99" s="3">
        <f t="shared" si="46"/>
        <v>0</v>
      </c>
      <c r="I99" s="3">
        <f t="shared" si="46"/>
        <v>0</v>
      </c>
      <c r="J99" s="3">
        <f t="shared" si="46"/>
        <v>0</v>
      </c>
      <c r="AE99" s="2"/>
      <c r="AF99" s="3" t="str">
        <f>AF59</f>
        <v>Fino a 30 anni</v>
      </c>
      <c r="AG99" s="3" t="str">
        <f t="shared" ref="AG99:AM99" si="47">AG59</f>
        <v>31-35 anni</v>
      </c>
      <c r="AH99" s="3" t="str">
        <f t="shared" si="47"/>
        <v>36-45 anni</v>
      </c>
      <c r="AI99" s="3" t="str">
        <f t="shared" si="47"/>
        <v>46-55 anni</v>
      </c>
      <c r="AJ99" s="3" t="str">
        <f t="shared" si="47"/>
        <v>Oltre 55 anni</v>
      </c>
      <c r="AK99" s="3" t="str">
        <f t="shared" si="47"/>
        <v>Totale complessivo</v>
      </c>
      <c r="AL99" s="3">
        <f t="shared" si="47"/>
        <v>0</v>
      </c>
      <c r="AM99" s="3">
        <f t="shared" si="47"/>
        <v>0</v>
      </c>
      <c r="AN99" s="3">
        <f>AN59</f>
        <v>0</v>
      </c>
      <c r="AO99" s="1"/>
      <c r="AP99" s="1"/>
      <c r="DE99" s="70"/>
      <c r="DF99" s="42"/>
      <c r="DG99" s="42"/>
      <c r="DH99" s="42"/>
      <c r="DI99" s="42"/>
      <c r="DJ99" s="42"/>
      <c r="DK99" s="42"/>
      <c r="DL99" s="42"/>
      <c r="DM99" s="42"/>
      <c r="DN99" s="42"/>
      <c r="DO99" s="42"/>
      <c r="DP99" s="42"/>
      <c r="DQ99" s="42"/>
      <c r="DR99" s="42"/>
      <c r="DS99" s="42"/>
      <c r="DT99" s="42"/>
      <c r="DU99" s="127"/>
      <c r="DX99" s="3" t="s">
        <v>144</v>
      </c>
      <c r="DY99" s="37">
        <f t="shared" ref="DY99:EG101" si="48">IFERROR(IF(AND(DY90="N.A.",DY$84="N.A."),"N.A.",DY90/DY$84),0)</f>
        <v>0</v>
      </c>
      <c r="DZ99" s="37">
        <f t="shared" si="48"/>
        <v>0</v>
      </c>
      <c r="EA99" s="37">
        <f t="shared" si="48"/>
        <v>0</v>
      </c>
      <c r="EB99" s="37">
        <f t="shared" si="48"/>
        <v>0</v>
      </c>
      <c r="EC99" s="37">
        <f t="shared" si="48"/>
        <v>0</v>
      </c>
      <c r="ED99" s="37">
        <f t="shared" si="48"/>
        <v>0</v>
      </c>
      <c r="EE99" s="37" t="str">
        <f t="shared" si="48"/>
        <v>N.A.</v>
      </c>
      <c r="EF99" s="37" t="str">
        <f t="shared" si="48"/>
        <v>N.A.</v>
      </c>
      <c r="EG99" s="37" t="str">
        <f>IFERROR(IF(AND(EG90="N.A.",EG$84="N.A."),"N.A.",EG90/EG$84),0)</f>
        <v>N.A.</v>
      </c>
      <c r="EH99" s="34"/>
      <c r="EI99" s="34"/>
      <c r="EJ99" s="34"/>
      <c r="EK99" s="34"/>
      <c r="EL99" s="34"/>
      <c r="EM99" s="34"/>
      <c r="EN99" s="34"/>
      <c r="EO99" s="34"/>
      <c r="EP99" s="34"/>
      <c r="FE99" s="1"/>
      <c r="FF99" s="1"/>
      <c r="FG99" s="1"/>
      <c r="FH99" s="1"/>
      <c r="FI99" s="1"/>
      <c r="FJ99" s="1"/>
      <c r="FK99" s="1"/>
      <c r="GD99" s="3" t="s">
        <v>145</v>
      </c>
      <c r="GE99" s="37">
        <f>IFERROR(IF(AND(GE90="N.A.",GE$84="N.A."),"N.A.",GE90/GE$84),0)</f>
        <v>0</v>
      </c>
      <c r="GF99" s="37">
        <f t="shared" ref="GF99:GM99" si="49">IFERROR(IF(AND(GF90="N.A.",GF$84="N.A."),"N.A.",GF90/GF$84),0)</f>
        <v>0</v>
      </c>
      <c r="GG99" s="37">
        <f t="shared" si="49"/>
        <v>0</v>
      </c>
      <c r="GH99" s="37">
        <f t="shared" si="49"/>
        <v>0</v>
      </c>
      <c r="GI99" s="37">
        <f t="shared" si="49"/>
        <v>0</v>
      </c>
      <c r="GJ99" s="37">
        <f>IFERROR(IF(AND(GJ90="N.A.",GJ$84="N.A."),"N.A.",GJ90/GJ$84),0)</f>
        <v>0</v>
      </c>
      <c r="GK99" s="37" t="str">
        <f t="shared" si="49"/>
        <v>N.A.</v>
      </c>
      <c r="GL99" s="37" t="str">
        <f t="shared" si="49"/>
        <v>N.A.</v>
      </c>
      <c r="GM99" s="37" t="str">
        <f t="shared" si="49"/>
        <v>N.A.</v>
      </c>
    </row>
    <row r="100" spans="1:303">
      <c r="A100" s="3" t="s">
        <v>135</v>
      </c>
      <c r="B100" s="2">
        <f>IF(ISNUMBER(MATCH(B$99,$A$80:$M$80,0)),_xlfn.IFNA(VLOOKUP($A$100,$A$80:$M$85,MATCH(B$99,$A$80:$M$80,0),FALSE),0),"N.A.")</f>
        <v>8</v>
      </c>
      <c r="C100" s="2">
        <f t="shared" ref="C100:I100" si="50">IF(ISNUMBER(MATCH(C$99,$A$80:$M$80,0)),_xlfn.IFNA(VLOOKUP($A$100,$A$80:$M$85,MATCH(C$99,$A$80:$M$80,0),FALSE),0),"N.A.")</f>
        <v>22</v>
      </c>
      <c r="D100" s="2">
        <f t="shared" si="50"/>
        <v>22</v>
      </c>
      <c r="E100" s="2">
        <f t="shared" si="50"/>
        <v>21</v>
      </c>
      <c r="F100" s="2">
        <f t="shared" si="50"/>
        <v>8</v>
      </c>
      <c r="G100" s="2">
        <f t="shared" si="50"/>
        <v>81</v>
      </c>
      <c r="H100" s="2" t="str">
        <f t="shared" si="50"/>
        <v>N.A.</v>
      </c>
      <c r="I100" s="2" t="str">
        <f t="shared" si="50"/>
        <v>N.A.</v>
      </c>
      <c r="J100" s="2" t="str">
        <f>IF(ISNUMBER(MATCH(J$99,$A$80:$M$80,0)),_xlfn.IFNA(VLOOKUP($A$100,$A$80:$M$85,MATCH(J$99,$A$80:$M$80,0),FALSE),0),"N.A.")</f>
        <v>N.A.</v>
      </c>
      <c r="AE100" s="3" t="s">
        <v>135</v>
      </c>
      <c r="AF100" s="2">
        <f>IF(ISNUMBER(MATCH(AF$99,$AE$59:$AP$59,0)),_xlfn.IFNA(VLOOKUP($AE$100,$AE$59:$AP$71,MATCH(AF$99,$AE$59:$AP$59,0),FALSE),0),"N.A.")</f>
        <v>8</v>
      </c>
      <c r="AG100" s="2">
        <f t="shared" ref="AG100:AM100" si="51">IF(ISNUMBER(MATCH(AG$99,$AE$59:$AP$59,0)),_xlfn.IFNA(VLOOKUP($AE$100,$AE$59:$AP$71,MATCH(AG$99,$AE$59:$AP$59,0),FALSE),0),"N.A.")</f>
        <v>22</v>
      </c>
      <c r="AH100" s="2">
        <f t="shared" si="51"/>
        <v>22</v>
      </c>
      <c r="AI100" s="2">
        <f t="shared" si="51"/>
        <v>21</v>
      </c>
      <c r="AJ100" s="2">
        <f t="shared" si="51"/>
        <v>8</v>
      </c>
      <c r="AK100" s="2">
        <f t="shared" si="51"/>
        <v>81</v>
      </c>
      <c r="AL100" s="2" t="str">
        <f t="shared" si="51"/>
        <v>N.A.</v>
      </c>
      <c r="AM100" s="2" t="str">
        <f t="shared" si="51"/>
        <v>N.A.</v>
      </c>
      <c r="AN100" s="2" t="str">
        <f>IF(ISNUMBER(MATCH(AN$99,$AE$59:$AP$59,0)),_xlfn.IFNA(VLOOKUP($AE$100,$AE$59:$AP$71,MATCH(AN$99,$AE$59:$AP$59,0),FALSE),0),"N.A.")</f>
        <v>N.A.</v>
      </c>
      <c r="DX100" s="3" t="s">
        <v>146</v>
      </c>
      <c r="DY100" s="37">
        <f t="shared" si="48"/>
        <v>0</v>
      </c>
      <c r="DZ100" s="37">
        <f t="shared" si="48"/>
        <v>0</v>
      </c>
      <c r="EA100" s="37">
        <f t="shared" si="48"/>
        <v>0</v>
      </c>
      <c r="EB100" s="37">
        <f t="shared" si="48"/>
        <v>0</v>
      </c>
      <c r="EC100" s="37">
        <f t="shared" si="48"/>
        <v>0</v>
      </c>
      <c r="ED100" s="37">
        <f t="shared" si="48"/>
        <v>0</v>
      </c>
      <c r="EE100" s="37" t="str">
        <f t="shared" si="48"/>
        <v>N.A.</v>
      </c>
      <c r="EF100" s="37" t="str">
        <f t="shared" si="48"/>
        <v>N.A.</v>
      </c>
      <c r="EG100" s="37" t="str">
        <f t="shared" si="48"/>
        <v>N.A.</v>
      </c>
      <c r="EH100" s="34"/>
      <c r="EI100" s="34"/>
      <c r="EJ100" s="34"/>
      <c r="EK100" s="34"/>
      <c r="EL100" s="34"/>
      <c r="EM100" s="34"/>
      <c r="EN100" s="34"/>
      <c r="EO100" s="34"/>
      <c r="EP100" s="34"/>
      <c r="EZ100" s="3"/>
      <c r="FA100" s="3" t="str">
        <f>FA79</f>
        <v>Fino a 30 anni</v>
      </c>
      <c r="FB100" s="3" t="str">
        <f t="shared" ref="FB100:FI100" si="52">FB79</f>
        <v>31-35 anni</v>
      </c>
      <c r="FC100" s="3" t="str">
        <f t="shared" si="52"/>
        <v>36-45 anni</v>
      </c>
      <c r="FD100" s="3" t="str">
        <f t="shared" si="52"/>
        <v>46-55 anni</v>
      </c>
      <c r="FE100" s="3" t="str">
        <f t="shared" si="52"/>
        <v>Oltre 55 anni</v>
      </c>
      <c r="FF100" s="3" t="str">
        <f t="shared" si="52"/>
        <v>Totale complessivo</v>
      </c>
      <c r="FG100" s="3">
        <f t="shared" si="52"/>
        <v>0</v>
      </c>
      <c r="FH100" s="3">
        <f t="shared" si="52"/>
        <v>0</v>
      </c>
      <c r="FI100" s="3">
        <f t="shared" si="52"/>
        <v>0</v>
      </c>
      <c r="FJ100" s="1"/>
      <c r="GD100" s="3" t="s">
        <v>147</v>
      </c>
      <c r="GE100" s="37">
        <f>IFERROR(IF(AND(GE91="N.A.",GE$84="N.A."),"N.A.",GE91/GE$84),0)</f>
        <v>0</v>
      </c>
      <c r="GF100" s="37">
        <f t="shared" ref="GF100:GM100" si="53">IFERROR(IF(AND(GF91="N.A.",GF$84="N.A."),"N.A.",GF91/GF$84),0)</f>
        <v>0</v>
      </c>
      <c r="GG100" s="37">
        <f t="shared" si="53"/>
        <v>0</v>
      </c>
      <c r="GH100" s="37">
        <f t="shared" si="53"/>
        <v>0</v>
      </c>
      <c r="GI100" s="37">
        <f t="shared" si="53"/>
        <v>0</v>
      </c>
      <c r="GJ100" s="37">
        <f>IFERROR(IF(AND(GJ91="N.A.",GJ$84="N.A."),"N.A.",GJ91/GJ$84),0)</f>
        <v>0</v>
      </c>
      <c r="GK100" s="37" t="str">
        <f t="shared" si="53"/>
        <v>N.A.</v>
      </c>
      <c r="GL100" s="37" t="str">
        <f t="shared" si="53"/>
        <v>N.A.</v>
      </c>
      <c r="GM100" s="37" t="str">
        <f t="shared" si="53"/>
        <v>N.A.</v>
      </c>
    </row>
    <row r="101" spans="1:303">
      <c r="A101" s="2"/>
      <c r="B101" s="3" t="str">
        <f>B99</f>
        <v>Fino a 30 anni</v>
      </c>
      <c r="C101" s="3" t="str">
        <f t="shared" ref="C101:J101" si="54">C99</f>
        <v>31-35 anni</v>
      </c>
      <c r="D101" s="3" t="str">
        <f t="shared" si="54"/>
        <v>36-45 anni</v>
      </c>
      <c r="E101" s="3" t="str">
        <f t="shared" si="54"/>
        <v>46-55 anni</v>
      </c>
      <c r="F101" s="3" t="str">
        <f t="shared" si="54"/>
        <v>Oltre 55 anni</v>
      </c>
      <c r="G101" s="3" t="str">
        <f t="shared" si="54"/>
        <v>Totale complessivo</v>
      </c>
      <c r="H101" s="3">
        <f t="shared" si="54"/>
        <v>0</v>
      </c>
      <c r="I101" s="3">
        <f t="shared" si="54"/>
        <v>0</v>
      </c>
      <c r="J101" s="3">
        <f t="shared" si="54"/>
        <v>0</v>
      </c>
      <c r="AE101" s="2"/>
      <c r="AF101" s="3" t="str">
        <f>AF99</f>
        <v>Fino a 30 anni</v>
      </c>
      <c r="AG101" s="3" t="str">
        <f t="shared" ref="AG101:AM101" si="55">AG99</f>
        <v>31-35 anni</v>
      </c>
      <c r="AH101" s="3" t="str">
        <f t="shared" si="55"/>
        <v>36-45 anni</v>
      </c>
      <c r="AI101" s="3" t="str">
        <f t="shared" si="55"/>
        <v>46-55 anni</v>
      </c>
      <c r="AJ101" s="3" t="str">
        <f t="shared" si="55"/>
        <v>Oltre 55 anni</v>
      </c>
      <c r="AK101" s="3" t="str">
        <f t="shared" si="55"/>
        <v>Totale complessivo</v>
      </c>
      <c r="AL101" s="3">
        <f t="shared" si="55"/>
        <v>0</v>
      </c>
      <c r="AM101" s="3">
        <f t="shared" si="55"/>
        <v>0</v>
      </c>
      <c r="AN101" s="3">
        <f>AN99</f>
        <v>0</v>
      </c>
      <c r="AO101" s="1"/>
      <c r="DX101" s="3" t="s">
        <v>150</v>
      </c>
      <c r="DY101" s="37">
        <f>IFERROR(IF(AND(DY92="N.A.",DY$84="N.A."),"N.A.",DY92/DY$84),0)</f>
        <v>0.1111111111111111</v>
      </c>
      <c r="DZ101" s="37">
        <f t="shared" si="48"/>
        <v>8.3333333333333329E-2</v>
      </c>
      <c r="EA101" s="37">
        <f t="shared" si="48"/>
        <v>0.12</v>
      </c>
      <c r="EB101" s="37">
        <f t="shared" si="48"/>
        <v>4.5454545454545456E-2</v>
      </c>
      <c r="EC101" s="37">
        <f t="shared" si="48"/>
        <v>0.1111111111111111</v>
      </c>
      <c r="ED101" s="37">
        <f t="shared" si="48"/>
        <v>8.98876404494382E-2</v>
      </c>
      <c r="EE101" s="37" t="str">
        <f t="shared" si="48"/>
        <v>N.A.</v>
      </c>
      <c r="EF101" s="37" t="str">
        <f t="shared" si="48"/>
        <v>N.A.</v>
      </c>
      <c r="EG101" s="37" t="str">
        <f t="shared" si="48"/>
        <v>N.A.</v>
      </c>
      <c r="EH101" s="34"/>
      <c r="EI101" s="34"/>
      <c r="EJ101" s="34"/>
      <c r="EK101" s="34"/>
      <c r="EL101" s="34"/>
      <c r="EM101" s="34"/>
      <c r="EN101" s="34"/>
      <c r="EO101" s="34"/>
      <c r="EP101" s="34"/>
      <c r="EZ101" s="4" t="s">
        <v>44</v>
      </c>
      <c r="FA101" s="2">
        <f t="shared" ref="FA101:FI101" si="56">IF(ISNUMBER(MATCH(FA$100,$EZ$79:$FJ$79,0)),_xlfn.IFNA(VLOOKUP($EZ$101,$EZ$79:$FJ$84,MATCH(FA$100,$EZ$79:$FJ$79,0),FALSE),0),"N.A.")</f>
        <v>9</v>
      </c>
      <c r="FB101" s="2">
        <f t="shared" si="56"/>
        <v>24</v>
      </c>
      <c r="FC101" s="2">
        <f t="shared" si="56"/>
        <v>25</v>
      </c>
      <c r="FD101" s="2">
        <f t="shared" si="56"/>
        <v>22</v>
      </c>
      <c r="FE101" s="2">
        <f t="shared" si="56"/>
        <v>9</v>
      </c>
      <c r="FF101" s="2">
        <f t="shared" si="56"/>
        <v>89</v>
      </c>
      <c r="FG101" s="2" t="str">
        <f t="shared" si="56"/>
        <v>N.A.</v>
      </c>
      <c r="FH101" s="2" t="str">
        <f t="shared" si="56"/>
        <v>N.A.</v>
      </c>
      <c r="FI101" s="2" t="str">
        <f t="shared" si="56"/>
        <v>N.A.</v>
      </c>
      <c r="GD101" s="3" t="s">
        <v>151</v>
      </c>
      <c r="GE101" s="37">
        <f>IFERROR(IF(AND(GE92="N.A.",GE$84="N.A."),"N.A.",GE92/GE$84),0)</f>
        <v>0.375</v>
      </c>
      <c r="GF101" s="37">
        <f>IFERROR(IF(AND(GF92="N.A.",GF$84="N.A."),"N.A.",GF92/GF$84),0)</f>
        <v>0.40909090909090912</v>
      </c>
      <c r="GG101" s="37">
        <f>IFERROR(IF(AND(GG92="N.A.",GG$84="N.A."),"N.A.",GG92/GG$84),0)</f>
        <v>0.36363636363636365</v>
      </c>
      <c r="GH101" s="37">
        <f>IFERROR(IF(AND(GH92="N.A.",GH$84="N.A."),"N.A.",GH92/GH$84),0)</f>
        <v>0.42857142857142855</v>
      </c>
      <c r="GI101" s="37">
        <f>IFERROR(IF(AND(GI92="N.A.",GI$84="N.A."),"N.A.",GI92/GI$84),0)</f>
        <v>0.125</v>
      </c>
      <c r="GJ101" s="37">
        <f>IFERROR(IF(AND(GJ92="N.A.",GJ$84="N.A."),"N.A.",GJ92/GJ$84),0)</f>
        <v>0.37037037037037035</v>
      </c>
      <c r="GK101" s="37" t="str">
        <f>IFERROR(IF(AND(GK92="N.A.",GK$84="N.A."),"N.A.",GK92/GK$84),0)</f>
        <v>N.A.</v>
      </c>
      <c r="GL101" s="37" t="str">
        <f>IFERROR(IF(AND(GL92="N.A.",GL$84="N.A."),"N.A.",GL92/GL$84),0)</f>
        <v>N.A.</v>
      </c>
      <c r="GM101" s="37" t="str">
        <f>IFERROR(IF(AND(GM92="N.A.",GM$84="N.A."),"N.A.",GM92/GM$84),0)</f>
        <v>N.A.</v>
      </c>
    </row>
    <row r="102" spans="1:303">
      <c r="A102" s="3" t="s">
        <v>148</v>
      </c>
      <c r="B102" s="37">
        <f>IFERROR(IF(AND(B97="N.A.",B100="N.A."),"N.A.",B97/B100),0)</f>
        <v>0.625</v>
      </c>
      <c r="C102" s="37">
        <f t="shared" ref="C102:I102" si="57">IFERROR(IF(AND(C97="N.A.",C100="N.A."),"N.A.",C97/C100),0)</f>
        <v>0.59090909090909094</v>
      </c>
      <c r="D102" s="37">
        <f t="shared" si="57"/>
        <v>0.63636363636363635</v>
      </c>
      <c r="E102" s="37">
        <f t="shared" si="57"/>
        <v>0.5714285714285714</v>
      </c>
      <c r="F102" s="37">
        <f t="shared" si="57"/>
        <v>0.875</v>
      </c>
      <c r="G102" s="37">
        <f t="shared" si="57"/>
        <v>0.62962962962962965</v>
      </c>
      <c r="H102" s="37" t="str">
        <f t="shared" si="57"/>
        <v>N.A.</v>
      </c>
      <c r="I102" s="37" t="str">
        <f t="shared" si="57"/>
        <v>N.A.</v>
      </c>
      <c r="J102" s="37" t="str">
        <f>IFERROR(IF(AND(J97="N.A.",J100="N.A."),"N.A.",J97/J100),0)</f>
        <v>N.A.</v>
      </c>
      <c r="AE102" s="3" t="s">
        <v>149</v>
      </c>
      <c r="AF102" s="37">
        <f>IFERROR(IF(AND(AF97="N.A.",AF100="N.A."),"N.A.",AF100/AF97),0)</f>
        <v>0.88888888888888884</v>
      </c>
      <c r="AG102" s="37">
        <f t="shared" ref="AG102:AN102" si="58">IFERROR(IF(AND(AG97="N.A.",AG100="N.A."),"N.A.",AG100/AG97),0)</f>
        <v>0.91666666666666663</v>
      </c>
      <c r="AH102" s="37">
        <f t="shared" si="58"/>
        <v>0.88</v>
      </c>
      <c r="AI102" s="37">
        <f t="shared" si="58"/>
        <v>0.95454545454545459</v>
      </c>
      <c r="AJ102" s="37">
        <f t="shared" si="58"/>
        <v>0.88888888888888884</v>
      </c>
      <c r="AK102" s="37">
        <f t="shared" si="58"/>
        <v>0.9101123595505618</v>
      </c>
      <c r="AL102" s="37" t="str">
        <f t="shared" si="58"/>
        <v>N.A.</v>
      </c>
      <c r="AM102" s="37" t="str">
        <f t="shared" si="58"/>
        <v>N.A.</v>
      </c>
      <c r="AN102" s="37" t="str">
        <f t="shared" si="58"/>
        <v>N.A.</v>
      </c>
      <c r="AO102" s="38"/>
      <c r="AP102" s="34"/>
      <c r="DX102" s="3" t="s">
        <v>152</v>
      </c>
      <c r="DY102" s="37">
        <f>IFERROR(IF(AND(DY93="N.A.",DY$84="N.A."),"N.A.",DY93/DY$84),0)</f>
        <v>0.33333333333333331</v>
      </c>
      <c r="DZ102" s="37">
        <f t="shared" ref="DZ102:EG102" si="59">IFERROR(IF(AND(DZ93="N.A.",DZ$84="N.A."),"N.A.",DZ93/DZ$84),0)</f>
        <v>0.375</v>
      </c>
      <c r="EA102" s="37">
        <f t="shared" si="59"/>
        <v>0.32</v>
      </c>
      <c r="EB102" s="37">
        <f t="shared" si="59"/>
        <v>0.40909090909090912</v>
      </c>
      <c r="EC102" s="37">
        <f t="shared" si="59"/>
        <v>0.1111111111111111</v>
      </c>
      <c r="ED102" s="37">
        <f t="shared" si="59"/>
        <v>0.33707865168539325</v>
      </c>
      <c r="EE102" s="37" t="str">
        <f t="shared" si="59"/>
        <v>N.A.</v>
      </c>
      <c r="EF102" s="37" t="str">
        <f t="shared" si="59"/>
        <v>N.A.</v>
      </c>
      <c r="EG102" s="37" t="str">
        <f t="shared" si="59"/>
        <v>N.A.</v>
      </c>
      <c r="FA102" s="1"/>
      <c r="FB102" s="1"/>
      <c r="FC102" s="1"/>
      <c r="FE102" s="34"/>
      <c r="FF102" s="34"/>
      <c r="FG102" s="34"/>
      <c r="FH102" s="34"/>
      <c r="FI102" s="34"/>
      <c r="FJ102" s="34"/>
      <c r="FK102" s="34"/>
    </row>
    <row r="103" spans="1:303">
      <c r="A103" s="1"/>
      <c r="B103" s="34"/>
      <c r="C103" s="34"/>
      <c r="AE103" s="1"/>
      <c r="AF103" s="34"/>
      <c r="AG103" s="34"/>
      <c r="EZ103" s="1"/>
      <c r="FA103" s="34"/>
      <c r="FB103" s="34"/>
      <c r="FC103" s="34"/>
    </row>
    <row r="104" spans="1:303">
      <c r="A104" s="1"/>
      <c r="B104" s="34"/>
      <c r="C104" s="34"/>
      <c r="AE104" s="1"/>
      <c r="AF104" s="34"/>
      <c r="AG104" s="34"/>
      <c r="EZ104" s="1"/>
    </row>
    <row r="106" spans="1:303">
      <c r="A106" s="163" t="s">
        <v>154</v>
      </c>
      <c r="B106" s="163"/>
      <c r="C106" s="163"/>
      <c r="D106" s="163"/>
      <c r="E106" s="163"/>
      <c r="F106" s="163"/>
      <c r="G106" s="163"/>
      <c r="H106" s="163"/>
      <c r="I106" s="163"/>
      <c r="J106" s="163"/>
      <c r="K106" s="163"/>
      <c r="L106" s="163"/>
      <c r="M106" s="163"/>
      <c r="N106" s="163"/>
      <c r="O106" s="163"/>
      <c r="P106" s="163"/>
      <c r="Q106" s="163"/>
      <c r="R106" s="163"/>
      <c r="S106" s="163"/>
      <c r="T106" s="163"/>
      <c r="U106" s="163"/>
      <c r="V106" s="163"/>
      <c r="W106" s="163"/>
      <c r="X106" s="163"/>
      <c r="Y106" s="163"/>
      <c r="Z106" s="163"/>
      <c r="AA106" s="163"/>
      <c r="AB106" s="163"/>
      <c r="AC106" s="163" t="s">
        <v>154</v>
      </c>
      <c r="AD106" s="163"/>
      <c r="AE106" s="163"/>
      <c r="AF106" s="163"/>
      <c r="AG106" s="163"/>
      <c r="AH106" s="163"/>
      <c r="AI106" s="163"/>
      <c r="AJ106" s="163"/>
      <c r="AK106" s="163"/>
      <c r="AL106" s="163"/>
      <c r="AM106" s="163"/>
      <c r="AN106" s="163"/>
      <c r="AO106" s="163"/>
      <c r="AP106" s="163"/>
      <c r="AQ106" s="163"/>
      <c r="AR106" s="163"/>
      <c r="AS106" s="163"/>
      <c r="AT106" s="163"/>
      <c r="AU106" s="163"/>
      <c r="AV106" s="163"/>
      <c r="AW106" s="163"/>
      <c r="AX106" s="163"/>
      <c r="AY106" s="163"/>
      <c r="AZ106" s="163"/>
      <c r="BA106" s="163"/>
      <c r="BB106" s="163"/>
      <c r="BC106" s="163"/>
      <c r="BD106" s="163"/>
      <c r="BE106" s="163"/>
      <c r="BF106" s="163"/>
      <c r="BG106" s="163" t="s">
        <v>154</v>
      </c>
      <c r="BH106" s="163"/>
      <c r="BI106" s="163"/>
      <c r="BJ106" s="163"/>
      <c r="BK106" s="163"/>
      <c r="BL106" s="163"/>
      <c r="BM106" s="163"/>
      <c r="BN106" s="163"/>
      <c r="BO106" s="163"/>
      <c r="BP106" s="163"/>
      <c r="BQ106" s="163"/>
      <c r="BR106" s="163"/>
      <c r="BS106" s="163"/>
      <c r="BT106" s="163"/>
      <c r="BU106" s="163"/>
      <c r="BV106" s="163"/>
      <c r="BW106" s="163"/>
      <c r="BX106" s="163"/>
      <c r="BY106" s="163"/>
      <c r="BZ106" s="163"/>
      <c r="CA106" s="163"/>
      <c r="CB106" s="163"/>
      <c r="CC106" s="163"/>
      <c r="CD106" s="163"/>
      <c r="CE106" s="163"/>
      <c r="CF106" s="163"/>
      <c r="CG106" s="163"/>
      <c r="CH106" s="163"/>
      <c r="CI106" s="163"/>
      <c r="CJ106" s="163"/>
      <c r="CK106" s="163" t="s">
        <v>154</v>
      </c>
      <c r="CL106" s="163"/>
      <c r="CM106" s="163"/>
      <c r="CN106" s="163"/>
      <c r="CO106" s="163"/>
      <c r="CP106" s="163"/>
      <c r="CQ106" s="163"/>
      <c r="CR106" s="163"/>
      <c r="CS106" s="163"/>
      <c r="CT106" s="163"/>
      <c r="CU106" s="163"/>
      <c r="CV106" s="163"/>
      <c r="CW106" s="163"/>
      <c r="CX106" s="163"/>
      <c r="CY106" s="163"/>
      <c r="CZ106" s="163"/>
      <c r="DA106" s="163"/>
      <c r="DB106" s="163"/>
      <c r="DC106" s="163" t="s">
        <v>154</v>
      </c>
      <c r="DD106" s="163"/>
      <c r="DE106" s="163"/>
      <c r="DF106" s="163"/>
      <c r="DG106" s="163"/>
      <c r="DH106" s="163"/>
      <c r="DI106" s="163"/>
      <c r="DJ106" s="163"/>
      <c r="DK106" s="163"/>
      <c r="DL106" s="163"/>
      <c r="DM106" s="163"/>
      <c r="DN106" s="163"/>
      <c r="DO106" s="163"/>
      <c r="DP106" s="163"/>
      <c r="DQ106" s="163"/>
      <c r="DR106" s="163"/>
      <c r="DS106" s="163"/>
      <c r="DT106" s="163"/>
      <c r="DU106" s="163"/>
      <c r="DV106" s="163" t="s">
        <v>154</v>
      </c>
      <c r="DW106" s="163"/>
      <c r="DX106" s="163"/>
      <c r="DY106" s="163"/>
      <c r="DZ106" s="163"/>
      <c r="EA106" s="163"/>
      <c r="EB106" s="163"/>
      <c r="EC106" s="163"/>
      <c r="ED106" s="163"/>
      <c r="EE106" s="163"/>
      <c r="EF106" s="163"/>
      <c r="EG106" s="163"/>
      <c r="EH106" s="163"/>
      <c r="EI106" s="163"/>
      <c r="EJ106" s="163"/>
      <c r="EK106" s="163"/>
      <c r="EL106" s="163"/>
      <c r="EM106" s="163"/>
      <c r="EN106" s="163"/>
      <c r="EO106" s="163"/>
      <c r="EP106" s="163"/>
      <c r="EQ106" s="163"/>
      <c r="ER106" s="163"/>
      <c r="ES106" s="163"/>
      <c r="ET106" s="163"/>
      <c r="EU106" s="163"/>
      <c r="EV106" s="163"/>
      <c r="EW106" s="163"/>
      <c r="EX106" s="163" t="s">
        <v>154</v>
      </c>
      <c r="EY106" s="163"/>
      <c r="EZ106" s="163"/>
      <c r="FA106" s="163"/>
      <c r="FB106" s="163"/>
      <c r="FC106" s="163"/>
      <c r="FD106" s="163"/>
      <c r="FE106" s="163"/>
      <c r="FF106" s="163"/>
      <c r="FG106" s="163"/>
      <c r="FH106" s="163"/>
      <c r="FI106" s="163"/>
      <c r="FJ106" s="163"/>
      <c r="FK106" s="163"/>
      <c r="FL106" s="163"/>
      <c r="FM106" s="163"/>
      <c r="FN106" s="163"/>
      <c r="FO106" s="163"/>
      <c r="FP106" s="163"/>
      <c r="FQ106" s="163"/>
      <c r="FR106" s="163"/>
      <c r="FS106" s="163"/>
      <c r="FT106" s="163"/>
      <c r="FU106" s="163"/>
      <c r="FV106" s="163"/>
      <c r="FW106" s="163"/>
      <c r="FX106" s="163"/>
      <c r="FY106" s="163"/>
      <c r="FZ106" s="163"/>
      <c r="GA106" s="163"/>
      <c r="GB106" s="163" t="s">
        <v>154</v>
      </c>
      <c r="GC106" s="163"/>
      <c r="GD106" s="163"/>
      <c r="GE106" s="163"/>
      <c r="GF106" s="163"/>
      <c r="GG106" s="163"/>
      <c r="GH106" s="163"/>
      <c r="GI106" s="163"/>
      <c r="GJ106" s="163"/>
      <c r="GK106" s="163"/>
      <c r="GL106" s="163"/>
      <c r="GM106" s="163"/>
      <c r="GN106" s="163"/>
      <c r="GO106" s="163"/>
      <c r="GP106" s="163"/>
      <c r="GQ106" s="163"/>
      <c r="GR106" s="163"/>
      <c r="GS106" s="163"/>
      <c r="GT106" s="163"/>
      <c r="GU106" s="163"/>
      <c r="GV106" s="163"/>
      <c r="GW106" s="163"/>
      <c r="GX106" s="163"/>
      <c r="GY106" s="163"/>
      <c r="GZ106" s="163"/>
      <c r="HA106" s="163"/>
      <c r="HB106" s="163"/>
      <c r="HC106" s="163"/>
      <c r="HD106" s="163"/>
      <c r="HE106" s="163"/>
      <c r="HF106" s="163" t="s">
        <v>154</v>
      </c>
      <c r="HG106" s="163"/>
      <c r="HH106" s="163"/>
      <c r="HI106" s="163"/>
      <c r="HJ106" s="163"/>
      <c r="HK106" s="163"/>
      <c r="HL106" s="163"/>
      <c r="HM106" s="163"/>
      <c r="HN106" s="163"/>
      <c r="HO106" s="163"/>
      <c r="HP106" s="163"/>
      <c r="HQ106" s="163"/>
      <c r="HR106" s="163"/>
      <c r="HS106" s="163"/>
      <c r="HT106" s="163"/>
      <c r="HU106" s="163"/>
      <c r="HV106" s="163"/>
      <c r="HW106" s="163"/>
      <c r="HX106" s="163"/>
      <c r="HY106" s="163"/>
      <c r="HZ106" s="163"/>
      <c r="IA106" s="163"/>
      <c r="IB106" s="163"/>
      <c r="IC106" s="163"/>
      <c r="ID106" s="163"/>
      <c r="IE106" s="163"/>
      <c r="IF106" s="163"/>
      <c r="IG106" s="163"/>
      <c r="IH106" s="163"/>
      <c r="II106" s="163"/>
      <c r="IJ106" s="93"/>
      <c r="IK106" s="93"/>
      <c r="IL106" s="163" t="s">
        <v>154</v>
      </c>
      <c r="IM106" s="163"/>
      <c r="IN106" s="163"/>
      <c r="IO106" s="163"/>
      <c r="IP106" s="163"/>
      <c r="IQ106" s="163"/>
      <c r="IR106" s="163"/>
      <c r="IS106" s="163"/>
      <c r="IT106" s="163"/>
      <c r="IU106" s="163"/>
      <c r="IV106" s="163"/>
      <c r="IW106" s="163"/>
      <c r="IX106" s="163"/>
      <c r="IY106" s="163"/>
      <c r="IZ106" s="163"/>
      <c r="JA106" s="163"/>
      <c r="JB106" s="163"/>
      <c r="JC106" s="163"/>
      <c r="JD106" s="163"/>
      <c r="JE106" s="163"/>
      <c r="JF106" s="163"/>
      <c r="JG106" s="163"/>
      <c r="JH106" s="163"/>
      <c r="JI106" s="163"/>
      <c r="JJ106" s="163"/>
      <c r="JK106" s="163"/>
      <c r="JL106" s="163"/>
      <c r="JM106" s="163"/>
      <c r="JN106" s="163" t="s">
        <v>154</v>
      </c>
      <c r="JO106" s="163"/>
      <c r="JP106" s="163"/>
      <c r="JQ106" s="163"/>
      <c r="JR106" s="163"/>
      <c r="JS106" s="163"/>
      <c r="JT106" s="163"/>
      <c r="JU106" s="163"/>
      <c r="JV106" s="163"/>
      <c r="JW106" s="163"/>
      <c r="JX106" s="163"/>
      <c r="JY106" s="163"/>
      <c r="JZ106" s="163"/>
      <c r="KA106" s="163"/>
      <c r="KB106" s="163"/>
      <c r="KC106" s="163"/>
      <c r="KD106" s="163"/>
      <c r="KE106" s="163"/>
      <c r="KF106" s="163"/>
      <c r="KG106" s="163"/>
      <c r="KH106" s="163"/>
      <c r="KI106" s="163"/>
      <c r="KJ106" s="163"/>
      <c r="KK106" s="163"/>
      <c r="KL106" s="163"/>
      <c r="KM106" s="163"/>
      <c r="KN106" s="163"/>
      <c r="KO106" s="163"/>
      <c r="KP106" s="163"/>
      <c r="KQ106" s="163"/>
    </row>
    <row r="107" spans="1:303">
      <c r="A107" s="35" t="s">
        <v>12</v>
      </c>
      <c r="B107" t="s">
        <v>44</v>
      </c>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119"/>
      <c r="AC107" s="33"/>
      <c r="AD107" s="33"/>
      <c r="AE107" s="35" t="s">
        <v>12</v>
      </c>
      <c r="AF107" t="s">
        <v>44</v>
      </c>
      <c r="AG107" s="33"/>
      <c r="AH107" s="33"/>
      <c r="AI107" s="33"/>
      <c r="AJ107" s="33"/>
      <c r="AK107" s="33"/>
      <c r="AL107" s="33"/>
      <c r="AM107" s="33"/>
      <c r="AN107" s="33"/>
      <c r="AO107" s="33"/>
      <c r="AP107" s="33"/>
      <c r="AQ107" s="33"/>
      <c r="AR107" s="33"/>
      <c r="AS107" s="33"/>
      <c r="AT107" s="33"/>
      <c r="AU107" s="33"/>
      <c r="AV107" s="33"/>
      <c r="AW107" s="33"/>
      <c r="AX107" s="33"/>
      <c r="AY107" s="33"/>
      <c r="AZ107" s="33"/>
      <c r="BA107" s="33"/>
      <c r="BB107" s="33"/>
      <c r="BC107" s="33"/>
      <c r="BD107" s="33"/>
      <c r="BE107" s="33"/>
      <c r="BF107" s="119"/>
      <c r="BG107" s="33"/>
      <c r="BH107" s="33"/>
      <c r="BI107" s="33"/>
      <c r="BJ107" s="33"/>
      <c r="BK107" s="33"/>
      <c r="BL107" s="33"/>
      <c r="BM107" s="33"/>
      <c r="BN107" s="33"/>
      <c r="BO107" s="33"/>
      <c r="BP107" s="33"/>
      <c r="BQ107" s="33"/>
      <c r="BR107" s="33"/>
      <c r="BS107" s="33"/>
      <c r="BT107" s="33"/>
      <c r="BU107" s="33"/>
      <c r="BV107" s="33"/>
      <c r="BW107" s="33"/>
      <c r="BX107" s="33"/>
      <c r="BY107" s="33"/>
      <c r="BZ107" s="33"/>
      <c r="CA107" s="33"/>
      <c r="CB107" s="33"/>
      <c r="CC107" s="33"/>
      <c r="CD107" s="33"/>
      <c r="CE107" s="33"/>
      <c r="CF107" s="33"/>
      <c r="CG107" s="33"/>
      <c r="CH107" s="33"/>
      <c r="CI107" s="33"/>
      <c r="CJ107" s="119"/>
      <c r="CK107" s="33"/>
      <c r="CL107" s="33"/>
      <c r="CM107" s="33"/>
      <c r="CN107" s="33"/>
      <c r="CO107" s="33"/>
      <c r="CP107" s="33"/>
      <c r="CQ107" s="33"/>
      <c r="CR107" s="33"/>
      <c r="CS107" s="33"/>
      <c r="CT107" s="33"/>
      <c r="CU107" s="33"/>
      <c r="CV107" s="33"/>
      <c r="CW107" s="33"/>
      <c r="CX107" s="33"/>
      <c r="CY107" s="33"/>
      <c r="CZ107" s="33"/>
      <c r="DA107" s="33"/>
      <c r="DB107" s="119"/>
      <c r="DC107" s="33"/>
      <c r="DD107" s="33"/>
      <c r="DE107" s="33"/>
      <c r="DF107" s="33"/>
      <c r="DG107" s="33"/>
      <c r="DH107" s="33"/>
      <c r="DI107" s="33"/>
      <c r="DJ107" s="33"/>
      <c r="DK107" s="33"/>
      <c r="DL107" s="33"/>
      <c r="DM107" s="33"/>
      <c r="DN107" s="33"/>
      <c r="DO107" s="33"/>
      <c r="DP107" s="33"/>
      <c r="DQ107" s="33"/>
      <c r="DR107" s="33"/>
      <c r="DS107" s="33"/>
      <c r="DT107" s="33"/>
      <c r="DU107" s="119"/>
      <c r="DV107" s="33"/>
      <c r="DW107" s="33"/>
      <c r="DX107" s="33"/>
      <c r="DY107" s="33"/>
      <c r="DZ107" s="33"/>
      <c r="EA107" s="33"/>
      <c r="EB107" s="33"/>
      <c r="EC107" s="33"/>
      <c r="ED107" s="33"/>
      <c r="EE107" s="33"/>
      <c r="EF107" s="33"/>
      <c r="EG107" s="33"/>
      <c r="EH107" s="33"/>
      <c r="EI107" s="33"/>
      <c r="EJ107" s="33"/>
      <c r="EK107" s="33"/>
      <c r="EL107" s="33"/>
      <c r="EM107" s="33"/>
      <c r="EN107" s="33"/>
      <c r="EO107" s="33"/>
      <c r="EP107" s="33"/>
      <c r="EQ107" s="33"/>
      <c r="ER107" s="33"/>
      <c r="ES107" s="33"/>
      <c r="ET107" s="33"/>
      <c r="EU107" s="33"/>
      <c r="EV107" s="33"/>
      <c r="EW107" s="119"/>
      <c r="EX107" s="33"/>
      <c r="EY107" s="33"/>
      <c r="EZ107" s="35" t="s">
        <v>12</v>
      </c>
      <c r="FA107" t="s">
        <v>44</v>
      </c>
      <c r="FB107" s="33"/>
      <c r="FC107" s="33"/>
      <c r="FD107" s="33"/>
      <c r="FE107" s="33"/>
      <c r="FF107" s="33"/>
      <c r="FG107" s="33"/>
      <c r="FH107" s="33"/>
      <c r="FI107" s="33"/>
      <c r="FJ107" s="33"/>
      <c r="FK107" s="33"/>
      <c r="FL107" s="33"/>
      <c r="FM107" s="33"/>
      <c r="FN107" s="33"/>
      <c r="FO107" s="33"/>
      <c r="FP107" s="33"/>
      <c r="FQ107" s="33"/>
      <c r="FR107" s="33"/>
      <c r="FS107" s="33"/>
      <c r="FT107" s="33"/>
      <c r="FU107" s="33"/>
      <c r="FV107" s="33"/>
      <c r="FW107" s="33"/>
      <c r="FX107" s="33"/>
      <c r="FY107" s="33"/>
      <c r="FZ107" s="33"/>
      <c r="GA107" s="119"/>
      <c r="GB107" s="33"/>
      <c r="GC107" s="33"/>
    </row>
    <row r="108" spans="1:303">
      <c r="BO108" s="33"/>
      <c r="BP108" s="33"/>
      <c r="BQ108" s="33"/>
      <c r="BR108" s="33"/>
      <c r="BS108" s="33"/>
      <c r="BT108" s="33"/>
      <c r="BU108" s="33"/>
      <c r="BV108" s="33"/>
      <c r="BW108" s="33"/>
      <c r="BX108" s="33"/>
      <c r="BY108" s="33"/>
      <c r="BZ108" s="33"/>
      <c r="CA108" s="33"/>
      <c r="CB108" s="33"/>
      <c r="CC108" s="33"/>
      <c r="CD108" s="33"/>
      <c r="CE108" s="33"/>
      <c r="CF108" s="33"/>
      <c r="CG108" s="33"/>
      <c r="CH108" s="33"/>
      <c r="CI108" s="33"/>
      <c r="CJ108" s="119"/>
      <c r="CK108" s="33"/>
      <c r="CL108" s="33"/>
      <c r="CM108" s="33"/>
      <c r="CN108" s="33"/>
      <c r="CO108" s="33"/>
      <c r="CP108" s="33"/>
      <c r="CQ108" s="33"/>
      <c r="CR108" s="33"/>
      <c r="CS108" s="33"/>
      <c r="CT108" s="33"/>
      <c r="CU108" s="33"/>
      <c r="CV108" s="33"/>
      <c r="CW108" s="33"/>
      <c r="CX108" s="33"/>
      <c r="CY108" s="33"/>
      <c r="CZ108" s="33"/>
      <c r="DA108" s="33"/>
      <c r="DB108" s="119"/>
      <c r="DC108" s="33"/>
      <c r="DD108" s="33"/>
      <c r="DE108" s="33"/>
      <c r="DF108" s="33"/>
      <c r="DG108" s="33"/>
      <c r="DH108" s="33"/>
      <c r="DI108" s="33"/>
      <c r="DJ108" s="33"/>
      <c r="DK108" s="33"/>
      <c r="DL108" s="33"/>
      <c r="DM108" s="33"/>
      <c r="DN108" s="33"/>
      <c r="DO108" s="33"/>
      <c r="DP108" s="33"/>
      <c r="DQ108" s="33"/>
      <c r="DR108" s="33"/>
      <c r="DS108" s="33"/>
      <c r="DT108" s="33"/>
      <c r="DU108" s="119"/>
      <c r="DV108" s="33"/>
      <c r="DW108" s="33"/>
      <c r="DX108" s="33"/>
      <c r="DY108" s="33"/>
      <c r="DZ108" s="33"/>
      <c r="EA108" s="33"/>
      <c r="EB108" s="33"/>
      <c r="EC108" s="33"/>
      <c r="ED108" s="33"/>
      <c r="EE108" s="33"/>
      <c r="EF108" s="33"/>
      <c r="EG108" s="33"/>
      <c r="EH108" s="33"/>
      <c r="EI108" s="33"/>
      <c r="EJ108" s="33"/>
      <c r="EK108" s="33"/>
      <c r="EL108" s="33"/>
      <c r="EM108" s="33"/>
      <c r="EN108" s="33"/>
      <c r="EO108" s="33"/>
      <c r="EP108" s="33"/>
      <c r="EQ108" s="33"/>
      <c r="ER108" s="33"/>
      <c r="ES108" s="33"/>
      <c r="ET108" s="33"/>
      <c r="EU108" s="33"/>
      <c r="EV108" s="33"/>
      <c r="EW108" s="119"/>
      <c r="EX108" s="33"/>
      <c r="EY108" s="33"/>
    </row>
    <row r="109" spans="1:303">
      <c r="A109" s="35" t="s">
        <v>132</v>
      </c>
      <c r="B109" s="35" t="s">
        <v>133</v>
      </c>
      <c r="AE109" s="35" t="s">
        <v>132</v>
      </c>
      <c r="AF109" s="35" t="s">
        <v>133</v>
      </c>
      <c r="BO109" s="33"/>
      <c r="BP109" s="33"/>
      <c r="BQ109" s="33"/>
      <c r="BR109" s="33"/>
      <c r="BS109" s="33"/>
      <c r="BT109" s="33"/>
      <c r="BU109" s="33"/>
      <c r="BV109" s="33"/>
      <c r="BW109" s="33"/>
      <c r="BX109" s="33"/>
      <c r="BY109" s="33"/>
      <c r="BZ109" s="33"/>
      <c r="CA109" s="33"/>
      <c r="CB109" s="33"/>
      <c r="CC109" s="33"/>
      <c r="CD109" s="33"/>
      <c r="CE109" s="33"/>
      <c r="CF109" s="33"/>
      <c r="CG109" s="33"/>
      <c r="CH109" s="33"/>
      <c r="CI109" s="33"/>
      <c r="CJ109" s="119"/>
      <c r="CK109" s="33"/>
      <c r="CL109" s="33"/>
      <c r="CM109" s="33"/>
      <c r="CN109" s="33"/>
      <c r="CO109" s="33"/>
      <c r="CP109" s="33"/>
      <c r="CQ109" s="33"/>
      <c r="CR109" s="33"/>
      <c r="CS109" s="33"/>
      <c r="CT109" s="33"/>
      <c r="CU109" s="33"/>
      <c r="CV109" s="33"/>
      <c r="CW109" s="33"/>
      <c r="CX109" s="33"/>
      <c r="CY109" s="33"/>
      <c r="CZ109" s="33"/>
      <c r="DA109" s="33"/>
      <c r="DB109" s="119"/>
      <c r="DC109" s="33"/>
      <c r="DD109" s="33"/>
      <c r="DE109" s="33"/>
      <c r="DF109" s="33"/>
      <c r="DG109" s="33"/>
      <c r="DH109" s="33"/>
      <c r="DI109" s="33"/>
      <c r="DJ109" s="33"/>
      <c r="DK109" s="33"/>
      <c r="DL109" s="33"/>
      <c r="DM109" s="33"/>
      <c r="DN109" s="33"/>
      <c r="DO109" s="33"/>
      <c r="DP109" s="33"/>
      <c r="DQ109" s="33"/>
      <c r="DR109" s="33"/>
      <c r="DS109" s="33"/>
      <c r="DT109" s="33"/>
      <c r="DU109" s="119"/>
      <c r="DV109" s="33"/>
      <c r="DW109" s="33"/>
      <c r="DX109" s="33"/>
      <c r="DY109" s="33"/>
      <c r="DZ109" s="33"/>
      <c r="EA109" s="33"/>
      <c r="EB109" s="33"/>
      <c r="EC109" s="33"/>
      <c r="ED109" s="33"/>
      <c r="EE109" s="33"/>
      <c r="EF109" s="33"/>
      <c r="EG109" s="33"/>
      <c r="EH109" s="33"/>
      <c r="EI109" s="33"/>
      <c r="EJ109" s="33"/>
      <c r="EK109" s="33"/>
      <c r="EL109" s="33"/>
      <c r="EM109" s="33"/>
      <c r="EN109" s="33"/>
      <c r="EO109" s="33"/>
      <c r="EP109" s="33"/>
      <c r="EQ109" s="33"/>
      <c r="ER109" s="33"/>
      <c r="ES109" s="33"/>
      <c r="ET109" s="33"/>
      <c r="EU109" s="33"/>
      <c r="EV109" s="33"/>
      <c r="EW109" s="119"/>
      <c r="EX109" s="33"/>
      <c r="EY109" s="33"/>
      <c r="EZ109" s="35" t="s">
        <v>132</v>
      </c>
      <c r="FA109" s="35" t="s">
        <v>133</v>
      </c>
    </row>
    <row r="110" spans="1:303">
      <c r="A110" s="35" t="s">
        <v>119</v>
      </c>
      <c r="B110" t="s">
        <v>67</v>
      </c>
      <c r="C110" t="s">
        <v>52</v>
      </c>
      <c r="D110" t="s">
        <v>40</v>
      </c>
      <c r="E110" t="s">
        <v>81</v>
      </c>
      <c r="AE110" s="35" t="s">
        <v>119</v>
      </c>
      <c r="AF110" t="s">
        <v>67</v>
      </c>
      <c r="AG110" t="s">
        <v>52</v>
      </c>
      <c r="AH110" t="s">
        <v>40</v>
      </c>
      <c r="AI110" t="s">
        <v>81</v>
      </c>
      <c r="BO110" s="33"/>
      <c r="BP110" s="33"/>
      <c r="BQ110" s="33"/>
      <c r="BR110" s="33"/>
      <c r="BS110" s="33"/>
      <c r="BT110" s="33"/>
      <c r="BU110" s="33"/>
      <c r="BV110" s="33"/>
      <c r="BW110" s="33"/>
      <c r="BX110" s="33"/>
      <c r="BY110" s="33"/>
      <c r="BZ110" s="33"/>
      <c r="CA110" s="33"/>
      <c r="CB110" s="33"/>
      <c r="CC110" s="33"/>
      <c r="CD110" s="33"/>
      <c r="CE110" s="33"/>
      <c r="CF110" s="33"/>
      <c r="CG110" s="33"/>
      <c r="CH110" s="33"/>
      <c r="CI110" s="33"/>
      <c r="CJ110" s="119"/>
      <c r="CK110" s="33"/>
      <c r="CL110" s="33"/>
      <c r="CM110" s="33"/>
      <c r="CN110" s="33"/>
      <c r="CO110" s="33"/>
      <c r="CP110" s="33"/>
      <c r="CQ110" s="33"/>
      <c r="CR110" s="33"/>
      <c r="CS110" s="33"/>
      <c r="CT110" s="33"/>
      <c r="CU110" s="33"/>
      <c r="CV110" s="33"/>
      <c r="CW110" s="33"/>
      <c r="CX110" s="33"/>
      <c r="CY110" s="33"/>
      <c r="CZ110" s="33"/>
      <c r="DA110" s="33"/>
      <c r="DB110" s="119"/>
      <c r="DC110" s="33"/>
      <c r="DD110" s="33"/>
      <c r="DE110" s="33"/>
      <c r="DF110" s="33"/>
      <c r="DG110" s="33"/>
      <c r="DH110" s="33"/>
      <c r="DI110" s="33"/>
      <c r="DJ110" s="33"/>
      <c r="DK110" s="33"/>
      <c r="DL110" s="33"/>
      <c r="DM110" s="33"/>
      <c r="DN110" s="33"/>
      <c r="DO110" s="33"/>
      <c r="DP110" s="33"/>
      <c r="DQ110" s="33"/>
      <c r="DR110" s="33"/>
      <c r="DS110" s="33"/>
      <c r="DT110" s="33"/>
      <c r="DU110" s="119"/>
      <c r="DV110" s="33"/>
      <c r="DW110" s="33"/>
      <c r="DX110" s="33"/>
      <c r="DY110" s="33"/>
      <c r="DZ110" s="33"/>
      <c r="EA110" s="33"/>
      <c r="EB110" s="33"/>
      <c r="EC110" s="33"/>
      <c r="ED110" s="33"/>
      <c r="EE110" s="33"/>
      <c r="EF110" s="33"/>
      <c r="EG110" s="33"/>
      <c r="EH110" s="33"/>
      <c r="EI110" s="33"/>
      <c r="EJ110" s="33"/>
      <c r="EK110" s="33"/>
      <c r="EL110" s="33"/>
      <c r="EM110" s="33"/>
      <c r="EN110" s="33"/>
      <c r="EO110" s="33"/>
      <c r="EP110" s="33"/>
      <c r="EQ110" s="33"/>
      <c r="ER110" s="33"/>
      <c r="ES110" s="33"/>
      <c r="ET110" s="33"/>
      <c r="EU110" s="33"/>
      <c r="EV110" s="33"/>
      <c r="EW110" s="119"/>
      <c r="EX110" s="33"/>
      <c r="EY110" s="33"/>
      <c r="EZ110" s="35" t="s">
        <v>119</v>
      </c>
      <c r="FA110" t="s">
        <v>67</v>
      </c>
      <c r="FB110" t="s">
        <v>40</v>
      </c>
      <c r="FC110" t="s">
        <v>52</v>
      </c>
      <c r="FD110" t="s">
        <v>81</v>
      </c>
    </row>
    <row r="111" spans="1:303">
      <c r="A111" s="105" t="s">
        <v>134</v>
      </c>
      <c r="B111">
        <v>2</v>
      </c>
      <c r="C111">
        <v>16</v>
      </c>
      <c r="D111">
        <v>33</v>
      </c>
      <c r="E111">
        <v>51</v>
      </c>
      <c r="AE111" s="105" t="s">
        <v>135</v>
      </c>
      <c r="AF111">
        <v>3</v>
      </c>
      <c r="AG111">
        <v>25</v>
      </c>
      <c r="AH111">
        <v>53</v>
      </c>
      <c r="AI111">
        <v>81</v>
      </c>
      <c r="BO111" s="33"/>
      <c r="BP111" s="33"/>
      <c r="BQ111" s="33"/>
      <c r="BR111" s="33"/>
      <c r="BS111" s="33"/>
      <c r="BT111" s="33"/>
      <c r="BU111" s="33"/>
      <c r="BV111" s="33"/>
      <c r="BW111" s="33"/>
      <c r="BX111" s="33"/>
      <c r="BY111" s="33"/>
      <c r="BZ111" s="33"/>
      <c r="CA111" s="33"/>
      <c r="CB111" s="33"/>
      <c r="CC111" s="33"/>
      <c r="CD111" s="33"/>
      <c r="CE111" s="33"/>
      <c r="CF111" s="33"/>
      <c r="CG111" s="33"/>
      <c r="CH111" s="33"/>
      <c r="CI111" s="33"/>
      <c r="CJ111" s="119"/>
      <c r="CK111" s="33"/>
      <c r="CL111" s="33"/>
      <c r="CM111" s="33"/>
      <c r="CN111" s="33"/>
      <c r="CO111" s="33"/>
      <c r="CP111" s="33"/>
      <c r="CQ111" s="33"/>
      <c r="CR111" s="33"/>
      <c r="CS111" s="33"/>
      <c r="CT111" s="33"/>
      <c r="CU111" s="33"/>
      <c r="CV111" s="33"/>
      <c r="CW111" s="33"/>
      <c r="CX111" s="33"/>
      <c r="CY111" s="33"/>
      <c r="CZ111" s="33"/>
      <c r="DA111" s="33"/>
      <c r="DB111" s="119"/>
      <c r="DC111" s="33"/>
      <c r="DD111" s="33"/>
      <c r="DE111" s="33"/>
      <c r="DF111" s="33"/>
      <c r="DG111" s="33"/>
      <c r="DH111" s="33"/>
      <c r="DI111" s="33"/>
      <c r="DJ111" s="33"/>
      <c r="DK111" s="33"/>
      <c r="DL111" s="33"/>
      <c r="DM111" s="33"/>
      <c r="DN111" s="33"/>
      <c r="DO111" s="33"/>
      <c r="DP111" s="33"/>
      <c r="DQ111" s="33"/>
      <c r="DR111" s="33"/>
      <c r="DS111" s="33"/>
      <c r="DT111" s="33"/>
      <c r="DU111" s="119"/>
      <c r="DV111" s="33"/>
      <c r="DW111" s="33"/>
      <c r="DX111" s="33"/>
      <c r="DY111" s="33"/>
      <c r="DZ111" s="33"/>
      <c r="EA111" s="33"/>
      <c r="EB111" s="33"/>
      <c r="EC111" s="33"/>
      <c r="ED111" s="33"/>
      <c r="EE111" s="33"/>
      <c r="EF111" s="33"/>
      <c r="EG111" s="33"/>
      <c r="EH111" s="33"/>
      <c r="EI111" s="33"/>
      <c r="EJ111" s="33"/>
      <c r="EK111" s="33"/>
      <c r="EL111" s="33"/>
      <c r="EM111" s="33"/>
      <c r="EN111" s="33"/>
      <c r="EO111" s="33"/>
      <c r="EP111" s="33"/>
      <c r="EQ111" s="33"/>
      <c r="ER111" s="33"/>
      <c r="ES111" s="33"/>
      <c r="ET111" s="33"/>
      <c r="EU111" s="33"/>
      <c r="EV111" s="33"/>
      <c r="EW111" s="119"/>
      <c r="EX111" s="33"/>
      <c r="EY111" s="33"/>
      <c r="EZ111" s="105" t="s">
        <v>135</v>
      </c>
      <c r="FA111">
        <v>3</v>
      </c>
      <c r="FB111">
        <v>53</v>
      </c>
      <c r="FC111">
        <v>25</v>
      </c>
      <c r="FD111">
        <v>81</v>
      </c>
    </row>
    <row r="112" spans="1:303">
      <c r="A112" s="105" t="s">
        <v>137</v>
      </c>
      <c r="B112">
        <v>1</v>
      </c>
      <c r="C112">
        <v>12</v>
      </c>
      <c r="D112">
        <v>25</v>
      </c>
      <c r="E112">
        <v>38</v>
      </c>
      <c r="AE112" s="105" t="s">
        <v>138</v>
      </c>
      <c r="AG112">
        <v>3</v>
      </c>
      <c r="AH112">
        <v>5</v>
      </c>
      <c r="AI112">
        <v>8</v>
      </c>
      <c r="BO112" s="33"/>
      <c r="BP112" s="33"/>
      <c r="BQ112" s="33"/>
      <c r="BR112" s="33"/>
      <c r="BS112" s="33"/>
      <c r="BT112" s="33"/>
      <c r="BU112" s="33"/>
      <c r="BV112" s="33"/>
      <c r="BW112" s="33"/>
      <c r="BX112" s="33"/>
      <c r="BY112" s="33"/>
      <c r="BZ112" s="33"/>
      <c r="CA112" s="33"/>
      <c r="CB112" s="33"/>
      <c r="CC112" s="33"/>
      <c r="CD112" s="33"/>
      <c r="CE112" s="33"/>
      <c r="CF112" s="33"/>
      <c r="CG112" s="33"/>
      <c r="CH112" s="33"/>
      <c r="CI112" s="33"/>
      <c r="CJ112" s="119"/>
      <c r="CK112" s="33"/>
      <c r="CL112" s="33"/>
      <c r="CM112" s="33"/>
      <c r="CN112" s="33"/>
      <c r="CO112" s="33"/>
      <c r="CP112" s="33"/>
      <c r="CQ112" s="33"/>
      <c r="CR112" s="33"/>
      <c r="CS112" s="33"/>
      <c r="CT112" s="33"/>
      <c r="CU112" s="33"/>
      <c r="CV112" s="33"/>
      <c r="CW112" s="33"/>
      <c r="CX112" s="33"/>
      <c r="CY112" s="33"/>
      <c r="CZ112" s="33"/>
      <c r="DA112" s="33"/>
      <c r="DB112" s="119"/>
      <c r="DC112" s="33"/>
      <c r="DD112" s="33"/>
      <c r="DE112" s="33"/>
      <c r="DF112" s="33"/>
      <c r="DG112" s="33"/>
      <c r="DH112" s="33"/>
      <c r="DI112" s="33"/>
      <c r="DJ112" s="33"/>
      <c r="DK112" s="33"/>
      <c r="DL112" s="33"/>
      <c r="DM112" s="33"/>
      <c r="DN112" s="33"/>
      <c r="DO112" s="33"/>
      <c r="DP112" s="33"/>
      <c r="DQ112" s="33"/>
      <c r="DR112" s="33"/>
      <c r="DS112" s="33"/>
      <c r="DT112" s="33"/>
      <c r="DU112" s="119"/>
      <c r="DV112" s="33"/>
      <c r="DW112" s="33"/>
      <c r="DX112" s="33"/>
      <c r="DY112" s="33"/>
      <c r="DZ112" s="33"/>
      <c r="EA112" s="33"/>
      <c r="EB112" s="33"/>
      <c r="EC112" s="33"/>
      <c r="ED112" s="33"/>
      <c r="EE112" s="33"/>
      <c r="EF112" s="33"/>
      <c r="EG112" s="33"/>
      <c r="EH112" s="33"/>
      <c r="EI112" s="33"/>
      <c r="EJ112" s="33"/>
      <c r="EK112" s="33"/>
      <c r="EL112" s="33"/>
      <c r="EM112" s="33"/>
      <c r="EN112" s="33"/>
      <c r="EO112" s="33"/>
      <c r="EP112" s="33"/>
      <c r="EQ112" s="33"/>
      <c r="ER112" s="33"/>
      <c r="ES112" s="33"/>
      <c r="ET112" s="33"/>
      <c r="EU112" s="33"/>
      <c r="EV112" s="33"/>
      <c r="EW112" s="119"/>
      <c r="EX112" s="33"/>
      <c r="EY112" s="33"/>
      <c r="EZ112" s="105" t="s">
        <v>138</v>
      </c>
      <c r="FB112">
        <v>5</v>
      </c>
      <c r="FC112">
        <v>3</v>
      </c>
      <c r="FD112">
        <v>8</v>
      </c>
    </row>
    <row r="113" spans="1:160">
      <c r="A113" s="105" t="s">
        <v>81</v>
      </c>
      <c r="B113">
        <v>3</v>
      </c>
      <c r="C113">
        <v>28</v>
      </c>
      <c r="D113">
        <v>58</v>
      </c>
      <c r="E113">
        <v>89</v>
      </c>
      <c r="AE113" s="105" t="s">
        <v>81</v>
      </c>
      <c r="AF113">
        <v>3</v>
      </c>
      <c r="AG113">
        <v>28</v>
      </c>
      <c r="AH113">
        <v>58</v>
      </c>
      <c r="AI113">
        <v>89</v>
      </c>
      <c r="BO113" s="33"/>
      <c r="BP113" s="33"/>
      <c r="BQ113" s="33"/>
      <c r="BR113" s="33"/>
      <c r="BS113" s="33"/>
      <c r="BT113" s="33"/>
      <c r="BU113" s="33"/>
      <c r="BV113" s="33"/>
      <c r="BW113" s="33"/>
      <c r="BX113" s="33"/>
      <c r="BY113" s="33"/>
      <c r="BZ113" s="33"/>
      <c r="CA113" s="33"/>
      <c r="CB113" s="33"/>
      <c r="CC113" s="33"/>
      <c r="CD113" s="33"/>
      <c r="CE113" s="33"/>
      <c r="CF113" s="33"/>
      <c r="CG113" s="33"/>
      <c r="CH113" s="33"/>
      <c r="CI113" s="33"/>
      <c r="CJ113" s="119"/>
      <c r="CK113" s="33"/>
      <c r="CL113" s="33"/>
      <c r="CM113" s="33"/>
      <c r="CN113" s="33"/>
      <c r="CO113" s="33"/>
      <c r="CP113" s="33"/>
      <c r="CQ113" s="33"/>
      <c r="CR113" s="33"/>
      <c r="CS113" s="33"/>
      <c r="CT113" s="33"/>
      <c r="CU113" s="33"/>
      <c r="CV113" s="33"/>
      <c r="CW113" s="33"/>
      <c r="CX113" s="33"/>
      <c r="CY113" s="33"/>
      <c r="CZ113" s="33"/>
      <c r="DA113" s="33"/>
      <c r="DB113" s="119"/>
      <c r="DC113" s="33"/>
      <c r="DD113" s="33"/>
      <c r="DE113" s="33"/>
      <c r="DF113" s="33"/>
      <c r="DG113" s="33"/>
      <c r="DH113" s="33"/>
      <c r="DI113" s="33"/>
      <c r="DJ113" s="33"/>
      <c r="DK113" s="33"/>
      <c r="DL113" s="33"/>
      <c r="DM113" s="33"/>
      <c r="DN113" s="33"/>
      <c r="DO113" s="33"/>
      <c r="DP113" s="33"/>
      <c r="DQ113" s="33"/>
      <c r="DR113" s="33"/>
      <c r="DS113" s="33"/>
      <c r="DT113" s="33"/>
      <c r="DU113" s="119"/>
      <c r="DV113" s="33"/>
      <c r="DW113" s="33"/>
      <c r="DX113" s="33"/>
      <c r="DY113" s="33"/>
      <c r="DZ113" s="33"/>
      <c r="EA113" s="33"/>
      <c r="EB113" s="33"/>
      <c r="EC113" s="33"/>
      <c r="ED113" s="33"/>
      <c r="EE113" s="33"/>
      <c r="EF113" s="33"/>
      <c r="EG113" s="33"/>
      <c r="EH113" s="33"/>
      <c r="EI113" s="33"/>
      <c r="EJ113" s="33"/>
      <c r="EK113" s="33"/>
      <c r="EL113" s="33"/>
      <c r="EM113" s="33"/>
      <c r="EN113" s="33"/>
      <c r="EO113" s="33"/>
      <c r="EP113" s="33"/>
      <c r="EQ113" s="33"/>
      <c r="ER113" s="33"/>
      <c r="ES113" s="33"/>
      <c r="ET113" s="33"/>
      <c r="EU113" s="33"/>
      <c r="EV113" s="33"/>
      <c r="EW113" s="119"/>
      <c r="EX113" s="33"/>
      <c r="EY113" s="33"/>
      <c r="EZ113" s="105" t="s">
        <v>81</v>
      </c>
      <c r="FA113">
        <v>3</v>
      </c>
      <c r="FB113">
        <v>58</v>
      </c>
      <c r="FC113">
        <v>28</v>
      </c>
      <c r="FD113">
        <v>89</v>
      </c>
    </row>
    <row r="114" spans="1:160">
      <c r="BO114" s="33"/>
      <c r="BP114" s="33"/>
      <c r="BQ114" s="33"/>
      <c r="BR114" s="33"/>
      <c r="BS114" s="33"/>
      <c r="BT114" s="33"/>
      <c r="BU114" s="33"/>
      <c r="BV114" s="33"/>
      <c r="BW114" s="33"/>
      <c r="BX114" s="33"/>
      <c r="BY114" s="33"/>
      <c r="BZ114" s="33"/>
      <c r="CA114" s="33"/>
      <c r="CB114" s="33"/>
      <c r="CC114" s="33"/>
      <c r="CD114" s="33"/>
      <c r="CE114" s="33"/>
      <c r="CF114" s="33"/>
      <c r="CG114" s="33"/>
      <c r="CH114" s="33"/>
      <c r="CI114" s="33"/>
      <c r="CJ114" s="119"/>
      <c r="CK114" s="33"/>
      <c r="CL114" s="33"/>
      <c r="CM114" s="33"/>
      <c r="CN114" s="33"/>
      <c r="CO114" s="33"/>
      <c r="CP114" s="33"/>
      <c r="CQ114" s="33"/>
      <c r="CR114" s="33"/>
      <c r="CS114" s="33"/>
      <c r="CT114" s="33"/>
      <c r="CU114" s="33"/>
      <c r="CV114" s="33"/>
      <c r="CW114" s="33"/>
      <c r="CX114" s="33"/>
      <c r="CY114" s="33"/>
      <c r="CZ114" s="33"/>
      <c r="DA114" s="33"/>
      <c r="DB114" s="119"/>
      <c r="DC114" s="33"/>
      <c r="DD114" s="33"/>
      <c r="DE114" s="33"/>
      <c r="DF114" s="33"/>
      <c r="DG114" s="33"/>
      <c r="DH114" s="33"/>
      <c r="DI114" s="33"/>
      <c r="DJ114" s="33"/>
      <c r="DK114" s="33"/>
      <c r="DL114" s="33"/>
      <c r="DM114" s="33"/>
      <c r="DN114" s="33"/>
      <c r="DO114" s="33"/>
      <c r="DP114" s="33"/>
      <c r="DQ114" s="33"/>
      <c r="DR114" s="33"/>
      <c r="DS114" s="33"/>
      <c r="DT114" s="33"/>
      <c r="DU114" s="119"/>
      <c r="DV114" s="33"/>
      <c r="DW114" s="33"/>
      <c r="DX114" s="33"/>
      <c r="DY114" s="33"/>
      <c r="DZ114" s="33"/>
      <c r="EA114" s="33"/>
      <c r="EB114" s="33"/>
      <c r="EC114" s="33"/>
      <c r="ED114" s="33"/>
      <c r="EE114" s="33"/>
      <c r="EF114" s="33"/>
      <c r="EG114" s="33"/>
      <c r="EH114" s="33"/>
      <c r="EI114" s="33"/>
      <c r="EJ114" s="33"/>
      <c r="EK114" s="33"/>
      <c r="EL114" s="33"/>
      <c r="EM114" s="33"/>
      <c r="EN114" s="33"/>
      <c r="EO114" s="33"/>
      <c r="EP114" s="33"/>
      <c r="EQ114" s="33"/>
      <c r="ER114" s="33"/>
      <c r="ES114" s="33"/>
      <c r="ET114" s="33"/>
      <c r="EU114" s="33"/>
      <c r="EV114" s="33"/>
      <c r="EW114" s="119"/>
      <c r="EX114" s="33"/>
      <c r="EY114" s="33"/>
    </row>
    <row r="115" spans="1:160">
      <c r="BO115" s="33"/>
      <c r="BP115" s="33"/>
      <c r="BQ115" s="33"/>
      <c r="BR115" s="33"/>
      <c r="BS115" s="33"/>
      <c r="BT115" s="33"/>
      <c r="BU115" s="33"/>
      <c r="BV115" s="33"/>
      <c r="BW115" s="33"/>
      <c r="BX115" s="33"/>
      <c r="BY115" s="33"/>
      <c r="BZ115" s="33"/>
      <c r="CA115" s="33"/>
      <c r="CB115" s="33"/>
      <c r="CC115" s="33"/>
      <c r="CD115" s="33"/>
      <c r="CE115" s="33"/>
      <c r="CF115" s="33"/>
      <c r="CG115" s="33"/>
      <c r="CH115" s="33"/>
      <c r="CI115" s="33"/>
      <c r="CJ115" s="119"/>
      <c r="CK115" s="33"/>
      <c r="CL115" s="33"/>
      <c r="CM115" s="33"/>
      <c r="CN115" s="33"/>
      <c r="CO115" s="33"/>
      <c r="CP115" s="33"/>
      <c r="CQ115" s="33"/>
      <c r="CR115" s="33"/>
      <c r="CS115" s="33"/>
      <c r="CT115" s="33"/>
      <c r="CU115" s="33"/>
      <c r="CV115" s="33"/>
      <c r="CW115" s="33"/>
      <c r="CX115" s="33"/>
      <c r="CY115" s="33"/>
      <c r="CZ115" s="33"/>
      <c r="DA115" s="33"/>
      <c r="DB115" s="119"/>
      <c r="DC115" s="33"/>
      <c r="DD115" s="33"/>
      <c r="DE115" s="33"/>
      <c r="DF115" s="33"/>
      <c r="DG115" s="33"/>
      <c r="DH115" s="33"/>
      <c r="DI115" s="33"/>
      <c r="DJ115" s="33"/>
      <c r="DK115" s="33"/>
      <c r="DL115" s="33"/>
      <c r="DM115" s="33"/>
      <c r="DN115" s="33"/>
      <c r="DO115" s="33"/>
      <c r="DP115" s="33"/>
      <c r="DQ115" s="33"/>
      <c r="DR115" s="33"/>
      <c r="DS115" s="33"/>
      <c r="DT115" s="33"/>
      <c r="DU115" s="119"/>
      <c r="DV115" s="33"/>
      <c r="DW115" s="33"/>
      <c r="DX115" s="33"/>
      <c r="DY115" s="33"/>
      <c r="DZ115" s="33"/>
      <c r="EA115" s="33"/>
      <c r="EB115" s="33"/>
      <c r="EC115" s="33"/>
      <c r="ED115" s="33"/>
      <c r="EE115" s="33"/>
      <c r="EF115" s="33"/>
      <c r="EG115" s="33"/>
      <c r="EH115" s="33"/>
      <c r="EI115" s="33"/>
      <c r="EJ115" s="33"/>
      <c r="EK115" s="33"/>
      <c r="EL115" s="33"/>
      <c r="EM115" s="33"/>
      <c r="EN115" s="33"/>
      <c r="EO115" s="33"/>
      <c r="EP115" s="33"/>
      <c r="EQ115" s="33"/>
      <c r="ER115" s="33"/>
      <c r="ES115" s="33"/>
      <c r="ET115" s="33"/>
      <c r="EU115" s="33"/>
      <c r="EV115" s="33"/>
      <c r="EW115" s="119"/>
      <c r="EX115" s="33"/>
      <c r="EY115" s="33"/>
    </row>
    <row r="116" spans="1:160">
      <c r="BO116" s="33"/>
      <c r="BP116" s="33"/>
      <c r="BQ116" s="33"/>
      <c r="BR116" s="33"/>
      <c r="BS116" s="33"/>
      <c r="BT116" s="33"/>
      <c r="BU116" s="33"/>
      <c r="BV116" s="33"/>
      <c r="BW116" s="33"/>
      <c r="BX116" s="33"/>
      <c r="BY116" s="33"/>
      <c r="BZ116" s="33"/>
      <c r="CA116" s="33"/>
      <c r="CB116" s="33"/>
      <c r="CC116" s="33"/>
      <c r="CD116" s="33"/>
      <c r="CE116" s="33"/>
      <c r="CF116" s="33"/>
      <c r="CG116" s="33"/>
      <c r="CH116" s="33"/>
      <c r="CI116" s="33"/>
      <c r="CJ116" s="119"/>
      <c r="CK116" s="33"/>
      <c r="CL116" s="33"/>
      <c r="CM116" s="33"/>
      <c r="CN116" s="33"/>
      <c r="CO116" s="33"/>
      <c r="CP116" s="33"/>
      <c r="CQ116" s="33"/>
      <c r="CR116" s="33"/>
      <c r="CS116" s="33"/>
      <c r="CT116" s="33"/>
      <c r="CU116" s="33"/>
      <c r="CV116" s="33"/>
      <c r="CW116" s="33"/>
      <c r="CX116" s="33"/>
      <c r="CY116" s="33"/>
      <c r="CZ116" s="33"/>
      <c r="DA116" s="33"/>
      <c r="DB116" s="119"/>
      <c r="DC116" s="33"/>
      <c r="DD116" s="33"/>
      <c r="DE116" s="33"/>
      <c r="DF116" s="33"/>
      <c r="DG116" s="33"/>
      <c r="DH116" s="33"/>
      <c r="DI116" s="33"/>
      <c r="DJ116" s="33"/>
      <c r="DK116" s="33"/>
      <c r="DL116" s="33"/>
      <c r="DM116" s="33"/>
      <c r="DN116" s="33"/>
      <c r="DO116" s="33"/>
      <c r="DP116" s="33"/>
      <c r="DQ116" s="33"/>
      <c r="DR116" s="33"/>
      <c r="DS116" s="33"/>
      <c r="DT116" s="33"/>
      <c r="DU116" s="119"/>
      <c r="DV116" s="33"/>
      <c r="DW116" s="33"/>
      <c r="DX116" s="33"/>
      <c r="DY116" s="33"/>
      <c r="DZ116" s="33"/>
      <c r="EA116" s="33"/>
      <c r="EB116" s="33"/>
      <c r="EC116" s="33"/>
      <c r="ED116" s="33"/>
      <c r="EE116" s="33"/>
      <c r="EF116" s="33"/>
      <c r="EG116" s="33"/>
      <c r="EH116" s="33"/>
      <c r="EI116" s="33"/>
      <c r="EJ116" s="33"/>
      <c r="EK116" s="33"/>
      <c r="EL116" s="33"/>
      <c r="EM116" s="33"/>
      <c r="EN116" s="33"/>
      <c r="EO116" s="33"/>
      <c r="EP116" s="33"/>
      <c r="EQ116" s="33"/>
      <c r="ER116" s="33"/>
      <c r="ES116" s="33"/>
      <c r="ET116" s="33"/>
      <c r="EU116" s="33"/>
      <c r="EV116" s="33"/>
      <c r="EW116" s="119"/>
      <c r="EX116" s="33"/>
      <c r="EY116" s="33"/>
    </row>
    <row r="117" spans="1:160">
      <c r="BO117" s="33"/>
      <c r="BP117" s="33"/>
      <c r="BQ117" s="33"/>
      <c r="BR117" s="33"/>
      <c r="BS117" s="33"/>
      <c r="BT117" s="33"/>
      <c r="BU117" s="33"/>
      <c r="BV117" s="33"/>
      <c r="BW117" s="33"/>
      <c r="BX117" s="33"/>
      <c r="BY117" s="33"/>
      <c r="BZ117" s="33"/>
      <c r="CA117" s="33"/>
      <c r="CB117" s="33"/>
      <c r="CC117" s="33"/>
      <c r="CD117" s="33"/>
      <c r="CE117" s="33"/>
      <c r="CF117" s="33"/>
      <c r="CG117" s="33"/>
      <c r="CH117" s="33"/>
      <c r="CI117" s="33"/>
      <c r="CJ117" s="119"/>
      <c r="CK117" s="33"/>
      <c r="CL117" s="33"/>
      <c r="CM117" s="33"/>
      <c r="CN117" s="33"/>
      <c r="CO117" s="33"/>
      <c r="CP117" s="33"/>
      <c r="CQ117" s="33"/>
      <c r="CR117" s="33"/>
      <c r="CS117" s="33"/>
      <c r="CT117" s="33"/>
      <c r="CU117" s="33"/>
      <c r="CV117" s="33"/>
      <c r="CW117" s="33"/>
      <c r="CX117" s="33"/>
      <c r="CY117" s="33"/>
      <c r="CZ117" s="33"/>
      <c r="DA117" s="33"/>
      <c r="DB117" s="119"/>
      <c r="DC117" s="33"/>
      <c r="DD117" s="33"/>
      <c r="DE117" s="33"/>
      <c r="DF117" s="33"/>
      <c r="DG117" s="33"/>
      <c r="DH117" s="33"/>
      <c r="DI117" s="33"/>
      <c r="DJ117" s="33"/>
      <c r="DK117" s="33"/>
      <c r="DL117" s="33"/>
      <c r="DM117" s="33"/>
      <c r="DN117" s="33"/>
      <c r="DO117" s="33"/>
      <c r="DP117" s="33"/>
      <c r="DQ117" s="33"/>
      <c r="DR117" s="33"/>
      <c r="DS117" s="33"/>
      <c r="DT117" s="33"/>
      <c r="DU117" s="119"/>
      <c r="DV117" s="33"/>
      <c r="DW117" s="33"/>
      <c r="DX117" s="33"/>
      <c r="DY117" s="33"/>
      <c r="DZ117" s="33"/>
      <c r="EA117" s="33"/>
      <c r="EB117" s="33"/>
      <c r="EC117" s="33"/>
      <c r="ED117" s="33"/>
      <c r="EE117" s="33"/>
      <c r="EF117" s="33"/>
      <c r="EG117" s="33"/>
      <c r="EH117" s="33"/>
      <c r="EI117" s="33"/>
      <c r="EJ117" s="33"/>
      <c r="EK117" s="33"/>
      <c r="EL117" s="33"/>
      <c r="EM117" s="33"/>
      <c r="EN117" s="33"/>
      <c r="EO117" s="33"/>
      <c r="EP117" s="33"/>
      <c r="EQ117" s="33"/>
      <c r="ER117" s="33"/>
      <c r="ES117" s="33"/>
      <c r="ET117" s="33"/>
      <c r="EU117" s="33"/>
      <c r="EV117" s="33"/>
      <c r="EW117" s="119"/>
      <c r="EX117" s="33"/>
      <c r="EY117" s="33"/>
    </row>
    <row r="118" spans="1:160">
      <c r="BO118" s="33"/>
      <c r="BP118" s="33"/>
      <c r="BQ118" s="33"/>
      <c r="BR118" s="33"/>
      <c r="BS118" s="33"/>
      <c r="BT118" s="33"/>
      <c r="BU118" s="33"/>
      <c r="BV118" s="33"/>
      <c r="BW118" s="33"/>
      <c r="BX118" s="33"/>
      <c r="BY118" s="33"/>
      <c r="BZ118" s="33"/>
      <c r="CA118" s="33"/>
      <c r="CB118" s="33"/>
      <c r="CC118" s="33"/>
      <c r="CD118" s="33"/>
      <c r="CE118" s="33"/>
      <c r="CF118" s="33"/>
      <c r="CG118" s="33"/>
      <c r="CH118" s="33"/>
      <c r="CI118" s="33"/>
      <c r="CJ118" s="119"/>
      <c r="CK118" s="33"/>
      <c r="CL118" s="33"/>
      <c r="CM118" s="33"/>
      <c r="CN118" s="33"/>
      <c r="CO118" s="33"/>
      <c r="CP118" s="33"/>
      <c r="CQ118" s="33"/>
      <c r="CR118" s="33"/>
      <c r="CS118" s="33"/>
      <c r="CT118" s="33"/>
      <c r="CU118" s="33"/>
      <c r="CV118" s="33"/>
      <c r="CW118" s="33"/>
      <c r="CX118" s="33"/>
      <c r="CY118" s="33"/>
      <c r="CZ118" s="33"/>
      <c r="DA118" s="33"/>
      <c r="DB118" s="119"/>
      <c r="DC118" s="33"/>
      <c r="DD118" s="33"/>
      <c r="DE118" s="33"/>
      <c r="DF118" s="33"/>
      <c r="DG118" s="33"/>
      <c r="DH118" s="33"/>
      <c r="DI118" s="33"/>
      <c r="DJ118" s="33"/>
      <c r="DK118" s="33"/>
      <c r="DL118" s="33"/>
      <c r="DM118" s="33"/>
      <c r="DN118" s="33"/>
      <c r="DO118" s="33"/>
      <c r="DP118" s="33"/>
      <c r="DQ118" s="33"/>
      <c r="DR118" s="33"/>
      <c r="DS118" s="33"/>
      <c r="DT118" s="33"/>
      <c r="DU118" s="119"/>
      <c r="DV118" s="33"/>
      <c r="DW118" s="33"/>
      <c r="DX118" s="33"/>
      <c r="DY118" s="33"/>
      <c r="DZ118" s="33"/>
      <c r="EA118" s="33"/>
      <c r="EB118" s="33"/>
      <c r="EC118" s="33"/>
      <c r="ED118" s="33"/>
      <c r="EE118" s="33"/>
      <c r="EF118" s="33"/>
      <c r="EG118" s="33"/>
      <c r="EH118" s="33"/>
      <c r="EI118" s="33"/>
      <c r="EJ118" s="33"/>
      <c r="EK118" s="33"/>
      <c r="EL118" s="33"/>
      <c r="EM118" s="33"/>
      <c r="EN118" s="33"/>
      <c r="EO118" s="33"/>
      <c r="EP118" s="33"/>
      <c r="EQ118" s="33"/>
      <c r="ER118" s="33"/>
      <c r="ES118" s="33"/>
      <c r="ET118" s="33"/>
      <c r="EU118" s="33"/>
      <c r="EV118" s="33"/>
      <c r="EW118" s="119"/>
      <c r="EX118" s="33"/>
      <c r="EY118" s="33"/>
    </row>
    <row r="119" spans="1:160">
      <c r="BO119" s="33"/>
      <c r="BP119" s="33"/>
      <c r="BQ119" s="33"/>
      <c r="BR119" s="33"/>
      <c r="BS119" s="33"/>
      <c r="BT119" s="33"/>
      <c r="BU119" s="33"/>
      <c r="BV119" s="33"/>
      <c r="BW119" s="33"/>
      <c r="BX119" s="33"/>
      <c r="BY119" s="33"/>
      <c r="BZ119" s="33"/>
      <c r="CA119" s="33"/>
      <c r="CB119" s="33"/>
      <c r="CC119" s="33"/>
      <c r="CD119" s="33"/>
      <c r="CE119" s="33"/>
      <c r="CF119" s="33"/>
      <c r="CG119" s="33"/>
      <c r="CH119" s="33"/>
      <c r="CI119" s="33"/>
      <c r="CJ119" s="119"/>
      <c r="CK119" s="33"/>
      <c r="CL119" s="33"/>
      <c r="CM119" s="33"/>
      <c r="CN119" s="33"/>
      <c r="CO119" s="33"/>
      <c r="CP119" s="33"/>
      <c r="CQ119" s="33"/>
      <c r="CR119" s="33"/>
      <c r="CS119" s="33"/>
      <c r="CT119" s="33"/>
      <c r="CU119" s="33"/>
      <c r="CV119" s="33"/>
      <c r="CW119" s="33"/>
      <c r="CX119" s="33"/>
      <c r="CY119" s="33"/>
      <c r="CZ119" s="33"/>
      <c r="DA119" s="33"/>
      <c r="DB119" s="119"/>
      <c r="DC119" s="33"/>
      <c r="DD119" s="33"/>
      <c r="DE119" s="33"/>
      <c r="DF119" s="33"/>
      <c r="DG119" s="33"/>
      <c r="DH119" s="33"/>
      <c r="DI119" s="33"/>
      <c r="DJ119" s="33"/>
      <c r="DK119" s="33"/>
      <c r="DL119" s="33"/>
      <c r="DM119" s="33"/>
      <c r="DN119" s="33"/>
      <c r="DO119" s="33"/>
      <c r="DP119" s="33"/>
      <c r="DQ119" s="33"/>
      <c r="DR119" s="33"/>
      <c r="DS119" s="33"/>
      <c r="DT119" s="33"/>
      <c r="DU119" s="119"/>
      <c r="DV119" s="33"/>
      <c r="DW119" s="33"/>
      <c r="DX119" s="33"/>
      <c r="DY119" s="33"/>
      <c r="DZ119" s="33"/>
      <c r="EA119" s="33"/>
      <c r="EB119" s="33"/>
      <c r="EC119" s="33"/>
      <c r="ED119" s="33"/>
      <c r="EE119" s="33"/>
      <c r="EF119" s="33"/>
      <c r="EG119" s="33"/>
      <c r="EH119" s="33"/>
      <c r="EI119" s="33"/>
      <c r="EJ119" s="33"/>
      <c r="EK119" s="33"/>
      <c r="EL119" s="33"/>
      <c r="EM119" s="33"/>
      <c r="EN119" s="33"/>
      <c r="EO119" s="33"/>
      <c r="EP119" s="33"/>
      <c r="EQ119" s="33"/>
      <c r="ER119" s="33"/>
      <c r="ES119" s="33"/>
      <c r="ET119" s="33"/>
      <c r="EU119" s="33"/>
      <c r="EV119" s="33"/>
      <c r="EW119" s="119"/>
      <c r="EX119" s="33"/>
      <c r="EY119" s="33"/>
    </row>
    <row r="120" spans="1:160">
      <c r="BO120" s="33"/>
      <c r="BP120" s="33"/>
      <c r="BQ120" s="33"/>
      <c r="BR120" s="33"/>
      <c r="BS120" s="33"/>
      <c r="BT120" s="33"/>
      <c r="BU120" s="33"/>
      <c r="BV120" s="33"/>
      <c r="BW120" s="33"/>
      <c r="BX120" s="33"/>
      <c r="BY120" s="33"/>
      <c r="BZ120" s="33"/>
      <c r="CA120" s="33"/>
      <c r="CB120" s="33"/>
      <c r="CC120" s="33"/>
      <c r="CD120" s="33"/>
      <c r="CE120" s="33"/>
      <c r="CF120" s="33"/>
      <c r="CG120" s="33"/>
      <c r="CH120" s="33"/>
      <c r="CI120" s="33"/>
      <c r="CJ120" s="119"/>
      <c r="CK120" s="33"/>
      <c r="CL120" s="33"/>
      <c r="CM120" s="33"/>
      <c r="CN120" s="33"/>
      <c r="CO120" s="33"/>
      <c r="CP120" s="33"/>
      <c r="CQ120" s="33"/>
      <c r="CR120" s="33"/>
      <c r="CS120" s="33"/>
      <c r="CT120" s="33"/>
      <c r="CU120" s="33"/>
      <c r="CV120" s="33"/>
      <c r="CW120" s="33"/>
      <c r="CX120" s="33"/>
      <c r="CY120" s="33"/>
      <c r="CZ120" s="33"/>
      <c r="DA120" s="33"/>
      <c r="DB120" s="119"/>
      <c r="DC120" s="33"/>
      <c r="DD120" s="33"/>
      <c r="DE120" s="33"/>
      <c r="DF120" s="33"/>
      <c r="DG120" s="33"/>
      <c r="DH120" s="33"/>
      <c r="DI120" s="33"/>
      <c r="DJ120" s="33"/>
      <c r="DK120" s="33"/>
      <c r="DL120" s="33"/>
      <c r="DM120" s="33"/>
      <c r="DN120" s="33"/>
      <c r="DO120" s="33"/>
      <c r="DP120" s="33"/>
      <c r="DQ120" s="33"/>
      <c r="DR120" s="33"/>
      <c r="DS120" s="33"/>
      <c r="DT120" s="33"/>
      <c r="DU120" s="119"/>
      <c r="DV120" s="33"/>
      <c r="DW120" s="33"/>
      <c r="DX120" s="33"/>
      <c r="DY120" s="33"/>
      <c r="DZ120" s="33"/>
      <c r="EA120" s="33"/>
      <c r="EB120" s="33"/>
      <c r="EC120" s="33"/>
      <c r="ED120" s="33"/>
      <c r="EE120" s="33"/>
      <c r="EF120" s="33"/>
      <c r="EG120" s="33"/>
      <c r="EH120" s="33"/>
      <c r="EI120" s="33"/>
      <c r="EJ120" s="33"/>
      <c r="EK120" s="33"/>
      <c r="EL120" s="33"/>
      <c r="EM120" s="33"/>
      <c r="EN120" s="33"/>
      <c r="EO120" s="33"/>
      <c r="EP120" s="33"/>
      <c r="EQ120" s="33"/>
      <c r="ER120" s="33"/>
      <c r="ES120" s="33"/>
      <c r="ET120" s="33"/>
      <c r="EU120" s="33"/>
      <c r="EV120" s="33"/>
      <c r="EW120" s="119"/>
      <c r="EX120" s="33"/>
      <c r="EY120" s="33"/>
    </row>
    <row r="121" spans="1:160">
      <c r="BO121" s="33"/>
      <c r="BP121" s="33"/>
      <c r="BQ121" s="33"/>
      <c r="BR121" s="33"/>
      <c r="BS121" s="33"/>
      <c r="BT121" s="33"/>
      <c r="BU121" s="33"/>
      <c r="BV121" s="33"/>
      <c r="BW121" s="33"/>
      <c r="BX121" s="33"/>
      <c r="BY121" s="33"/>
      <c r="BZ121" s="33"/>
      <c r="CA121" s="33"/>
      <c r="CB121" s="33"/>
      <c r="CC121" s="33"/>
      <c r="CD121" s="33"/>
      <c r="CE121" s="33"/>
      <c r="CF121" s="33"/>
      <c r="CG121" s="33"/>
      <c r="CH121" s="33"/>
      <c r="CI121" s="33"/>
      <c r="CJ121" s="119"/>
      <c r="CK121" s="33"/>
      <c r="CL121" s="33"/>
      <c r="CM121" s="33"/>
      <c r="CN121" s="33"/>
      <c r="CO121" s="33"/>
      <c r="CP121" s="33"/>
      <c r="CQ121" s="33"/>
      <c r="CR121" s="33"/>
      <c r="CS121" s="33"/>
      <c r="CT121" s="33"/>
      <c r="CU121" s="33"/>
      <c r="CV121" s="33"/>
      <c r="CW121" s="33"/>
      <c r="CX121" s="33"/>
      <c r="CY121" s="33"/>
      <c r="CZ121" s="33"/>
      <c r="DA121" s="33"/>
      <c r="DB121" s="119"/>
      <c r="DC121" s="33"/>
      <c r="DD121" s="33"/>
      <c r="DE121" s="33"/>
      <c r="DF121" s="33"/>
      <c r="DG121" s="33"/>
      <c r="DH121" s="33"/>
      <c r="DI121" s="33"/>
      <c r="DJ121" s="33"/>
      <c r="DK121" s="33"/>
      <c r="DL121" s="33"/>
      <c r="DM121" s="33"/>
      <c r="DN121" s="33"/>
      <c r="DO121" s="33"/>
      <c r="DP121" s="33"/>
      <c r="DQ121" s="33"/>
      <c r="DR121" s="33"/>
      <c r="DS121" s="33"/>
      <c r="DT121" s="33"/>
      <c r="DU121" s="119"/>
      <c r="DV121" s="33"/>
      <c r="DW121" s="33"/>
      <c r="DX121" s="33"/>
      <c r="DY121" s="33"/>
      <c r="DZ121" s="33"/>
      <c r="EA121" s="33"/>
      <c r="EB121" s="33"/>
      <c r="EC121" s="33"/>
      <c r="ED121" s="33"/>
      <c r="EE121" s="33"/>
      <c r="EF121" s="33"/>
      <c r="EG121" s="33"/>
      <c r="EH121" s="33"/>
      <c r="EI121" s="33"/>
      <c r="EJ121" s="33"/>
      <c r="EK121" s="33"/>
      <c r="EL121" s="33"/>
      <c r="EM121" s="33"/>
      <c r="EN121" s="33"/>
      <c r="EO121" s="33"/>
      <c r="EP121" s="33"/>
      <c r="EQ121" s="33"/>
      <c r="ER121" s="33"/>
      <c r="ES121" s="33"/>
      <c r="ET121" s="33"/>
      <c r="EU121" s="33"/>
      <c r="EV121" s="33"/>
      <c r="EW121" s="119"/>
      <c r="EX121" s="33"/>
      <c r="EY121" s="33"/>
    </row>
    <row r="122" spans="1:160">
      <c r="BO122" s="33"/>
      <c r="BP122" s="33"/>
      <c r="BQ122" s="33"/>
      <c r="BR122" s="33"/>
      <c r="BS122" s="33"/>
      <c r="BT122" s="33"/>
      <c r="BU122" s="33"/>
      <c r="BV122" s="33"/>
      <c r="BW122" s="33"/>
      <c r="BX122" s="33"/>
      <c r="BY122" s="33"/>
      <c r="BZ122" s="33"/>
      <c r="CA122" s="33"/>
      <c r="CB122" s="33"/>
      <c r="CC122" s="33"/>
      <c r="CD122" s="33"/>
      <c r="CE122" s="33"/>
      <c r="CF122" s="33"/>
      <c r="CG122" s="33"/>
      <c r="CH122" s="33"/>
      <c r="CI122" s="33"/>
      <c r="CJ122" s="119"/>
      <c r="CK122" s="33"/>
      <c r="CL122" s="33"/>
      <c r="CM122" s="33"/>
      <c r="CN122" s="33"/>
      <c r="CO122" s="33"/>
      <c r="CP122" s="33"/>
      <c r="CQ122" s="33"/>
      <c r="CR122" s="33"/>
      <c r="CS122" s="33"/>
      <c r="CT122" s="33"/>
      <c r="CU122" s="33"/>
      <c r="CV122" s="33"/>
      <c r="CW122" s="33"/>
      <c r="CX122" s="33"/>
      <c r="CY122" s="33"/>
      <c r="CZ122" s="33"/>
      <c r="DA122" s="33"/>
      <c r="DB122" s="119"/>
      <c r="DC122" s="33"/>
      <c r="DD122" s="33"/>
      <c r="DE122" s="33"/>
      <c r="DF122" s="33"/>
      <c r="DG122" s="33"/>
      <c r="DH122" s="33"/>
      <c r="DI122" s="33"/>
      <c r="DJ122" s="33"/>
      <c r="DK122" s="33"/>
      <c r="DL122" s="33"/>
      <c r="DM122" s="33"/>
      <c r="DN122" s="33"/>
      <c r="DO122" s="33"/>
      <c r="DP122" s="33"/>
      <c r="DQ122" s="33"/>
      <c r="DR122" s="33"/>
      <c r="DS122" s="33"/>
      <c r="DT122" s="33"/>
      <c r="DU122" s="119"/>
      <c r="DV122" s="33"/>
      <c r="DW122" s="33"/>
      <c r="DX122" s="33"/>
      <c r="DY122" s="33"/>
      <c r="DZ122" s="33"/>
      <c r="EA122" s="33"/>
      <c r="EB122" s="33"/>
      <c r="EC122" s="33"/>
      <c r="ED122" s="33"/>
      <c r="EE122" s="33"/>
      <c r="EF122" s="33"/>
      <c r="EG122" s="33"/>
      <c r="EH122" s="33"/>
      <c r="EI122" s="33"/>
      <c r="EJ122" s="33"/>
      <c r="EK122" s="33"/>
      <c r="EL122" s="33"/>
      <c r="EM122" s="33"/>
      <c r="EN122" s="33"/>
      <c r="EO122" s="33"/>
      <c r="EP122" s="33"/>
      <c r="EQ122" s="33"/>
      <c r="ER122" s="33"/>
      <c r="ES122" s="33"/>
      <c r="ET122" s="33"/>
      <c r="EU122" s="33"/>
      <c r="EV122" s="33"/>
      <c r="EW122" s="119"/>
      <c r="EX122" s="33"/>
      <c r="EY122" s="33"/>
    </row>
    <row r="123" spans="1:160">
      <c r="BO123" s="33"/>
      <c r="BP123" s="33"/>
      <c r="BQ123" s="33"/>
      <c r="BR123" s="33"/>
      <c r="BS123" s="33"/>
      <c r="BT123" s="33"/>
      <c r="BU123" s="33"/>
      <c r="BV123" s="33"/>
      <c r="BW123" s="33"/>
      <c r="BX123" s="33"/>
      <c r="BY123" s="33"/>
      <c r="BZ123" s="33"/>
      <c r="CA123" s="33"/>
      <c r="CB123" s="33"/>
      <c r="CC123" s="33"/>
      <c r="CD123" s="33"/>
      <c r="CE123" s="33"/>
      <c r="CF123" s="33"/>
      <c r="CG123" s="33"/>
      <c r="CH123" s="33"/>
      <c r="CI123" s="33"/>
      <c r="CJ123" s="119"/>
      <c r="CK123" s="33"/>
      <c r="CL123" s="33"/>
      <c r="CM123" s="33"/>
      <c r="CN123" s="33"/>
      <c r="CO123" s="33"/>
      <c r="CP123" s="33"/>
      <c r="CQ123" s="33"/>
      <c r="CR123" s="33"/>
      <c r="CS123" s="33"/>
      <c r="CT123" s="33"/>
      <c r="CU123" s="33"/>
      <c r="CV123" s="33"/>
      <c r="CW123" s="33"/>
      <c r="CX123" s="33"/>
      <c r="CY123" s="33"/>
      <c r="CZ123" s="33"/>
      <c r="DA123" s="33"/>
      <c r="DB123" s="119"/>
      <c r="DC123" s="33"/>
      <c r="DD123" s="33"/>
      <c r="DE123" s="33"/>
      <c r="DF123" s="33"/>
      <c r="DG123" s="33"/>
      <c r="DH123" s="33"/>
      <c r="DI123" s="33"/>
      <c r="DJ123" s="33"/>
      <c r="DK123" s="33"/>
      <c r="DL123" s="33"/>
      <c r="DM123" s="33"/>
      <c r="DN123" s="33"/>
      <c r="DO123" s="33"/>
      <c r="DP123" s="33"/>
      <c r="DQ123" s="33"/>
      <c r="DR123" s="33"/>
      <c r="DS123" s="33"/>
      <c r="DT123" s="33"/>
      <c r="DU123" s="119"/>
      <c r="DV123" s="33"/>
      <c r="DW123" s="33"/>
      <c r="DX123" s="33"/>
      <c r="DY123" s="33"/>
      <c r="DZ123" s="33"/>
      <c r="EA123" s="33"/>
      <c r="EB123" s="33"/>
      <c r="EC123" s="33"/>
      <c r="ED123" s="33"/>
      <c r="EE123" s="33"/>
      <c r="EF123" s="33"/>
      <c r="EG123" s="33"/>
      <c r="EH123" s="33"/>
      <c r="EI123" s="33"/>
      <c r="EJ123" s="33"/>
      <c r="EK123" s="33"/>
      <c r="EL123" s="33"/>
      <c r="EM123" s="33"/>
      <c r="EN123" s="33"/>
      <c r="EO123" s="33"/>
      <c r="EP123" s="33"/>
      <c r="EQ123" s="33"/>
      <c r="ER123" s="33"/>
      <c r="ES123" s="33"/>
      <c r="ET123" s="33"/>
      <c r="EU123" s="33"/>
      <c r="EV123" s="33"/>
      <c r="EW123" s="119"/>
      <c r="EX123" s="33"/>
      <c r="EY123" s="33"/>
    </row>
    <row r="124" spans="1:160">
      <c r="BO124" s="33"/>
      <c r="BP124" s="33"/>
      <c r="BQ124" s="33"/>
      <c r="BR124" s="33"/>
      <c r="BS124" s="33"/>
      <c r="BT124" s="33"/>
      <c r="BU124" s="33"/>
      <c r="BV124" s="33"/>
      <c r="BW124" s="33"/>
      <c r="BX124" s="33"/>
      <c r="BY124" s="33"/>
      <c r="BZ124" s="33"/>
      <c r="CA124" s="33"/>
      <c r="CB124" s="33"/>
      <c r="CC124" s="33"/>
      <c r="CD124" s="33"/>
      <c r="CE124" s="33"/>
      <c r="CF124" s="33"/>
      <c r="CG124" s="33"/>
      <c r="CH124" s="33"/>
      <c r="CI124" s="33"/>
      <c r="CJ124" s="119"/>
      <c r="CK124" s="33"/>
      <c r="CL124" s="33"/>
      <c r="CM124" s="33"/>
      <c r="CN124" s="33"/>
      <c r="CO124" s="33"/>
      <c r="CP124" s="33"/>
      <c r="CQ124" s="33"/>
      <c r="CR124" s="33"/>
      <c r="CS124" s="33"/>
      <c r="CT124" s="33"/>
      <c r="CU124" s="33"/>
      <c r="CV124" s="33"/>
      <c r="CW124" s="33"/>
      <c r="CX124" s="33"/>
      <c r="CY124" s="33"/>
      <c r="CZ124" s="33"/>
      <c r="DA124" s="33"/>
      <c r="DB124" s="119"/>
      <c r="DC124" s="33"/>
      <c r="DD124" s="33"/>
      <c r="DE124" s="33"/>
      <c r="DF124" s="33"/>
      <c r="DG124" s="33"/>
      <c r="DH124" s="33"/>
      <c r="DI124" s="33"/>
      <c r="DJ124" s="33"/>
      <c r="DK124" s="33"/>
      <c r="DL124" s="33"/>
      <c r="DM124" s="33"/>
      <c r="DN124" s="33"/>
      <c r="DO124" s="33"/>
      <c r="DP124" s="33"/>
      <c r="DQ124" s="33"/>
      <c r="DR124" s="33"/>
      <c r="DS124" s="33"/>
      <c r="DT124" s="33"/>
      <c r="DU124" s="119"/>
      <c r="DV124" s="33"/>
      <c r="DW124" s="33"/>
      <c r="DX124" s="33"/>
      <c r="DY124" s="33"/>
      <c r="DZ124" s="33"/>
      <c r="EA124" s="33"/>
      <c r="EB124" s="33"/>
      <c r="EC124" s="33"/>
      <c r="ED124" s="33"/>
      <c r="EE124" s="33"/>
      <c r="EF124" s="33"/>
      <c r="EG124" s="33"/>
      <c r="EH124" s="33"/>
      <c r="EI124" s="33"/>
      <c r="EJ124" s="33"/>
      <c r="EK124" s="33"/>
      <c r="EL124" s="33"/>
      <c r="EM124" s="33"/>
      <c r="EN124" s="33"/>
      <c r="EO124" s="33"/>
      <c r="EP124" s="33"/>
      <c r="EQ124" s="33"/>
      <c r="ER124" s="33"/>
      <c r="ES124" s="33"/>
      <c r="ET124" s="33"/>
      <c r="EU124" s="33"/>
      <c r="EV124" s="33"/>
      <c r="EW124" s="119"/>
      <c r="EX124" s="33"/>
      <c r="EY124" s="33"/>
    </row>
    <row r="125" spans="1:160">
      <c r="BO125" s="33"/>
      <c r="BP125" s="33"/>
      <c r="BQ125" s="33"/>
      <c r="BR125" s="33"/>
      <c r="BS125" s="33"/>
      <c r="BT125" s="33"/>
      <c r="BU125" s="33"/>
      <c r="BV125" s="33"/>
      <c r="BW125" s="33"/>
      <c r="BX125" s="33"/>
      <c r="BY125" s="33"/>
      <c r="BZ125" s="33"/>
      <c r="CA125" s="33"/>
      <c r="CB125" s="33"/>
      <c r="CC125" s="33"/>
      <c r="CD125" s="33"/>
      <c r="CE125" s="33"/>
      <c r="CF125" s="33"/>
      <c r="CG125" s="33"/>
      <c r="CH125" s="33"/>
      <c r="CI125" s="33"/>
      <c r="CJ125" s="119"/>
      <c r="CK125" s="33"/>
      <c r="CL125" s="33"/>
      <c r="CM125" s="33"/>
      <c r="CN125" s="33"/>
      <c r="CO125" s="33"/>
      <c r="CP125" s="33"/>
      <c r="CQ125" s="33"/>
      <c r="CR125" s="33"/>
      <c r="CS125" s="33"/>
      <c r="CT125" s="33"/>
      <c r="CU125" s="33"/>
      <c r="CV125" s="33"/>
      <c r="CW125" s="33"/>
      <c r="CX125" s="33"/>
      <c r="CY125" s="33"/>
      <c r="CZ125" s="33"/>
      <c r="DA125" s="33"/>
      <c r="DB125" s="119"/>
      <c r="DC125" s="33"/>
      <c r="DD125" s="33"/>
      <c r="DE125" s="33"/>
      <c r="DF125" s="33"/>
      <c r="DG125" s="33"/>
      <c r="DH125" s="33"/>
      <c r="DI125" s="33"/>
      <c r="DJ125" s="33"/>
      <c r="DK125" s="33"/>
      <c r="DL125" s="33"/>
      <c r="DM125" s="33"/>
      <c r="DN125" s="33"/>
      <c r="DO125" s="33"/>
      <c r="DP125" s="33"/>
      <c r="DQ125" s="33"/>
      <c r="DR125" s="33"/>
      <c r="DS125" s="33"/>
      <c r="DT125" s="33"/>
      <c r="DU125" s="119"/>
      <c r="DV125" s="33"/>
      <c r="DW125" s="33"/>
      <c r="DX125" s="33"/>
      <c r="DY125" s="33"/>
      <c r="DZ125" s="33"/>
      <c r="EA125" s="33"/>
      <c r="EB125" s="33"/>
      <c r="EC125" s="33"/>
      <c r="ED125" s="33"/>
      <c r="EE125" s="33"/>
      <c r="EF125" s="33"/>
      <c r="EG125" s="33"/>
      <c r="EH125" s="33"/>
      <c r="EI125" s="33"/>
      <c r="EJ125" s="33"/>
      <c r="EK125" s="33"/>
      <c r="EL125" s="33"/>
      <c r="EM125" s="33"/>
      <c r="EN125" s="33"/>
      <c r="EO125" s="33"/>
      <c r="EP125" s="33"/>
      <c r="EQ125" s="33"/>
      <c r="ER125" s="33"/>
      <c r="ES125" s="33"/>
      <c r="ET125" s="33"/>
      <c r="EU125" s="33"/>
      <c r="EV125" s="33"/>
      <c r="EW125" s="119"/>
      <c r="EX125" s="33"/>
      <c r="EY125" s="33"/>
    </row>
    <row r="126" spans="1:160">
      <c r="BO126" s="33"/>
      <c r="BP126" s="33"/>
      <c r="BQ126" s="33"/>
      <c r="BR126" s="33"/>
      <c r="BS126" s="33"/>
      <c r="BT126" s="33"/>
      <c r="BU126" s="33"/>
      <c r="BV126" s="33"/>
      <c r="BW126" s="33"/>
      <c r="BX126" s="33"/>
      <c r="BY126" s="33"/>
      <c r="BZ126" s="33"/>
      <c r="CA126" s="33"/>
      <c r="CB126" s="33"/>
      <c r="CC126" s="33"/>
      <c r="CD126" s="33"/>
      <c r="CE126" s="33"/>
      <c r="CF126" s="33"/>
      <c r="CG126" s="33"/>
      <c r="CH126" s="33"/>
      <c r="CI126" s="33"/>
      <c r="CJ126" s="119"/>
      <c r="CK126" s="33"/>
      <c r="CL126" s="33"/>
      <c r="CM126" s="33"/>
      <c r="CN126" s="33"/>
      <c r="CO126" s="33"/>
      <c r="CP126" s="33"/>
      <c r="CQ126" s="33"/>
      <c r="CR126" s="33"/>
      <c r="CS126" s="33"/>
      <c r="CT126" s="33"/>
      <c r="CU126" s="33"/>
      <c r="CV126" s="33"/>
      <c r="CW126" s="33"/>
      <c r="CX126" s="33"/>
      <c r="CY126" s="33"/>
      <c r="CZ126" s="33"/>
      <c r="DA126" s="33"/>
      <c r="DB126" s="119"/>
      <c r="DC126" s="33"/>
      <c r="DD126" s="33"/>
      <c r="DE126" s="33"/>
      <c r="DF126" s="33"/>
      <c r="DG126" s="33"/>
      <c r="DH126" s="33"/>
      <c r="DI126" s="33"/>
      <c r="DJ126" s="33"/>
      <c r="DK126" s="33"/>
      <c r="DL126" s="33"/>
      <c r="DM126" s="33"/>
      <c r="DN126" s="33"/>
      <c r="DO126" s="33"/>
      <c r="DP126" s="33"/>
      <c r="DQ126" s="33"/>
      <c r="DR126" s="33"/>
      <c r="DS126" s="33"/>
      <c r="DT126" s="33"/>
      <c r="DU126" s="119"/>
      <c r="DV126" s="33"/>
      <c r="DW126" s="33"/>
      <c r="DX126" s="33"/>
      <c r="DY126" s="33"/>
      <c r="DZ126" s="33"/>
      <c r="EA126" s="33"/>
      <c r="EB126" s="33"/>
      <c r="EC126" s="33"/>
      <c r="ED126" s="33"/>
      <c r="EE126" s="33"/>
      <c r="EF126" s="33"/>
      <c r="EG126" s="33"/>
      <c r="EH126" s="33"/>
      <c r="EI126" s="33"/>
      <c r="EJ126" s="33"/>
      <c r="EK126" s="33"/>
      <c r="EL126" s="33"/>
      <c r="EM126" s="33"/>
      <c r="EN126" s="33"/>
      <c r="EO126" s="33"/>
      <c r="EP126" s="33"/>
      <c r="EQ126" s="33"/>
      <c r="ER126" s="33"/>
      <c r="ES126" s="33"/>
      <c r="ET126" s="33"/>
      <c r="EU126" s="33"/>
      <c r="EV126" s="33"/>
      <c r="EW126" s="119"/>
      <c r="EX126" s="33"/>
      <c r="EY126" s="33"/>
    </row>
    <row r="127" spans="1:160">
      <c r="BO127" s="33"/>
      <c r="BP127" s="33"/>
      <c r="BQ127" s="33"/>
      <c r="BR127" s="33"/>
      <c r="BS127" s="33"/>
      <c r="BT127" s="33"/>
      <c r="BU127" s="33"/>
      <c r="BV127" s="33"/>
      <c r="BW127" s="33"/>
      <c r="BX127" s="33"/>
      <c r="BY127" s="33"/>
      <c r="BZ127" s="33"/>
      <c r="CA127" s="33"/>
      <c r="CB127" s="33"/>
      <c r="CC127" s="33"/>
      <c r="CD127" s="33"/>
      <c r="CE127" s="33"/>
      <c r="CF127" s="33"/>
      <c r="CG127" s="33"/>
      <c r="CH127" s="33"/>
      <c r="CI127" s="33"/>
      <c r="CJ127" s="119"/>
      <c r="CK127" s="33"/>
      <c r="CL127" s="33"/>
      <c r="CM127" s="33"/>
      <c r="CN127" s="33"/>
      <c r="CO127" s="33"/>
      <c r="CP127" s="33"/>
      <c r="CQ127" s="33"/>
      <c r="CR127" s="33"/>
      <c r="CS127" s="33"/>
      <c r="CT127" s="33"/>
      <c r="CU127" s="33"/>
      <c r="CV127" s="33"/>
      <c r="CW127" s="33"/>
      <c r="CX127" s="33"/>
      <c r="CY127" s="33"/>
      <c r="CZ127" s="33"/>
      <c r="DA127" s="33"/>
      <c r="DB127" s="119"/>
      <c r="DC127" s="33"/>
      <c r="DD127" s="33"/>
      <c r="DE127" s="33"/>
      <c r="DF127" s="33"/>
      <c r="DG127" s="33"/>
      <c r="DH127" s="33"/>
      <c r="DI127" s="33"/>
      <c r="DJ127" s="33"/>
      <c r="DK127" s="33"/>
      <c r="DL127" s="33"/>
      <c r="DM127" s="33"/>
      <c r="DN127" s="33"/>
      <c r="DO127" s="33"/>
      <c r="DP127" s="33"/>
      <c r="DQ127" s="33"/>
      <c r="DR127" s="33"/>
      <c r="DS127" s="33"/>
      <c r="DT127" s="33"/>
      <c r="DU127" s="119"/>
      <c r="DV127" s="33"/>
      <c r="DW127" s="33"/>
      <c r="DX127" s="33"/>
      <c r="DY127" s="33"/>
      <c r="DZ127" s="33"/>
      <c r="EA127" s="33"/>
      <c r="EB127" s="33"/>
      <c r="EC127" s="33"/>
      <c r="ED127" s="33"/>
      <c r="EE127" s="33"/>
      <c r="EF127" s="33"/>
      <c r="EG127" s="33"/>
      <c r="EH127" s="33"/>
      <c r="EI127" s="33"/>
      <c r="EJ127" s="33"/>
      <c r="EK127" s="33"/>
      <c r="EL127" s="33"/>
      <c r="EM127" s="33"/>
      <c r="EN127" s="33"/>
      <c r="EO127" s="33"/>
      <c r="EP127" s="33"/>
      <c r="EQ127" s="33"/>
      <c r="ER127" s="33"/>
      <c r="ES127" s="33"/>
      <c r="ET127" s="33"/>
      <c r="EU127" s="33"/>
      <c r="EV127" s="33"/>
      <c r="EW127" s="119"/>
      <c r="EX127" s="33"/>
      <c r="EY127" s="33"/>
    </row>
    <row r="128" spans="1:160">
      <c r="A128" s="35" t="s">
        <v>12</v>
      </c>
      <c r="B128" t="s">
        <v>44</v>
      </c>
      <c r="BO128" s="33"/>
      <c r="BP128" s="33"/>
      <c r="BQ128" s="33"/>
      <c r="BR128" s="33"/>
      <c r="BS128" s="33"/>
      <c r="BT128" s="33"/>
      <c r="BU128" s="33"/>
      <c r="BV128" s="33"/>
      <c r="BW128" s="33"/>
      <c r="BX128" s="33"/>
      <c r="BY128" s="33"/>
      <c r="BZ128" s="33"/>
      <c r="CA128" s="33"/>
      <c r="CB128" s="33"/>
      <c r="CC128" s="33"/>
      <c r="CD128" s="33"/>
      <c r="CE128" s="33"/>
      <c r="CF128" s="33"/>
      <c r="CG128" s="33"/>
      <c r="CH128" s="33"/>
      <c r="CI128" s="33"/>
      <c r="CJ128" s="119"/>
      <c r="CK128" s="33"/>
      <c r="CL128" s="33"/>
      <c r="CM128" s="33"/>
      <c r="CN128" s="33"/>
      <c r="CO128" s="33"/>
      <c r="CP128" s="33"/>
      <c r="CQ128" s="33"/>
      <c r="CR128" s="33"/>
      <c r="CS128" s="33"/>
      <c r="CT128" s="33"/>
      <c r="CU128" s="33"/>
      <c r="CV128" s="33"/>
      <c r="CW128" s="33"/>
      <c r="CX128" s="33"/>
      <c r="CY128" s="33"/>
      <c r="CZ128" s="33"/>
      <c r="DA128" s="33"/>
      <c r="DB128" s="119"/>
      <c r="DC128" s="33"/>
      <c r="DD128" s="33"/>
      <c r="DE128" s="33"/>
      <c r="DF128" s="33"/>
      <c r="DG128" s="33"/>
      <c r="DH128" s="33"/>
      <c r="DI128" s="33"/>
      <c r="DJ128" s="33"/>
      <c r="DK128" s="33"/>
      <c r="DL128" s="33"/>
      <c r="DM128" s="33"/>
      <c r="DN128" s="33"/>
      <c r="DO128" s="33"/>
      <c r="DP128" s="33"/>
      <c r="DQ128" s="33"/>
      <c r="DR128" s="33"/>
      <c r="DS128" s="33"/>
      <c r="DT128" s="33"/>
      <c r="DU128" s="119"/>
      <c r="DV128" s="33"/>
      <c r="DW128" s="33"/>
      <c r="DX128" s="33"/>
      <c r="DY128" s="33"/>
      <c r="DZ128" s="33"/>
      <c r="EA128" s="33"/>
      <c r="EB128" s="33"/>
      <c r="EC128" s="33"/>
      <c r="ED128" s="33"/>
      <c r="EE128" s="33"/>
      <c r="EF128" s="33"/>
      <c r="EG128" s="33"/>
      <c r="EH128" s="33"/>
      <c r="EI128" s="33"/>
      <c r="EJ128" s="33"/>
      <c r="EK128" s="33"/>
      <c r="EL128" s="33"/>
      <c r="EM128" s="33"/>
      <c r="EN128" s="33"/>
      <c r="EO128" s="33"/>
      <c r="EP128" s="33"/>
      <c r="EQ128" s="33"/>
      <c r="ER128" s="33"/>
      <c r="ES128" s="33"/>
      <c r="ET128" s="33"/>
      <c r="EU128" s="33"/>
      <c r="EV128" s="33"/>
      <c r="EW128" s="119"/>
      <c r="EX128" s="33"/>
      <c r="EY128" s="33"/>
    </row>
    <row r="129" spans="1:160">
      <c r="BO129" s="33"/>
      <c r="BP129" s="33"/>
      <c r="BQ129" s="33"/>
      <c r="BR129" s="33"/>
      <c r="BS129" s="33"/>
      <c r="BT129" s="33"/>
      <c r="BU129" s="33"/>
      <c r="BV129" s="33"/>
      <c r="BW129" s="33"/>
      <c r="BX129" s="33"/>
      <c r="BY129" s="33"/>
      <c r="BZ129" s="33"/>
      <c r="CA129" s="33"/>
      <c r="CB129" s="33"/>
      <c r="CC129" s="33"/>
      <c r="CD129" s="33"/>
      <c r="CE129" s="33"/>
      <c r="CF129" s="33"/>
      <c r="CG129" s="33"/>
      <c r="CH129" s="33"/>
      <c r="CI129" s="33"/>
      <c r="CJ129" s="119"/>
      <c r="CK129" s="33"/>
      <c r="CL129" s="33"/>
      <c r="CM129" s="33"/>
      <c r="CN129" s="33"/>
      <c r="CO129" s="33"/>
      <c r="CP129" s="33"/>
      <c r="CQ129" s="33"/>
      <c r="CR129" s="33"/>
      <c r="CS129" s="33"/>
      <c r="CT129" s="33"/>
      <c r="CU129" s="33"/>
      <c r="CV129" s="33"/>
      <c r="CW129" s="33"/>
      <c r="CX129" s="33"/>
      <c r="CY129" s="33"/>
      <c r="CZ129" s="33"/>
      <c r="DA129" s="33"/>
      <c r="DB129" s="119"/>
      <c r="DC129" s="33"/>
      <c r="DD129" s="33"/>
      <c r="DE129" s="33"/>
      <c r="DF129" s="33"/>
      <c r="DG129" s="33"/>
      <c r="DH129" s="33"/>
      <c r="DI129" s="33"/>
      <c r="DJ129" s="33"/>
      <c r="DK129" s="33"/>
      <c r="DL129" s="33"/>
      <c r="DM129" s="33"/>
      <c r="DN129" s="33"/>
      <c r="DO129" s="33"/>
      <c r="DP129" s="33"/>
      <c r="DQ129" s="33"/>
      <c r="DR129" s="33"/>
      <c r="DS129" s="33"/>
      <c r="DT129" s="33"/>
      <c r="DU129" s="119"/>
      <c r="DV129" s="33"/>
      <c r="DW129" s="33"/>
      <c r="DX129" s="33"/>
      <c r="DY129" s="33"/>
      <c r="DZ129" s="33"/>
      <c r="EA129" s="33"/>
      <c r="EB129" s="33"/>
      <c r="EC129" s="33"/>
      <c r="ED129" s="33"/>
      <c r="EE129" s="33"/>
      <c r="EF129" s="33"/>
      <c r="EG129" s="33"/>
      <c r="EH129" s="33"/>
      <c r="EI129" s="33"/>
      <c r="EJ129" s="33"/>
      <c r="EK129" s="33"/>
      <c r="EL129" s="33"/>
      <c r="EM129" s="33"/>
      <c r="EN129" s="33"/>
      <c r="EO129" s="33"/>
      <c r="EP129" s="33"/>
      <c r="EQ129" s="33"/>
      <c r="ER129" s="33"/>
      <c r="ES129" s="33"/>
      <c r="ET129" s="33"/>
      <c r="EU129" s="33"/>
      <c r="EV129" s="33"/>
      <c r="EW129" s="119"/>
      <c r="EX129" s="33"/>
      <c r="EY129" s="33"/>
      <c r="EZ129" s="35" t="s">
        <v>132</v>
      </c>
      <c r="FA129" s="35" t="s">
        <v>133</v>
      </c>
    </row>
    <row r="130" spans="1:160">
      <c r="A130" s="35" t="s">
        <v>132</v>
      </c>
      <c r="B130" s="35" t="s">
        <v>133</v>
      </c>
      <c r="AE130" s="35" t="s">
        <v>132</v>
      </c>
      <c r="AF130" s="35" t="s">
        <v>133</v>
      </c>
      <c r="BO130" s="33"/>
      <c r="BP130" s="33"/>
      <c r="BQ130" s="33"/>
      <c r="BR130" s="33"/>
      <c r="BS130" s="33"/>
      <c r="BT130" s="33"/>
      <c r="BU130" s="33"/>
      <c r="BV130" s="33"/>
      <c r="BW130" s="33"/>
      <c r="BX130" s="33"/>
      <c r="BY130" s="33"/>
      <c r="BZ130" s="33"/>
      <c r="CA130" s="33"/>
      <c r="CB130" s="33"/>
      <c r="CC130" s="33"/>
      <c r="CD130" s="33"/>
      <c r="CE130" s="33"/>
      <c r="CF130" s="33"/>
      <c r="CG130" s="33"/>
      <c r="CH130" s="33"/>
      <c r="CI130" s="33"/>
      <c r="CJ130" s="119"/>
      <c r="CK130" s="33"/>
      <c r="CL130" s="33"/>
      <c r="CM130" s="33"/>
      <c r="CN130" s="33"/>
      <c r="CO130" s="33"/>
      <c r="CP130" s="33"/>
      <c r="CQ130" s="33"/>
      <c r="CR130" s="33"/>
      <c r="CS130" s="33"/>
      <c r="CT130" s="33"/>
      <c r="CU130" s="33"/>
      <c r="CV130" s="33"/>
      <c r="CW130" s="33"/>
      <c r="CX130" s="33"/>
      <c r="CY130" s="33"/>
      <c r="CZ130" s="33"/>
      <c r="DA130" s="33"/>
      <c r="DB130" s="119"/>
      <c r="DC130" s="33"/>
      <c r="DD130" s="33"/>
      <c r="DE130" s="33"/>
      <c r="DF130" s="33"/>
      <c r="DG130" s="33"/>
      <c r="DH130" s="33"/>
      <c r="DI130" s="33"/>
      <c r="DJ130" s="33"/>
      <c r="DK130" s="33"/>
      <c r="DL130" s="33"/>
      <c r="DM130" s="33"/>
      <c r="DN130" s="33"/>
      <c r="DO130" s="33"/>
      <c r="DP130" s="33"/>
      <c r="DQ130" s="33"/>
      <c r="DR130" s="33"/>
      <c r="DS130" s="33"/>
      <c r="DT130" s="33"/>
      <c r="DU130" s="119"/>
      <c r="DV130" s="33"/>
      <c r="DW130" s="33"/>
      <c r="DX130" s="33"/>
      <c r="DY130" s="33"/>
      <c r="DZ130" s="33"/>
      <c r="EA130" s="33"/>
      <c r="EB130" s="33"/>
      <c r="EC130" s="33"/>
      <c r="ED130" s="33"/>
      <c r="EE130" s="33"/>
      <c r="EF130" s="33"/>
      <c r="EG130" s="33"/>
      <c r="EH130" s="33"/>
      <c r="EI130" s="33"/>
      <c r="EJ130" s="33"/>
      <c r="EK130" s="33"/>
      <c r="EL130" s="33"/>
      <c r="EM130" s="33"/>
      <c r="EN130" s="33"/>
      <c r="EO130" s="33"/>
      <c r="EP130" s="33"/>
      <c r="EQ130" s="33"/>
      <c r="ER130" s="33"/>
      <c r="ES130" s="33"/>
      <c r="ET130" s="33"/>
      <c r="EU130" s="33"/>
      <c r="EV130" s="33"/>
      <c r="EW130" s="119"/>
      <c r="EX130" s="33"/>
      <c r="EY130" s="33"/>
      <c r="EZ130" s="35" t="s">
        <v>119</v>
      </c>
      <c r="FA130" t="s">
        <v>67</v>
      </c>
      <c r="FB130" t="s">
        <v>40</v>
      </c>
      <c r="FC130" t="s">
        <v>52</v>
      </c>
      <c r="FD130" t="s">
        <v>81</v>
      </c>
    </row>
    <row r="131" spans="1:160">
      <c r="A131" s="35" t="s">
        <v>119</v>
      </c>
      <c r="B131" t="s">
        <v>67</v>
      </c>
      <c r="C131" t="s">
        <v>52</v>
      </c>
      <c r="D131" t="s">
        <v>40</v>
      </c>
      <c r="E131" t="s">
        <v>81</v>
      </c>
      <c r="AE131" s="35" t="s">
        <v>119</v>
      </c>
      <c r="AF131" t="s">
        <v>67</v>
      </c>
      <c r="AG131" t="s">
        <v>52</v>
      </c>
      <c r="AH131" t="s">
        <v>40</v>
      </c>
      <c r="AI131" t="s">
        <v>81</v>
      </c>
      <c r="BO131" s="33"/>
      <c r="BP131" s="33"/>
      <c r="BQ131" s="33"/>
      <c r="BR131" s="33"/>
      <c r="BS131" s="33"/>
      <c r="BT131" s="33"/>
      <c r="BU131" s="33"/>
      <c r="BV131" s="33"/>
      <c r="BW131" s="33"/>
      <c r="BX131" s="33"/>
      <c r="BY131" s="33"/>
      <c r="BZ131" s="33"/>
      <c r="CA131" s="33"/>
      <c r="CB131" s="33"/>
      <c r="CC131" s="33"/>
      <c r="CD131" s="33"/>
      <c r="CE131" s="33"/>
      <c r="CF131" s="33"/>
      <c r="CG131" s="33"/>
      <c r="CH131" s="33"/>
      <c r="CI131" s="33"/>
      <c r="CJ131" s="119"/>
      <c r="CK131" s="33"/>
      <c r="CL131" s="33"/>
      <c r="CM131" s="33"/>
      <c r="CN131" s="33"/>
      <c r="CO131" s="33"/>
      <c r="CP131" s="33"/>
      <c r="CQ131" s="33"/>
      <c r="CR131" s="33"/>
      <c r="CS131" s="33"/>
      <c r="CT131" s="33"/>
      <c r="CU131" s="33"/>
      <c r="CV131" s="33"/>
      <c r="CW131" s="33"/>
      <c r="CX131" s="33"/>
      <c r="CY131" s="33"/>
      <c r="CZ131" s="33"/>
      <c r="DA131" s="33"/>
      <c r="DB131" s="119"/>
      <c r="DC131" s="33"/>
      <c r="DD131" s="33"/>
      <c r="DE131" s="33"/>
      <c r="DF131" s="33"/>
      <c r="DG131" s="33"/>
      <c r="DH131" s="33"/>
      <c r="DI131" s="33"/>
      <c r="DJ131" s="33"/>
      <c r="DK131" s="33"/>
      <c r="DL131" s="33"/>
      <c r="DM131" s="33"/>
      <c r="DN131" s="33"/>
      <c r="DO131" s="33"/>
      <c r="DP131" s="33"/>
      <c r="DQ131" s="33"/>
      <c r="DR131" s="33"/>
      <c r="DS131" s="33"/>
      <c r="DT131" s="33"/>
      <c r="DU131" s="119"/>
      <c r="DV131" s="33"/>
      <c r="DW131" s="33"/>
      <c r="DX131" s="33"/>
      <c r="DY131" s="33"/>
      <c r="DZ131" s="33"/>
      <c r="EA131" s="33"/>
      <c r="EB131" s="33"/>
      <c r="EC131" s="33"/>
      <c r="ED131" s="33"/>
      <c r="EE131" s="33"/>
      <c r="EF131" s="33"/>
      <c r="EG131" s="33"/>
      <c r="EH131" s="33"/>
      <c r="EI131" s="33"/>
      <c r="EJ131" s="33"/>
      <c r="EK131" s="33"/>
      <c r="EL131" s="33"/>
      <c r="EM131" s="33"/>
      <c r="EN131" s="33"/>
      <c r="EO131" s="33"/>
      <c r="EP131" s="33"/>
      <c r="EQ131" s="33"/>
      <c r="ER131" s="33"/>
      <c r="ES131" s="33"/>
      <c r="ET131" s="33"/>
      <c r="EU131" s="33"/>
      <c r="EV131" s="33"/>
      <c r="EW131" s="119"/>
      <c r="EX131" s="33"/>
      <c r="EY131" s="33"/>
      <c r="EZ131" s="105" t="s">
        <v>44</v>
      </c>
      <c r="FA131">
        <v>3</v>
      </c>
      <c r="FB131">
        <v>58</v>
      </c>
      <c r="FC131">
        <v>28</v>
      </c>
      <c r="FD131">
        <v>89</v>
      </c>
    </row>
    <row r="132" spans="1:160">
      <c r="A132" s="105" t="s">
        <v>135</v>
      </c>
      <c r="B132">
        <v>3</v>
      </c>
      <c r="C132">
        <v>25</v>
      </c>
      <c r="D132">
        <v>53</v>
      </c>
      <c r="E132">
        <v>81</v>
      </c>
      <c r="AE132" s="105" t="s">
        <v>44</v>
      </c>
      <c r="AF132">
        <v>3</v>
      </c>
      <c r="AG132">
        <v>28</v>
      </c>
      <c r="AH132">
        <v>58</v>
      </c>
      <c r="AI132">
        <v>89</v>
      </c>
      <c r="BO132" s="33"/>
      <c r="BP132" s="33"/>
      <c r="BQ132" s="33"/>
      <c r="BR132" s="33"/>
      <c r="BS132" s="33"/>
      <c r="BT132" s="33"/>
      <c r="BU132" s="33"/>
      <c r="BV132" s="33"/>
      <c r="BW132" s="33"/>
      <c r="BX132" s="33"/>
      <c r="BY132" s="33"/>
      <c r="BZ132" s="33"/>
      <c r="CA132" s="33"/>
      <c r="CB132" s="33"/>
      <c r="CC132" s="33"/>
      <c r="CD132" s="33"/>
      <c r="CE132" s="33"/>
      <c r="CF132" s="33"/>
      <c r="CG132" s="33"/>
      <c r="CH132" s="33"/>
      <c r="CI132" s="33"/>
      <c r="CJ132" s="119"/>
      <c r="CK132" s="33"/>
      <c r="CL132" s="33"/>
      <c r="CM132" s="33"/>
      <c r="CN132" s="33"/>
      <c r="CO132" s="33"/>
      <c r="CP132" s="33"/>
      <c r="CQ132" s="33"/>
      <c r="CR132" s="33"/>
      <c r="CS132" s="33"/>
      <c r="CT132" s="33"/>
      <c r="CU132" s="33"/>
      <c r="CV132" s="33"/>
      <c r="CW132" s="33"/>
      <c r="CX132" s="33"/>
      <c r="CY132" s="33"/>
      <c r="CZ132" s="33"/>
      <c r="DA132" s="33"/>
      <c r="DB132" s="119"/>
      <c r="DC132" s="33"/>
      <c r="DD132" s="33"/>
      <c r="DE132" s="33"/>
      <c r="DF132" s="33"/>
      <c r="DG132" s="33"/>
      <c r="DH132" s="33"/>
      <c r="DI132" s="33"/>
      <c r="DJ132" s="33"/>
      <c r="DK132" s="33"/>
      <c r="DL132" s="33"/>
      <c r="DM132" s="33"/>
      <c r="DN132" s="33"/>
      <c r="DO132" s="33"/>
      <c r="DP132" s="33"/>
      <c r="DQ132" s="33"/>
      <c r="DR132" s="33"/>
      <c r="DS132" s="33"/>
      <c r="DT132" s="33"/>
      <c r="DU132" s="119"/>
      <c r="DV132" s="33"/>
      <c r="DW132" s="33"/>
      <c r="DX132" s="33"/>
      <c r="DY132" s="33"/>
      <c r="DZ132" s="33"/>
      <c r="EA132" s="33"/>
      <c r="EB132" s="33"/>
      <c r="EC132" s="33"/>
      <c r="ED132" s="33"/>
      <c r="EE132" s="33"/>
      <c r="EF132" s="33"/>
      <c r="EG132" s="33"/>
      <c r="EH132" s="33"/>
      <c r="EI132" s="33"/>
      <c r="EJ132" s="33"/>
      <c r="EK132" s="33"/>
      <c r="EL132" s="33"/>
      <c r="EM132" s="33"/>
      <c r="EN132" s="33"/>
      <c r="EO132" s="33"/>
      <c r="EP132" s="33"/>
      <c r="EQ132" s="33"/>
      <c r="ER132" s="33"/>
      <c r="ES132" s="33"/>
      <c r="ET132" s="33"/>
      <c r="EU132" s="33"/>
      <c r="EV132" s="33"/>
      <c r="EW132" s="119"/>
      <c r="EX132" s="33"/>
      <c r="EY132" s="33"/>
      <c r="EZ132" s="105" t="s">
        <v>71</v>
      </c>
      <c r="FB132">
        <v>5</v>
      </c>
      <c r="FC132">
        <v>6</v>
      </c>
      <c r="FD132">
        <v>11</v>
      </c>
    </row>
    <row r="133" spans="1:160">
      <c r="A133" s="105" t="s">
        <v>138</v>
      </c>
      <c r="C133">
        <v>3</v>
      </c>
      <c r="D133">
        <v>5</v>
      </c>
      <c r="E133">
        <v>8</v>
      </c>
      <c r="AE133" s="105" t="s">
        <v>71</v>
      </c>
      <c r="AG133">
        <v>6</v>
      </c>
      <c r="AH133">
        <v>5</v>
      </c>
      <c r="AI133">
        <v>11</v>
      </c>
      <c r="BO133" s="33"/>
      <c r="BP133" s="33"/>
      <c r="BQ133" s="33"/>
      <c r="BR133" s="33"/>
      <c r="BS133" s="33"/>
      <c r="BT133" s="33"/>
      <c r="BU133" s="33"/>
      <c r="BV133" s="33"/>
      <c r="BW133" s="33"/>
      <c r="BX133" s="33"/>
      <c r="BY133" s="33"/>
      <c r="BZ133" s="33"/>
      <c r="CA133" s="33"/>
      <c r="CB133" s="33"/>
      <c r="CC133" s="33"/>
      <c r="CD133" s="33"/>
      <c r="CE133" s="33"/>
      <c r="CF133" s="33"/>
      <c r="CG133" s="33"/>
      <c r="CH133" s="33"/>
      <c r="CI133" s="33"/>
      <c r="CJ133" s="119"/>
      <c r="CK133" s="33"/>
      <c r="CL133" s="33"/>
      <c r="CM133" s="33"/>
      <c r="CN133" s="33"/>
      <c r="CO133" s="33"/>
      <c r="CP133" s="33"/>
      <c r="CQ133" s="33"/>
      <c r="CR133" s="33"/>
      <c r="CS133" s="33"/>
      <c r="CT133" s="33"/>
      <c r="CU133" s="33"/>
      <c r="CV133" s="33"/>
      <c r="CW133" s="33"/>
      <c r="CX133" s="33"/>
      <c r="CY133" s="33"/>
      <c r="CZ133" s="33"/>
      <c r="DA133" s="33"/>
      <c r="DB133" s="119"/>
      <c r="DC133" s="33"/>
      <c r="DD133" s="33"/>
      <c r="DE133" s="33"/>
      <c r="DF133" s="33"/>
      <c r="DG133" s="33"/>
      <c r="DH133" s="33"/>
      <c r="DI133" s="33"/>
      <c r="DJ133" s="33"/>
      <c r="DK133" s="33"/>
      <c r="DL133" s="33"/>
      <c r="DM133" s="33"/>
      <c r="DN133" s="33"/>
      <c r="DO133" s="33"/>
      <c r="DP133" s="33"/>
      <c r="DQ133" s="33"/>
      <c r="DR133" s="33"/>
      <c r="DS133" s="33"/>
      <c r="DT133" s="33"/>
      <c r="DU133" s="119"/>
      <c r="DV133" s="33"/>
      <c r="DW133" s="33"/>
      <c r="DX133" s="33"/>
      <c r="DY133" s="33"/>
      <c r="DZ133" s="33"/>
      <c r="EA133" s="33"/>
      <c r="EB133" s="33"/>
      <c r="EC133" s="33"/>
      <c r="ED133" s="33"/>
      <c r="EE133" s="33"/>
      <c r="EF133" s="33"/>
      <c r="EG133" s="33"/>
      <c r="EH133" s="33"/>
      <c r="EI133" s="33"/>
      <c r="EJ133" s="33"/>
      <c r="EK133" s="33"/>
      <c r="EL133" s="33"/>
      <c r="EM133" s="33"/>
      <c r="EN133" s="33"/>
      <c r="EO133" s="33"/>
      <c r="EP133" s="33"/>
      <c r="EQ133" s="33"/>
      <c r="ER133" s="33"/>
      <c r="ES133" s="33"/>
      <c r="ET133" s="33"/>
      <c r="EU133" s="33"/>
      <c r="EV133" s="33"/>
      <c r="EW133" s="119"/>
      <c r="EX133" s="33"/>
      <c r="EY133" s="33"/>
      <c r="EZ133" s="105" t="s">
        <v>81</v>
      </c>
      <c r="FA133">
        <v>3</v>
      </c>
      <c r="FB133">
        <v>63</v>
      </c>
      <c r="FC133">
        <v>34</v>
      </c>
      <c r="FD133">
        <v>100</v>
      </c>
    </row>
    <row r="134" spans="1:160">
      <c r="A134" s="105" t="s">
        <v>81</v>
      </c>
      <c r="B134">
        <v>3</v>
      </c>
      <c r="C134">
        <v>28</v>
      </c>
      <c r="D134">
        <v>58</v>
      </c>
      <c r="E134">
        <v>89</v>
      </c>
      <c r="AE134" s="105" t="s">
        <v>81</v>
      </c>
      <c r="AF134">
        <v>3</v>
      </c>
      <c r="AG134">
        <v>34</v>
      </c>
      <c r="AH134">
        <v>63</v>
      </c>
      <c r="AI134">
        <v>100</v>
      </c>
      <c r="BO134" s="33"/>
      <c r="BP134" s="33"/>
      <c r="BQ134" s="33"/>
      <c r="BR134" s="33"/>
      <c r="BS134" s="33"/>
      <c r="BT134" s="33"/>
      <c r="BU134" s="33"/>
      <c r="BV134" s="33"/>
      <c r="BW134" s="33"/>
      <c r="BX134" s="33"/>
      <c r="BY134" s="33"/>
      <c r="BZ134" s="33"/>
      <c r="CA134" s="33"/>
      <c r="CB134" s="33"/>
      <c r="CC134" s="33"/>
      <c r="CD134" s="33"/>
      <c r="CE134" s="33"/>
      <c r="CF134" s="33"/>
      <c r="CG134" s="33"/>
      <c r="CH134" s="33"/>
      <c r="CI134" s="33"/>
      <c r="CJ134" s="119"/>
      <c r="CK134" s="33"/>
      <c r="CL134" s="33"/>
      <c r="CM134" s="33"/>
      <c r="CN134" s="33"/>
      <c r="CO134" s="33"/>
      <c r="CP134" s="33"/>
      <c r="CQ134" s="33"/>
      <c r="CR134" s="33"/>
      <c r="CS134" s="33"/>
      <c r="CT134" s="33"/>
      <c r="CU134" s="33"/>
      <c r="CV134" s="33"/>
      <c r="CW134" s="33"/>
      <c r="CX134" s="33"/>
      <c r="CY134" s="33"/>
      <c r="CZ134" s="33"/>
      <c r="DA134" s="33"/>
      <c r="DB134" s="119"/>
      <c r="DC134" s="33"/>
      <c r="DD134" s="33"/>
      <c r="DE134" s="33"/>
      <c r="DF134" s="33"/>
      <c r="DG134" s="33"/>
      <c r="DH134" s="33"/>
      <c r="DI134" s="33"/>
      <c r="DJ134" s="33"/>
      <c r="DK134" s="33"/>
      <c r="DL134" s="33"/>
      <c r="DM134" s="33"/>
      <c r="DN134" s="33"/>
      <c r="DO134" s="33"/>
      <c r="DP134" s="33"/>
      <c r="DQ134" s="33"/>
      <c r="DR134" s="33"/>
      <c r="DS134" s="33"/>
      <c r="DT134" s="33"/>
      <c r="DU134" s="119"/>
      <c r="DV134" s="33"/>
      <c r="DW134" s="33"/>
      <c r="DX134" s="33"/>
      <c r="DY134" s="33"/>
      <c r="DZ134" s="33"/>
      <c r="EA134" s="33"/>
      <c r="EB134" s="33"/>
      <c r="EC134" s="33"/>
      <c r="ED134" s="33"/>
      <c r="EE134" s="33"/>
      <c r="EF134" s="33"/>
      <c r="EG134" s="33"/>
      <c r="EH134" s="33"/>
      <c r="EI134" s="33"/>
      <c r="EJ134" s="33"/>
      <c r="EK134" s="33"/>
      <c r="EL134" s="33"/>
      <c r="EM134" s="33"/>
      <c r="EN134" s="33"/>
      <c r="EO134" s="33"/>
      <c r="EP134" s="33"/>
      <c r="EQ134" s="33"/>
      <c r="ER134" s="33"/>
      <c r="ES134" s="33"/>
      <c r="ET134" s="33"/>
      <c r="EU134" s="33"/>
      <c r="EV134" s="33"/>
      <c r="EW134" s="119"/>
      <c r="EX134" s="33"/>
      <c r="EY134" s="33"/>
    </row>
    <row r="136" spans="1:160">
      <c r="AE136" s="1"/>
      <c r="AF136" s="34"/>
      <c r="AG136" s="34"/>
      <c r="EZ136" s="1"/>
      <c r="FA136" s="34"/>
      <c r="FB136" s="34"/>
    </row>
    <row r="137" spans="1:160">
      <c r="A137" s="1"/>
      <c r="B137" s="34"/>
      <c r="C137" s="34"/>
      <c r="AE137" s="1"/>
      <c r="AF137" s="34"/>
      <c r="AG137" s="34"/>
      <c r="EZ137" s="1"/>
      <c r="FA137" s="34"/>
      <c r="FB137" s="34"/>
    </row>
    <row r="138" spans="1:160">
      <c r="A138" s="1"/>
      <c r="B138" s="34"/>
      <c r="C138" s="34"/>
      <c r="AE138" s="1"/>
      <c r="AF138" s="34"/>
      <c r="AG138" s="34"/>
      <c r="EZ138" s="1"/>
      <c r="FA138" s="34"/>
      <c r="FB138" s="34"/>
    </row>
    <row r="139" spans="1:160">
      <c r="A139" s="1"/>
      <c r="B139" s="34"/>
      <c r="C139" s="34"/>
      <c r="AE139" s="1"/>
      <c r="AF139" s="34"/>
      <c r="AG139" s="34"/>
      <c r="EZ139" s="1"/>
      <c r="FA139" s="34"/>
      <c r="FB139" s="34"/>
    </row>
    <row r="140" spans="1:160">
      <c r="A140" s="1"/>
      <c r="B140" s="34"/>
      <c r="C140" s="34"/>
      <c r="AE140" s="1"/>
      <c r="AF140" s="34"/>
      <c r="AG140" s="34"/>
      <c r="EZ140" s="1"/>
      <c r="FA140" s="34"/>
      <c r="FB140" s="34"/>
    </row>
    <row r="141" spans="1:160">
      <c r="A141" s="1"/>
      <c r="B141" s="34"/>
      <c r="C141" s="34"/>
      <c r="AE141" s="1"/>
      <c r="AF141" s="34"/>
      <c r="AG141" s="34"/>
      <c r="EZ141" s="1"/>
      <c r="FA141" s="34"/>
      <c r="FB141" s="34"/>
    </row>
    <row r="142" spans="1:160">
      <c r="A142" s="1"/>
      <c r="B142" s="34"/>
      <c r="C142" s="34"/>
      <c r="AE142" s="1"/>
      <c r="AF142" s="34"/>
      <c r="AG142" s="34"/>
      <c r="EZ142" s="1"/>
      <c r="FA142" s="34"/>
      <c r="FB142" s="34"/>
    </row>
    <row r="143" spans="1:160">
      <c r="A143" s="1"/>
      <c r="B143" s="34"/>
      <c r="C143" s="34"/>
      <c r="AE143" s="1"/>
      <c r="AF143" s="34"/>
      <c r="AG143" s="34"/>
      <c r="EZ143" s="1"/>
      <c r="FA143" s="34"/>
      <c r="FB143" s="34"/>
    </row>
    <row r="144" spans="1:160">
      <c r="A144" s="1"/>
      <c r="B144" s="34"/>
      <c r="C144" s="34"/>
      <c r="AE144" s="1"/>
      <c r="AF144" s="34"/>
      <c r="AG144" s="34"/>
      <c r="EZ144" s="1"/>
      <c r="FA144" s="34"/>
      <c r="FB144" s="34"/>
    </row>
    <row r="145" spans="1:303">
      <c r="A145" s="1"/>
      <c r="B145" s="34"/>
      <c r="C145" s="34"/>
      <c r="AE145" s="1"/>
      <c r="AF145" s="34"/>
      <c r="AG145" s="34"/>
      <c r="EZ145" s="1"/>
      <c r="FA145" s="34"/>
      <c r="FB145" s="34"/>
    </row>
    <row r="146" spans="1:303">
      <c r="A146" s="1"/>
      <c r="B146" s="34"/>
      <c r="C146" s="34"/>
      <c r="AE146" s="1"/>
      <c r="AF146" s="34"/>
      <c r="AG146" s="34"/>
      <c r="EZ146" s="1"/>
      <c r="FA146" s="1"/>
      <c r="FB146" s="1"/>
      <c r="FC146" s="1"/>
      <c r="FD146" s="1"/>
    </row>
    <row r="147" spans="1:303">
      <c r="A147" s="3"/>
      <c r="B147" s="3" t="str">
        <f>B110</f>
        <v>Dirigente</v>
      </c>
      <c r="C147" s="3" t="str">
        <f t="shared" ref="C147:J147" si="60">C110</f>
        <v>Quadro</v>
      </c>
      <c r="D147" s="3" t="str">
        <f t="shared" si="60"/>
        <v>Impiegato</v>
      </c>
      <c r="E147" s="3" t="str">
        <f t="shared" si="60"/>
        <v>Totale complessivo</v>
      </c>
      <c r="F147" s="3">
        <f t="shared" si="60"/>
        <v>0</v>
      </c>
      <c r="G147" s="3">
        <f t="shared" si="60"/>
        <v>0</v>
      </c>
      <c r="H147" s="3">
        <f t="shared" si="60"/>
        <v>0</v>
      </c>
      <c r="I147" s="3">
        <f t="shared" si="60"/>
        <v>0</v>
      </c>
      <c r="J147" s="3">
        <f t="shared" si="60"/>
        <v>0</v>
      </c>
      <c r="AE147" s="3"/>
      <c r="AF147" s="3" t="str">
        <f>AF131</f>
        <v>Dirigente</v>
      </c>
      <c r="AG147" s="3" t="str">
        <f t="shared" ref="AG147:AM147" si="61">AG131</f>
        <v>Quadro</v>
      </c>
      <c r="AH147" s="3" t="str">
        <f t="shared" si="61"/>
        <v>Impiegato</v>
      </c>
      <c r="AI147" s="3" t="str">
        <f t="shared" si="61"/>
        <v>Totale complessivo</v>
      </c>
      <c r="AJ147" s="3">
        <f t="shared" si="61"/>
        <v>0</v>
      </c>
      <c r="AK147" s="3">
        <f t="shared" si="61"/>
        <v>0</v>
      </c>
      <c r="AL147" s="3">
        <f t="shared" si="61"/>
        <v>0</v>
      </c>
      <c r="AM147" s="3">
        <f t="shared" si="61"/>
        <v>0</v>
      </c>
      <c r="AN147" s="3">
        <f>AN131</f>
        <v>0</v>
      </c>
      <c r="AO147" s="1"/>
      <c r="AP147" s="1"/>
      <c r="EZ147" s="1"/>
      <c r="FE147" s="1"/>
      <c r="FF147" s="1"/>
      <c r="FG147" s="1"/>
      <c r="FH147" s="1"/>
      <c r="FI147" s="1"/>
      <c r="FJ147" s="1"/>
      <c r="FK147" s="1"/>
    </row>
    <row r="148" spans="1:303">
      <c r="A148" s="3" t="s">
        <v>134</v>
      </c>
      <c r="B148" s="2">
        <f>IF(ISNUMBER(MATCH(B$147,$A$110:$K$110,0)),_xlfn.IFNA(VLOOKUP($A$148,$A$110:$K$115,MATCH(B$147,$A$110:$K$110,0),FALSE),0),"N.A.")</f>
        <v>2</v>
      </c>
      <c r="C148" s="2">
        <f t="shared" ref="C148:I148" si="62">IF(ISNUMBER(MATCH(C$147,$A$110:$K$110,0)),_xlfn.IFNA(VLOOKUP($A$148,$A$110:$K$115,MATCH(C$147,$A$110:$K$110,0),FALSE),0),"N.A.")</f>
        <v>16</v>
      </c>
      <c r="D148" s="2">
        <f t="shared" si="62"/>
        <v>33</v>
      </c>
      <c r="E148" s="2">
        <f t="shared" si="62"/>
        <v>51</v>
      </c>
      <c r="F148" s="2" t="str">
        <f t="shared" si="62"/>
        <v>N.A.</v>
      </c>
      <c r="G148" s="2" t="str">
        <f t="shared" si="62"/>
        <v>N.A.</v>
      </c>
      <c r="H148" s="2" t="str">
        <f t="shared" si="62"/>
        <v>N.A.</v>
      </c>
      <c r="I148" s="2" t="str">
        <f t="shared" si="62"/>
        <v>N.A.</v>
      </c>
      <c r="J148" s="2" t="str">
        <f>IF(ISNUMBER(MATCH(J$147,$A$110:$K$110,0)),_xlfn.IFNA(VLOOKUP($A$148,$A$110:$K$115,MATCH(J$147,$A$110:$K$110,0),FALSE),0),"N.A.")</f>
        <v>N.A.</v>
      </c>
      <c r="AE148" s="3" t="s">
        <v>44</v>
      </c>
      <c r="AF148" s="2">
        <f>IF(ISNUMBER(MATCH(AF$147,$AE$131:$AP$131,0)),_xlfn.IFNA(VLOOKUP($AE$148,$AE$131:$AP$137,MATCH(AF$147,$AE$131:$AP$131,0),FALSE),0),"N.A.")</f>
        <v>3</v>
      </c>
      <c r="AG148" s="2">
        <f t="shared" ref="AG148:AM148" si="63">IF(ISNUMBER(MATCH(AG$147,$AE$131:$AP$131,0)),_xlfn.IFNA(VLOOKUP($AE$148,$AE$131:$AP$137,MATCH(AG$147,$AE$131:$AP$131,0),FALSE),0),"N.A.")</f>
        <v>28</v>
      </c>
      <c r="AH148" s="2">
        <f t="shared" si="63"/>
        <v>58</v>
      </c>
      <c r="AI148" s="2">
        <f t="shared" si="63"/>
        <v>89</v>
      </c>
      <c r="AJ148" s="2" t="str">
        <f t="shared" si="63"/>
        <v>N.A.</v>
      </c>
      <c r="AK148" s="2" t="str">
        <f t="shared" si="63"/>
        <v>N.A.</v>
      </c>
      <c r="AL148" s="2" t="str">
        <f t="shared" si="63"/>
        <v>N.A.</v>
      </c>
      <c r="AM148" s="2" t="str">
        <f t="shared" si="63"/>
        <v>N.A.</v>
      </c>
      <c r="AN148" s="2" t="str">
        <f>IF(ISNUMBER(MATCH(AN$147,$AE$131:$AP$131,0)),_xlfn.IFNA(VLOOKUP($AE$148,$AE$131:$AP$137,MATCH(AN$147,$AE$131:$AP$131,0),FALSE),0),"N.A.")</f>
        <v>N.A.</v>
      </c>
      <c r="EZ148" s="3"/>
      <c r="FA148" s="3" t="str">
        <f>FA110</f>
        <v>Dirigente</v>
      </c>
      <c r="FB148" s="3" t="str">
        <f t="shared" ref="FB148:FI148" si="64">FB110</f>
        <v>Impiegato</v>
      </c>
      <c r="FC148" s="3" t="str">
        <f t="shared" si="64"/>
        <v>Quadro</v>
      </c>
      <c r="FD148" s="3" t="str">
        <f t="shared" si="64"/>
        <v>Totale complessivo</v>
      </c>
      <c r="FE148" s="3">
        <f t="shared" si="64"/>
        <v>0</v>
      </c>
      <c r="FF148" s="3">
        <f t="shared" si="64"/>
        <v>0</v>
      </c>
      <c r="FG148" s="3">
        <f t="shared" si="64"/>
        <v>0</v>
      </c>
      <c r="FH148" s="3">
        <f t="shared" si="64"/>
        <v>0</v>
      </c>
      <c r="FI148" s="3">
        <f t="shared" si="64"/>
        <v>0</v>
      </c>
      <c r="FJ148" s="1"/>
    </row>
    <row r="149" spans="1:303">
      <c r="A149" s="2"/>
      <c r="B149" s="2"/>
      <c r="C149" s="2"/>
      <c r="D149" s="2"/>
      <c r="E149" s="3"/>
      <c r="F149" s="3"/>
      <c r="G149" s="2"/>
      <c r="H149" s="2"/>
      <c r="I149" s="2"/>
      <c r="J149" s="2"/>
      <c r="AE149" s="2"/>
      <c r="AF149" s="2"/>
      <c r="AG149" s="2"/>
      <c r="AH149" s="2"/>
      <c r="AI149" s="3"/>
      <c r="AJ149" s="3"/>
      <c r="AK149" s="2"/>
      <c r="AL149" s="2"/>
      <c r="AM149" s="2"/>
      <c r="AN149" s="2"/>
      <c r="EZ149" s="4" t="s">
        <v>135</v>
      </c>
      <c r="FA149" s="2">
        <f>IF(ISNUMBER(MATCH(FA$148,$EZ$110:$FK$110,0)),_xlfn.IFNA(VLOOKUP($EZ$149,$EZ$110:$FK$121,MATCH(FA$148,$EZ$110:$FK$110,0),FALSE),0),"N.A.")</f>
        <v>3</v>
      </c>
      <c r="FB149" s="2">
        <f>IF(ISNUMBER(MATCH(FB$148,$EZ$110:$FK$110,0)),_xlfn.IFNA(VLOOKUP($EZ$149,$EZ$110:$FK$121,MATCH(FB$148,$EZ$110:$FK$110,0),FALSE),0),"N.A.")</f>
        <v>53</v>
      </c>
      <c r="FC149" s="2">
        <f>IF(ISNUMBER(MATCH(FC$148,$EZ$110:$FK$110,0)),_xlfn.IFNA(VLOOKUP($EZ$149,$EZ$110:$FK$121,MATCH(FC$148,$EZ$110:$FK$110,0),FALSE),0),"N.A.")</f>
        <v>25</v>
      </c>
      <c r="FD149" s="2">
        <f>IF(ISNUMBER(MATCH(FD$148,$EZ$110:$FK$110,0)),_xlfn.IFNA(VLOOKUP($EZ$149,$EZ$110:$FK$121,MATCH(FD$148,$EZ$110:$FK$110,0),FALSE),0),"N.A.")</f>
        <v>81</v>
      </c>
      <c r="FE149" s="2" t="str">
        <f t="shared" ref="FE149:FH149" si="65">IF(ISNUMBER(MATCH(FE$148,$EZ$110:$FK$110,0)),_xlfn.IFNA(VLOOKUP($EZ$149,$EZ$110:$FK$121,MATCH(FE$148,$EZ$110:$FK$110,0),FALSE),0),"N.A.")</f>
        <v>N.A.</v>
      </c>
      <c r="FF149" s="2" t="str">
        <f t="shared" si="65"/>
        <v>N.A.</v>
      </c>
      <c r="FG149" s="2" t="str">
        <f t="shared" si="65"/>
        <v>N.A.</v>
      </c>
      <c r="FH149" s="2" t="str">
        <f t="shared" si="65"/>
        <v>N.A.</v>
      </c>
      <c r="FI149" s="2" t="str">
        <f>IF(ISNUMBER(MATCH(FI$148,$EZ$110:$FK$110,0)),_xlfn.IFNA(VLOOKUP($EZ$149,$EZ$110:$FK$121,MATCH(FI$148,$EZ$110:$FK$110,0),FALSE),0),"N.A.")</f>
        <v>N.A.</v>
      </c>
    </row>
    <row r="150" spans="1:303">
      <c r="A150" s="2"/>
      <c r="B150" s="3" t="str">
        <f>B131</f>
        <v>Dirigente</v>
      </c>
      <c r="C150" s="3" t="str">
        <f t="shared" ref="C150:J150" si="66">C131</f>
        <v>Quadro</v>
      </c>
      <c r="D150" s="3" t="str">
        <f t="shared" si="66"/>
        <v>Impiegato</v>
      </c>
      <c r="E150" s="3" t="str">
        <f t="shared" si="66"/>
        <v>Totale complessivo</v>
      </c>
      <c r="F150" s="3">
        <f t="shared" si="66"/>
        <v>0</v>
      </c>
      <c r="G150" s="3">
        <f t="shared" si="66"/>
        <v>0</v>
      </c>
      <c r="H150" s="3">
        <f t="shared" si="66"/>
        <v>0</v>
      </c>
      <c r="I150" s="3">
        <f t="shared" si="66"/>
        <v>0</v>
      </c>
      <c r="J150" s="3">
        <f t="shared" si="66"/>
        <v>0</v>
      </c>
      <c r="AE150" s="2"/>
      <c r="AF150" s="3" t="str">
        <f>AF110</f>
        <v>Dirigente</v>
      </c>
      <c r="AG150" s="3" t="str">
        <f t="shared" ref="AG150:AM150" si="67">AG110</f>
        <v>Quadro</v>
      </c>
      <c r="AH150" s="3" t="str">
        <f t="shared" si="67"/>
        <v>Impiegato</v>
      </c>
      <c r="AI150" s="3" t="str">
        <f t="shared" si="67"/>
        <v>Totale complessivo</v>
      </c>
      <c r="AJ150" s="3">
        <f t="shared" si="67"/>
        <v>0</v>
      </c>
      <c r="AK150" s="3">
        <f t="shared" si="67"/>
        <v>0</v>
      </c>
      <c r="AL150" s="3">
        <f t="shared" si="67"/>
        <v>0</v>
      </c>
      <c r="AM150" s="3">
        <f t="shared" si="67"/>
        <v>0</v>
      </c>
      <c r="AN150" s="3">
        <f>AN110</f>
        <v>0</v>
      </c>
      <c r="AO150" s="1"/>
      <c r="AP150" s="1"/>
      <c r="FE150" s="1"/>
      <c r="FF150" s="1"/>
      <c r="FG150" s="1"/>
      <c r="FH150" s="1"/>
      <c r="FI150" s="1"/>
      <c r="FJ150" s="1"/>
      <c r="FK150" s="1"/>
    </row>
    <row r="151" spans="1:303">
      <c r="A151" s="3" t="s">
        <v>135</v>
      </c>
      <c r="B151" s="2">
        <f>IF(ISNUMBER(MATCH(B$150,$A$131:$K$131,0)),_xlfn.IFNA(VLOOKUP($A$151,$A$131:$K$135,MATCH(B$150,$A$131:$K$131,0),FALSE),0),"N.A.")</f>
        <v>3</v>
      </c>
      <c r="C151" s="2">
        <f t="shared" ref="C151:I151" si="68">IF(ISNUMBER(MATCH(C$150,$A$131:$K$131,0)),_xlfn.IFNA(VLOOKUP($A$151,$A$131:$K$135,MATCH(C$150,$A$131:$K$131,0),FALSE),0),"N.A.")</f>
        <v>25</v>
      </c>
      <c r="D151" s="2">
        <f t="shared" si="68"/>
        <v>53</v>
      </c>
      <c r="E151" s="2">
        <f>IF(ISNUMBER(MATCH(E$150,$A$131:$K$131,0)),_xlfn.IFNA(VLOOKUP($A$151,$A$131:$K$135,MATCH(E$150,$A$131:$K$131,0),FALSE),0),"N.A.")</f>
        <v>81</v>
      </c>
      <c r="F151" s="2" t="str">
        <f t="shared" si="68"/>
        <v>N.A.</v>
      </c>
      <c r="G151" s="2" t="str">
        <f t="shared" si="68"/>
        <v>N.A.</v>
      </c>
      <c r="H151" s="2" t="str">
        <f t="shared" si="68"/>
        <v>N.A.</v>
      </c>
      <c r="I151" s="2" t="str">
        <f t="shared" si="68"/>
        <v>N.A.</v>
      </c>
      <c r="J151" s="2" t="str">
        <f>IF(ISNUMBER(MATCH(J$150,$A$131:$K$131,0)),_xlfn.IFNA(VLOOKUP($A$151,$A$131:$K$135,MATCH(J$150,$A$131:$K$131,0),FALSE),0),"N.A.")</f>
        <v>N.A.</v>
      </c>
      <c r="AE151" s="3" t="s">
        <v>135</v>
      </c>
      <c r="AF151" s="2">
        <f>IF(ISNUMBER(MATCH(AF$150,$AE$110:$AO$110,0)),_xlfn.IFNA(VLOOKUP($AE$151,$AE$110:$AO$116,MATCH(AF$150,$AE$110:$AO$110,0),FALSE),0),"N.A.")</f>
        <v>3</v>
      </c>
      <c r="AG151" s="2">
        <f t="shared" ref="AG151:AM151" si="69">IF(ISNUMBER(MATCH(AG$150,$AE$110:$AO$110,0)),_xlfn.IFNA(VLOOKUP($AE$151,$AE$110:$AO$116,MATCH(AG$150,$AE$110:$AO$110,0),FALSE),0),"N.A.")</f>
        <v>25</v>
      </c>
      <c r="AH151" s="2">
        <f t="shared" si="69"/>
        <v>53</v>
      </c>
      <c r="AI151" s="2">
        <f t="shared" si="69"/>
        <v>81</v>
      </c>
      <c r="AJ151" s="2" t="str">
        <f t="shared" si="69"/>
        <v>N.A.</v>
      </c>
      <c r="AK151" s="2" t="str">
        <f t="shared" si="69"/>
        <v>N.A.</v>
      </c>
      <c r="AL151" s="2" t="str">
        <f t="shared" si="69"/>
        <v>N.A.</v>
      </c>
      <c r="AM151" s="2" t="str">
        <f t="shared" si="69"/>
        <v>N.A.</v>
      </c>
      <c r="AN151" s="2" t="str">
        <f>IF(ISNUMBER(MATCH(AN$150,$AE$110:$AO$110,0)),_xlfn.IFNA(VLOOKUP($AE$151,$AE$110:$AO$116,MATCH(AN$150,$AE$110:$AO$110,0),FALSE),0),"N.A.")</f>
        <v>N.A.</v>
      </c>
      <c r="EZ151" s="3"/>
      <c r="FA151" s="3" t="str">
        <f>FA130</f>
        <v>Dirigente</v>
      </c>
      <c r="FB151" s="3" t="str">
        <f t="shared" ref="FB151:FI151" si="70">FB130</f>
        <v>Impiegato</v>
      </c>
      <c r="FC151" s="3" t="str">
        <f t="shared" si="70"/>
        <v>Quadro</v>
      </c>
      <c r="FD151" s="3" t="str">
        <f t="shared" si="70"/>
        <v>Totale complessivo</v>
      </c>
      <c r="FE151" s="3">
        <f t="shared" si="70"/>
        <v>0</v>
      </c>
      <c r="FF151" s="3">
        <f t="shared" si="70"/>
        <v>0</v>
      </c>
      <c r="FG151" s="3">
        <f t="shared" si="70"/>
        <v>0</v>
      </c>
      <c r="FH151" s="3">
        <f t="shared" si="70"/>
        <v>0</v>
      </c>
      <c r="FI151" s="3">
        <f t="shared" si="70"/>
        <v>0</v>
      </c>
      <c r="FJ151" s="1"/>
    </row>
    <row r="152" spans="1:303">
      <c r="A152" s="2"/>
      <c r="B152" s="3" t="str">
        <f>B150</f>
        <v>Dirigente</v>
      </c>
      <c r="C152" s="3" t="str">
        <f t="shared" ref="C152:J152" si="71">C150</f>
        <v>Quadro</v>
      </c>
      <c r="D152" s="3" t="str">
        <f t="shared" si="71"/>
        <v>Impiegato</v>
      </c>
      <c r="E152" s="3" t="str">
        <f t="shared" si="71"/>
        <v>Totale complessivo</v>
      </c>
      <c r="F152" s="3">
        <f t="shared" si="71"/>
        <v>0</v>
      </c>
      <c r="G152" s="3">
        <f t="shared" si="71"/>
        <v>0</v>
      </c>
      <c r="H152" s="3">
        <f t="shared" si="71"/>
        <v>0</v>
      </c>
      <c r="I152" s="3">
        <f t="shared" si="71"/>
        <v>0</v>
      </c>
      <c r="J152" s="3">
        <f t="shared" si="71"/>
        <v>0</v>
      </c>
      <c r="AE152" s="2"/>
      <c r="AF152" s="3" t="str">
        <f>AF150</f>
        <v>Dirigente</v>
      </c>
      <c r="AG152" s="3" t="str">
        <f t="shared" ref="AG152:AM152" si="72">AG150</f>
        <v>Quadro</v>
      </c>
      <c r="AH152" s="3" t="str">
        <f t="shared" si="72"/>
        <v>Impiegato</v>
      </c>
      <c r="AI152" s="3" t="str">
        <f t="shared" si="72"/>
        <v>Totale complessivo</v>
      </c>
      <c r="AJ152" s="3">
        <f t="shared" si="72"/>
        <v>0</v>
      </c>
      <c r="AK152" s="3">
        <f t="shared" si="72"/>
        <v>0</v>
      </c>
      <c r="AL152" s="3">
        <f t="shared" si="72"/>
        <v>0</v>
      </c>
      <c r="AM152" s="3">
        <f t="shared" si="72"/>
        <v>0</v>
      </c>
      <c r="AN152" s="3">
        <f>AN150</f>
        <v>0</v>
      </c>
      <c r="AO152" s="1"/>
      <c r="EZ152" s="4" t="s">
        <v>44</v>
      </c>
      <c r="FA152" s="2">
        <f t="shared" ref="FA152:FI152" si="73">IF(ISNUMBER(MATCH(FA$151,$EZ$130:$FJ$130,0)),_xlfn.IFNA(VLOOKUP($EZ$152,$EZ$130:$FJ$135,MATCH(FA$151,$EZ$130:$FJ$130,0),FALSE),0),"N.A.")</f>
        <v>3</v>
      </c>
      <c r="FB152" s="2">
        <f t="shared" si="73"/>
        <v>58</v>
      </c>
      <c r="FC152" s="2">
        <f t="shared" si="73"/>
        <v>28</v>
      </c>
      <c r="FD152" s="2">
        <f t="shared" si="73"/>
        <v>89</v>
      </c>
      <c r="FE152" s="2" t="str">
        <f t="shared" si="73"/>
        <v>N.A.</v>
      </c>
      <c r="FF152" s="2" t="str">
        <f t="shared" si="73"/>
        <v>N.A.</v>
      </c>
      <c r="FG152" s="2" t="str">
        <f t="shared" si="73"/>
        <v>N.A.</v>
      </c>
      <c r="FH152" s="2" t="str">
        <f t="shared" si="73"/>
        <v>N.A.</v>
      </c>
      <c r="FI152" s="2" t="str">
        <f t="shared" si="73"/>
        <v>N.A.</v>
      </c>
    </row>
    <row r="153" spans="1:303">
      <c r="A153" s="3" t="s">
        <v>148</v>
      </c>
      <c r="B153" s="37">
        <f>IFERROR(IF(AND(B148="N.A.",B151="N.A."),"N.A.",B148/B151),0)</f>
        <v>0.66666666666666663</v>
      </c>
      <c r="C153" s="37">
        <f>IFERROR(IF(AND(C148="N.A.",C151="N.A."),"N.A.",C148/C151),0)</f>
        <v>0.64</v>
      </c>
      <c r="D153" s="37">
        <f>IFERROR(IF(AND(D148="N.A.",D151="N.A."),"N.A.",D148/D151),0)</f>
        <v>0.62264150943396224</v>
      </c>
      <c r="E153" s="37">
        <f>IFERROR(IF(AND(E148="N.A.",E151="N.A."),"N.A.",E148/E151),0)</f>
        <v>0.62962962962962965</v>
      </c>
      <c r="F153" s="37" t="str">
        <f t="shared" ref="F153:I153" si="74">IFERROR(IF(AND(F148="N.A.",F151="N.A."),"N.A.",F148/F151),0)</f>
        <v>N.A.</v>
      </c>
      <c r="G153" s="37" t="str">
        <f t="shared" si="74"/>
        <v>N.A.</v>
      </c>
      <c r="H153" s="37" t="str">
        <f t="shared" si="74"/>
        <v>N.A.</v>
      </c>
      <c r="I153" s="37" t="str">
        <f t="shared" si="74"/>
        <v>N.A.</v>
      </c>
      <c r="J153" s="37" t="str">
        <f>IFERROR(IF(AND(J148="N.A.",J151="N.A."),"N.A.",J148/J151),0)</f>
        <v>N.A.</v>
      </c>
      <c r="AE153" s="3" t="s">
        <v>149</v>
      </c>
      <c r="AF153" s="37">
        <f>IFERROR(IF(AND(AF148="N.A.",AF151="N.A."),"N.A.",AF151/AF148),0)</f>
        <v>1</v>
      </c>
      <c r="AG153" s="37">
        <f t="shared" ref="AG153:AM153" si="75">IFERROR(IF(AND(AG148="N.A.",AG151="N.A."),"N.A.",AG151/AG148),0)</f>
        <v>0.8928571428571429</v>
      </c>
      <c r="AH153" s="37">
        <f t="shared" si="75"/>
        <v>0.91379310344827591</v>
      </c>
      <c r="AI153" s="37">
        <f t="shared" si="75"/>
        <v>0.9101123595505618</v>
      </c>
      <c r="AJ153" s="37" t="str">
        <f t="shared" si="75"/>
        <v>N.A.</v>
      </c>
      <c r="AK153" s="37" t="str">
        <f t="shared" si="75"/>
        <v>N.A.</v>
      </c>
      <c r="AL153" s="37" t="str">
        <f t="shared" si="75"/>
        <v>N.A.</v>
      </c>
      <c r="AM153" s="37" t="str">
        <f t="shared" si="75"/>
        <v>N.A.</v>
      </c>
      <c r="AN153" s="37" t="str">
        <f>IFERROR(IF(AND(AN148="N.A.",AN151="N.A."),"N.A.",AN151/AN148),0)</f>
        <v>N.A.</v>
      </c>
      <c r="AO153" s="38"/>
      <c r="FA153" s="1"/>
      <c r="FB153" s="1"/>
      <c r="FC153" s="1"/>
      <c r="FE153" s="34"/>
      <c r="FF153" s="34"/>
      <c r="FG153" s="34"/>
      <c r="FH153" s="34"/>
      <c r="FI153" s="34"/>
      <c r="FJ153" s="34"/>
    </row>
    <row r="154" spans="1:303">
      <c r="A154" s="1"/>
      <c r="B154" s="34"/>
      <c r="C154" s="34"/>
      <c r="AE154" s="1"/>
      <c r="AF154" s="34"/>
      <c r="AG154" s="34"/>
      <c r="EZ154" s="1"/>
      <c r="FA154" s="34"/>
      <c r="FB154" s="34"/>
      <c r="FC154" s="34"/>
    </row>
    <row r="155" spans="1:303">
      <c r="A155" s="1"/>
      <c r="B155" s="34"/>
      <c r="C155" s="34"/>
      <c r="AE155" s="1"/>
      <c r="AF155" s="34"/>
      <c r="AG155" s="34"/>
      <c r="EZ155" s="1"/>
    </row>
    <row r="157" spans="1:303">
      <c r="A157" s="163" t="s">
        <v>155</v>
      </c>
      <c r="B157" s="163"/>
      <c r="C157" s="163"/>
      <c r="D157" s="163"/>
      <c r="E157" s="163"/>
      <c r="F157" s="163"/>
      <c r="G157" s="163"/>
      <c r="H157" s="163"/>
      <c r="I157" s="163"/>
      <c r="J157" s="163"/>
      <c r="K157" s="163"/>
      <c r="L157" s="163"/>
      <c r="M157" s="163"/>
      <c r="N157" s="163"/>
      <c r="O157" s="163"/>
      <c r="P157" s="163"/>
      <c r="Q157" s="163"/>
      <c r="R157" s="163"/>
      <c r="S157" s="163"/>
      <c r="T157" s="163"/>
      <c r="U157" s="163"/>
      <c r="V157" s="163"/>
      <c r="W157" s="163"/>
      <c r="X157" s="163"/>
      <c r="Y157" s="163"/>
      <c r="Z157" s="163"/>
      <c r="AA157" s="163"/>
      <c r="AB157" s="163"/>
      <c r="AC157" s="163" t="s">
        <v>155</v>
      </c>
      <c r="AD157" s="163"/>
      <c r="AE157" s="163"/>
      <c r="AF157" s="163"/>
      <c r="AG157" s="163"/>
      <c r="AH157" s="163"/>
      <c r="AI157" s="163"/>
      <c r="AJ157" s="163"/>
      <c r="AK157" s="163"/>
      <c r="AL157" s="163"/>
      <c r="AM157" s="163"/>
      <c r="AN157" s="163"/>
      <c r="AO157" s="163"/>
      <c r="AP157" s="163"/>
      <c r="AQ157" s="163"/>
      <c r="AR157" s="163"/>
      <c r="AS157" s="163"/>
      <c r="AT157" s="163"/>
      <c r="AU157" s="163"/>
      <c r="AV157" s="163"/>
      <c r="AW157" s="163"/>
      <c r="AX157" s="163"/>
      <c r="AY157" s="163"/>
      <c r="AZ157" s="163"/>
      <c r="BA157" s="163"/>
      <c r="BB157" s="163"/>
      <c r="BC157" s="163"/>
      <c r="BD157" s="163"/>
      <c r="BE157" s="163"/>
      <c r="BF157" s="163"/>
      <c r="BG157" s="163" t="s">
        <v>155</v>
      </c>
      <c r="BH157" s="163"/>
      <c r="BI157" s="163"/>
      <c r="BJ157" s="163"/>
      <c r="BK157" s="163"/>
      <c r="BL157" s="163"/>
      <c r="BM157" s="163"/>
      <c r="BN157" s="163"/>
      <c r="BO157" s="163"/>
      <c r="BP157" s="163"/>
      <c r="BQ157" s="163"/>
      <c r="BR157" s="163"/>
      <c r="BS157" s="163"/>
      <c r="BT157" s="163"/>
      <c r="BU157" s="163"/>
      <c r="BV157" s="163"/>
      <c r="BW157" s="163"/>
      <c r="BX157" s="163"/>
      <c r="BY157" s="163"/>
      <c r="BZ157" s="163"/>
      <c r="CA157" s="163"/>
      <c r="CB157" s="163"/>
      <c r="CC157" s="163"/>
      <c r="CD157" s="163"/>
      <c r="CE157" s="163"/>
      <c r="CF157" s="163"/>
      <c r="CG157" s="163"/>
      <c r="CH157" s="163"/>
      <c r="CI157" s="163"/>
      <c r="CJ157" s="163"/>
      <c r="CK157" s="163" t="s">
        <v>155</v>
      </c>
      <c r="CL157" s="163"/>
      <c r="CM157" s="163"/>
      <c r="CN157" s="163"/>
      <c r="CO157" s="163"/>
      <c r="CP157" s="163"/>
      <c r="CQ157" s="163"/>
      <c r="CR157" s="163"/>
      <c r="CS157" s="163"/>
      <c r="CT157" s="163"/>
      <c r="CU157" s="163"/>
      <c r="CV157" s="163"/>
      <c r="CW157" s="163"/>
      <c r="CX157" s="163"/>
      <c r="CY157" s="163"/>
      <c r="CZ157" s="163"/>
      <c r="DA157" s="163"/>
      <c r="DB157" s="163"/>
      <c r="DC157" s="163" t="s">
        <v>155</v>
      </c>
      <c r="DD157" s="163"/>
      <c r="DE157" s="163"/>
      <c r="DF157" s="163"/>
      <c r="DG157" s="163"/>
      <c r="DH157" s="163"/>
      <c r="DI157" s="163"/>
      <c r="DJ157" s="163"/>
      <c r="DK157" s="163"/>
      <c r="DL157" s="163"/>
      <c r="DM157" s="163"/>
      <c r="DN157" s="163"/>
      <c r="DO157" s="163"/>
      <c r="DP157" s="163"/>
      <c r="DQ157" s="163"/>
      <c r="DR157" s="163"/>
      <c r="DS157" s="163"/>
      <c r="DT157" s="163"/>
      <c r="DU157" s="163"/>
      <c r="DV157" s="163" t="s">
        <v>155</v>
      </c>
      <c r="DW157" s="163"/>
      <c r="DX157" s="163"/>
      <c r="DY157" s="163"/>
      <c r="DZ157" s="163"/>
      <c r="EA157" s="163"/>
      <c r="EB157" s="163"/>
      <c r="EC157" s="163"/>
      <c r="ED157" s="163"/>
      <c r="EE157" s="163"/>
      <c r="EF157" s="163"/>
      <c r="EG157" s="163"/>
      <c r="EH157" s="163"/>
      <c r="EI157" s="163"/>
      <c r="EJ157" s="163"/>
      <c r="EK157" s="163"/>
      <c r="EL157" s="163"/>
      <c r="EM157" s="163"/>
      <c r="EN157" s="163"/>
      <c r="EO157" s="163"/>
      <c r="EP157" s="163"/>
      <c r="EQ157" s="163"/>
      <c r="ER157" s="163"/>
      <c r="ES157" s="163"/>
      <c r="ET157" s="163"/>
      <c r="EU157" s="163"/>
      <c r="EV157" s="163"/>
      <c r="EW157" s="163"/>
      <c r="EX157" s="163" t="s">
        <v>155</v>
      </c>
      <c r="EY157" s="163"/>
      <c r="EZ157" s="163"/>
      <c r="FA157" s="163"/>
      <c r="FB157" s="163"/>
      <c r="FC157" s="163"/>
      <c r="FD157" s="163"/>
      <c r="FE157" s="163"/>
      <c r="FF157" s="163"/>
      <c r="FG157" s="163"/>
      <c r="FH157" s="163"/>
      <c r="FI157" s="163"/>
      <c r="FJ157" s="163"/>
      <c r="FK157" s="163"/>
      <c r="FL157" s="163"/>
      <c r="FM157" s="163"/>
      <c r="FN157" s="163"/>
      <c r="FO157" s="163"/>
      <c r="FP157" s="163"/>
      <c r="FQ157" s="163"/>
      <c r="FR157" s="163"/>
      <c r="FS157" s="163"/>
      <c r="FT157" s="163"/>
      <c r="FU157" s="163"/>
      <c r="FV157" s="163"/>
      <c r="FW157" s="163"/>
      <c r="FX157" s="163"/>
      <c r="FY157" s="163"/>
      <c r="FZ157" s="163"/>
      <c r="GA157" s="163"/>
      <c r="GB157" s="163" t="s">
        <v>155</v>
      </c>
      <c r="GC157" s="163"/>
      <c r="GD157" s="163"/>
      <c r="GE157" s="163"/>
      <c r="GF157" s="163"/>
      <c r="GG157" s="163"/>
      <c r="GH157" s="163"/>
      <c r="GI157" s="163"/>
      <c r="GJ157" s="163"/>
      <c r="GK157" s="163"/>
      <c r="GL157" s="163"/>
      <c r="GM157" s="163"/>
      <c r="GN157" s="163"/>
      <c r="GO157" s="163"/>
      <c r="GP157" s="163"/>
      <c r="GQ157" s="163"/>
      <c r="GR157" s="163"/>
      <c r="GS157" s="163"/>
      <c r="GT157" s="163"/>
      <c r="GU157" s="163"/>
      <c r="GV157" s="163"/>
      <c r="GW157" s="163"/>
      <c r="GX157" s="163"/>
      <c r="GY157" s="163"/>
      <c r="GZ157" s="163"/>
      <c r="HA157" s="163"/>
      <c r="HB157" s="163"/>
      <c r="HC157" s="163"/>
      <c r="HD157" s="163"/>
      <c r="HE157" s="163"/>
      <c r="HF157" s="163" t="s">
        <v>155</v>
      </c>
      <c r="HG157" s="163"/>
      <c r="HH157" s="163"/>
      <c r="HI157" s="163"/>
      <c r="HJ157" s="163"/>
      <c r="HK157" s="163"/>
      <c r="HL157" s="163"/>
      <c r="HM157" s="163"/>
      <c r="HN157" s="163"/>
      <c r="HO157" s="163"/>
      <c r="HP157" s="163"/>
      <c r="HQ157" s="163"/>
      <c r="HR157" s="163"/>
      <c r="HS157" s="163"/>
      <c r="HT157" s="163"/>
      <c r="HU157" s="163"/>
      <c r="HV157" s="163"/>
      <c r="HW157" s="163"/>
      <c r="HX157" s="163"/>
      <c r="HY157" s="163"/>
      <c r="HZ157" s="163"/>
      <c r="IA157" s="163"/>
      <c r="IB157" s="163"/>
      <c r="IC157" s="163"/>
      <c r="ID157" s="163"/>
      <c r="IE157" s="163"/>
      <c r="IF157" s="163"/>
      <c r="IG157" s="163"/>
      <c r="IH157" s="163"/>
      <c r="II157" s="163"/>
      <c r="IJ157" s="163" t="s">
        <v>155</v>
      </c>
      <c r="IK157" s="163"/>
      <c r="IL157" s="163"/>
      <c r="IM157" s="163"/>
      <c r="IN157" s="163"/>
      <c r="IO157" s="163"/>
      <c r="IP157" s="163"/>
      <c r="IQ157" s="163"/>
      <c r="IR157" s="163"/>
      <c r="IS157" s="163"/>
      <c r="IT157" s="163"/>
      <c r="IU157" s="163"/>
      <c r="IV157" s="163"/>
      <c r="IW157" s="163"/>
      <c r="IX157" s="163"/>
      <c r="IY157" s="163"/>
      <c r="IZ157" s="163"/>
      <c r="JA157" s="163"/>
      <c r="JB157" s="163"/>
      <c r="JC157" s="163"/>
      <c r="JD157" s="163"/>
      <c r="JE157" s="163"/>
      <c r="JF157" s="163"/>
      <c r="JG157" s="163"/>
      <c r="JH157" s="163"/>
      <c r="JI157" s="163"/>
      <c r="JJ157" s="163"/>
      <c r="JK157" s="163"/>
      <c r="JL157" s="163"/>
      <c r="JM157" s="163"/>
      <c r="JN157" s="163" t="s">
        <v>155</v>
      </c>
      <c r="JO157" s="163"/>
      <c r="JP157" s="163"/>
      <c r="JQ157" s="163"/>
      <c r="JR157" s="163"/>
      <c r="JS157" s="163"/>
      <c r="JT157" s="163"/>
      <c r="JU157" s="163"/>
      <c r="JV157" s="163"/>
      <c r="JW157" s="163"/>
      <c r="JX157" s="163"/>
      <c r="JY157" s="163"/>
      <c r="JZ157" s="163"/>
      <c r="KA157" s="163"/>
      <c r="KB157" s="163"/>
      <c r="KC157" s="163"/>
      <c r="KD157" s="163"/>
      <c r="KE157" s="163"/>
      <c r="KF157" s="163"/>
      <c r="KG157" s="163"/>
      <c r="KH157" s="163"/>
      <c r="KI157" s="163"/>
      <c r="KJ157" s="163"/>
      <c r="KK157" s="163"/>
      <c r="KL157" s="163"/>
      <c r="KM157" s="163"/>
      <c r="KN157" s="163"/>
      <c r="KO157" s="163"/>
      <c r="KP157" s="163"/>
      <c r="KQ157" s="163"/>
    </row>
    <row r="158" spans="1:303">
      <c r="A158" s="35" t="s">
        <v>12</v>
      </c>
      <c r="B158" t="s">
        <v>44</v>
      </c>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c r="AA158" s="33"/>
      <c r="AB158" s="119"/>
      <c r="AC158" s="33"/>
      <c r="AD158" s="33"/>
      <c r="AE158" s="35" t="s">
        <v>12</v>
      </c>
      <c r="AF158" t="s">
        <v>44</v>
      </c>
      <c r="AG158" s="33"/>
      <c r="AH158" s="33"/>
      <c r="AI158" s="33"/>
      <c r="AJ158" s="33"/>
      <c r="AK158" s="33"/>
      <c r="AL158" s="33"/>
      <c r="AM158" s="33"/>
      <c r="AN158" s="33"/>
      <c r="AO158" s="33"/>
      <c r="AP158" s="33"/>
      <c r="AQ158" s="33"/>
      <c r="AR158" s="33"/>
      <c r="AS158" s="33"/>
      <c r="AT158" s="33"/>
      <c r="AU158" s="33"/>
      <c r="AV158" s="33"/>
      <c r="AW158" s="33"/>
      <c r="AX158" s="33"/>
      <c r="AY158" s="33"/>
      <c r="AZ158" s="33"/>
      <c r="BA158" s="33"/>
      <c r="BB158" s="33"/>
      <c r="BC158" s="33"/>
      <c r="BD158" s="33"/>
      <c r="BE158" s="33"/>
      <c r="BF158" s="119"/>
      <c r="BG158" s="33"/>
      <c r="BH158" s="33"/>
      <c r="BK158" s="33"/>
      <c r="BL158" s="33"/>
      <c r="BM158" s="33"/>
      <c r="BN158" s="33"/>
      <c r="BO158" s="33"/>
      <c r="BP158" s="33"/>
      <c r="BQ158" s="33"/>
      <c r="BR158" s="33"/>
      <c r="BS158" s="33"/>
      <c r="BT158" s="33"/>
      <c r="BU158" s="33"/>
      <c r="BV158" s="33"/>
      <c r="BW158" s="33"/>
      <c r="BX158" s="33"/>
      <c r="BY158" s="33"/>
      <c r="BZ158" s="33"/>
      <c r="CA158" s="33"/>
      <c r="CB158" s="33"/>
      <c r="CC158" s="33"/>
      <c r="CD158" s="33"/>
      <c r="CE158" s="33"/>
      <c r="CF158" s="33"/>
      <c r="CG158" s="33"/>
      <c r="CH158" s="33"/>
      <c r="CI158" s="33"/>
      <c r="CJ158" s="119"/>
      <c r="CK158" s="33"/>
      <c r="CL158" s="33"/>
      <c r="CO158" s="33"/>
      <c r="CP158" s="33"/>
      <c r="CQ158" s="33"/>
      <c r="CR158" s="33"/>
      <c r="CS158" s="33"/>
      <c r="CT158" s="33"/>
      <c r="CU158" s="33"/>
      <c r="CV158" s="33"/>
      <c r="CW158" s="33"/>
      <c r="CX158" s="33"/>
      <c r="CY158" s="33"/>
      <c r="CZ158" s="33"/>
      <c r="DA158" s="33"/>
      <c r="DB158" s="119"/>
      <c r="DC158" s="33"/>
      <c r="DD158" s="33"/>
      <c r="DV158" s="33"/>
      <c r="DW158" s="33"/>
      <c r="DX158" s="35" t="s">
        <v>12</v>
      </c>
      <c r="DY158" t="s">
        <v>44</v>
      </c>
      <c r="EZ158" s="35" t="s">
        <v>12</v>
      </c>
      <c r="FA158" t="s">
        <v>44</v>
      </c>
      <c r="FB158" s="33"/>
      <c r="FC158" s="33"/>
      <c r="FD158" s="33"/>
      <c r="FE158" s="33"/>
      <c r="FF158" s="33"/>
      <c r="FG158" s="33"/>
      <c r="FH158" s="33"/>
      <c r="FI158" s="33"/>
      <c r="FJ158" s="33"/>
      <c r="FK158" s="33"/>
      <c r="FL158" s="33"/>
      <c r="FM158" s="33"/>
      <c r="FN158" s="33"/>
      <c r="FO158" s="33"/>
      <c r="FP158" s="33"/>
      <c r="FQ158" s="33"/>
      <c r="FR158" s="33"/>
      <c r="FS158" s="33"/>
      <c r="FT158" s="33"/>
      <c r="FU158" s="33"/>
      <c r="FV158" s="33"/>
      <c r="FW158" s="33"/>
      <c r="FX158" s="33"/>
      <c r="FY158" s="33"/>
      <c r="FZ158" s="33"/>
      <c r="GA158" s="119"/>
      <c r="GB158" s="33"/>
      <c r="GC158" s="33"/>
      <c r="GD158" s="35" t="s">
        <v>12</v>
      </c>
      <c r="GE158" t="s">
        <v>44</v>
      </c>
    </row>
    <row r="159" spans="1:303">
      <c r="BS159" s="33"/>
      <c r="BT159" s="33"/>
      <c r="BU159" s="33"/>
      <c r="BV159" s="33"/>
      <c r="BW159" s="33"/>
      <c r="BX159" s="33"/>
      <c r="BY159" s="33"/>
      <c r="BZ159" s="33"/>
      <c r="CA159" s="33"/>
      <c r="CB159" s="33"/>
      <c r="CC159" s="33"/>
      <c r="CD159" s="33"/>
      <c r="CE159" s="33"/>
      <c r="CF159" s="33"/>
      <c r="CG159" s="33"/>
      <c r="CH159" s="33"/>
      <c r="CI159" s="33"/>
      <c r="CJ159" s="119"/>
      <c r="CK159" s="33"/>
      <c r="CL159" s="33"/>
      <c r="DD159" s="33"/>
      <c r="DV159" s="33"/>
      <c r="DW159" s="33"/>
    </row>
    <row r="160" spans="1:303">
      <c r="A160" s="35" t="s">
        <v>132</v>
      </c>
      <c r="B160" s="35" t="s">
        <v>133</v>
      </c>
      <c r="AE160" s="35" t="s">
        <v>132</v>
      </c>
      <c r="AF160" s="35" t="s">
        <v>133</v>
      </c>
      <c r="BJ160" s="35" t="s">
        <v>133</v>
      </c>
      <c r="BS160" s="33"/>
      <c r="BT160" s="33"/>
      <c r="BU160" s="33"/>
      <c r="BV160" s="33"/>
      <c r="BW160" s="33"/>
      <c r="BX160" s="33"/>
      <c r="BY160" s="33"/>
      <c r="BZ160" s="33"/>
      <c r="CA160" s="33"/>
      <c r="CB160" s="33"/>
      <c r="CC160" s="33"/>
      <c r="CD160" s="33"/>
      <c r="CE160" s="33"/>
      <c r="CF160" s="33"/>
      <c r="CG160" s="33"/>
      <c r="CH160" s="33"/>
      <c r="CI160" s="33"/>
      <c r="CJ160" s="119"/>
      <c r="CK160" s="33"/>
      <c r="CL160" s="33"/>
      <c r="CM160" s="35" t="s">
        <v>119</v>
      </c>
      <c r="CN160" t="s">
        <v>156</v>
      </c>
      <c r="CO160" t="s">
        <v>157</v>
      </c>
      <c r="CP160" t="s">
        <v>158</v>
      </c>
      <c r="CQ160" t="s">
        <v>159</v>
      </c>
      <c r="CR160" t="s">
        <v>160</v>
      </c>
      <c r="CS160" t="s">
        <v>161</v>
      </c>
      <c r="CT160" t="s">
        <v>162</v>
      </c>
      <c r="CU160" t="s">
        <v>163</v>
      </c>
      <c r="CV160" t="s">
        <v>164</v>
      </c>
      <c r="CW160" t="s">
        <v>165</v>
      </c>
      <c r="CX160" t="s">
        <v>166</v>
      </c>
      <c r="CY160" t="s">
        <v>167</v>
      </c>
      <c r="DD160" s="33"/>
      <c r="DE160" s="35" t="s">
        <v>119</v>
      </c>
      <c r="DF160" t="s">
        <v>120</v>
      </c>
      <c r="DG160" t="s">
        <v>121</v>
      </c>
      <c r="DH160" t="s">
        <v>122</v>
      </c>
      <c r="DI160" t="s">
        <v>123</v>
      </c>
      <c r="DJ160" t="s">
        <v>124</v>
      </c>
      <c r="DK160" t="s">
        <v>125</v>
      </c>
      <c r="DL160" t="s">
        <v>126</v>
      </c>
      <c r="DM160" t="s">
        <v>127</v>
      </c>
      <c r="DN160" t="s">
        <v>128</v>
      </c>
      <c r="DO160" t="s">
        <v>129</v>
      </c>
      <c r="DP160" t="s">
        <v>130</v>
      </c>
      <c r="DQ160" t="s">
        <v>131</v>
      </c>
      <c r="DV160" s="33"/>
      <c r="DW160" s="33"/>
      <c r="DX160" s="35" t="s">
        <v>132</v>
      </c>
      <c r="DY160" s="35" t="s">
        <v>133</v>
      </c>
      <c r="EZ160" s="35" t="s">
        <v>132</v>
      </c>
      <c r="FA160" s="35" t="s">
        <v>133</v>
      </c>
      <c r="GD160" s="35" t="s">
        <v>132</v>
      </c>
      <c r="GE160" s="35" t="s">
        <v>133</v>
      </c>
      <c r="HH160" s="35" t="s">
        <v>12</v>
      </c>
      <c r="HI160" t="s">
        <v>168</v>
      </c>
      <c r="IL160" s="35" t="s">
        <v>12</v>
      </c>
      <c r="IM160" t="s">
        <v>168</v>
      </c>
      <c r="JP160" s="35" t="s">
        <v>12</v>
      </c>
      <c r="JQ160" t="s">
        <v>168</v>
      </c>
    </row>
    <row r="161" spans="1:284">
      <c r="A161" s="35" t="s">
        <v>119</v>
      </c>
      <c r="B161" t="s">
        <v>62</v>
      </c>
      <c r="C161" t="s">
        <v>69</v>
      </c>
      <c r="D161" t="s">
        <v>59</v>
      </c>
      <c r="E161" t="s">
        <v>56</v>
      </c>
      <c r="F161" t="s">
        <v>42</v>
      </c>
      <c r="G161" t="s">
        <v>61</v>
      </c>
      <c r="H161" t="s">
        <v>81</v>
      </c>
      <c r="AE161" s="35" t="s">
        <v>119</v>
      </c>
      <c r="AF161" t="s">
        <v>62</v>
      </c>
      <c r="AG161" t="s">
        <v>69</v>
      </c>
      <c r="AH161" t="s">
        <v>59</v>
      </c>
      <c r="AI161" t="s">
        <v>56</v>
      </c>
      <c r="AJ161" t="s">
        <v>42</v>
      </c>
      <c r="AK161" t="s">
        <v>61</v>
      </c>
      <c r="AL161" t="s">
        <v>81</v>
      </c>
      <c r="BJ161" t="s">
        <v>62</v>
      </c>
      <c r="BK161" t="s">
        <v>69</v>
      </c>
      <c r="BL161" t="s">
        <v>59</v>
      </c>
      <c r="BM161" t="s">
        <v>56</v>
      </c>
      <c r="BN161" t="s">
        <v>42</v>
      </c>
      <c r="BO161" t="s">
        <v>61</v>
      </c>
      <c r="BP161" t="s">
        <v>136</v>
      </c>
      <c r="BQ161" t="s">
        <v>81</v>
      </c>
      <c r="BS161" s="33"/>
      <c r="BT161" s="33"/>
      <c r="BU161" s="33"/>
      <c r="BV161" s="33"/>
      <c r="BW161" s="33"/>
      <c r="BX161" s="33"/>
      <c r="BY161" s="33"/>
      <c r="BZ161" s="33"/>
      <c r="CA161" s="33"/>
      <c r="CB161" s="33"/>
      <c r="CC161" s="33"/>
      <c r="CD161" s="33"/>
      <c r="CE161" s="33"/>
      <c r="CF161" s="33"/>
      <c r="CG161" s="33"/>
      <c r="CH161" s="33"/>
      <c r="CI161" s="33"/>
      <c r="CJ161" s="119"/>
      <c r="CK161" s="33"/>
      <c r="CL161" s="33"/>
      <c r="CM161" s="105" t="s">
        <v>62</v>
      </c>
      <c r="CN161">
        <v>12</v>
      </c>
      <c r="DD161" s="33"/>
      <c r="DE161" s="105" t="s">
        <v>62</v>
      </c>
      <c r="DF161">
        <v>0.70588235294117652</v>
      </c>
      <c r="DV161" s="33"/>
      <c r="DW161" s="33"/>
      <c r="DX161" s="35" t="s">
        <v>119</v>
      </c>
      <c r="DY161" t="s">
        <v>62</v>
      </c>
      <c r="DZ161" t="s">
        <v>69</v>
      </c>
      <c r="EA161" t="s">
        <v>59</v>
      </c>
      <c r="EB161" t="s">
        <v>56</v>
      </c>
      <c r="EC161" t="s">
        <v>42</v>
      </c>
      <c r="ED161" t="s">
        <v>61</v>
      </c>
      <c r="EE161" t="s">
        <v>81</v>
      </c>
      <c r="EZ161" s="35" t="s">
        <v>119</v>
      </c>
      <c r="FA161" t="s">
        <v>62</v>
      </c>
      <c r="FB161" t="s">
        <v>69</v>
      </c>
      <c r="FC161" t="s">
        <v>59</v>
      </c>
      <c r="FD161" t="s">
        <v>56</v>
      </c>
      <c r="FE161" t="s">
        <v>42</v>
      </c>
      <c r="FF161" t="s">
        <v>61</v>
      </c>
      <c r="FG161" t="s">
        <v>81</v>
      </c>
      <c r="FH161" s="35"/>
      <c r="FI161" s="35"/>
      <c r="FJ161" s="35"/>
      <c r="FK161" s="35"/>
      <c r="FL161" s="35"/>
      <c r="FM161" s="35"/>
      <c r="FN161" s="35"/>
      <c r="FO161" s="35"/>
      <c r="GD161" s="35" t="s">
        <v>119</v>
      </c>
      <c r="GE161" t="s">
        <v>62</v>
      </c>
      <c r="GF161" t="s">
        <v>69</v>
      </c>
      <c r="GG161" t="s">
        <v>59</v>
      </c>
      <c r="GH161" t="s">
        <v>56</v>
      </c>
      <c r="GI161" t="s">
        <v>42</v>
      </c>
      <c r="GJ161" t="s">
        <v>61</v>
      </c>
      <c r="GK161" t="s">
        <v>81</v>
      </c>
    </row>
    <row r="162" spans="1:284">
      <c r="A162" s="105" t="s">
        <v>134</v>
      </c>
      <c r="B162">
        <v>12</v>
      </c>
      <c r="C162">
        <v>2</v>
      </c>
      <c r="D162">
        <v>1</v>
      </c>
      <c r="E162">
        <v>2</v>
      </c>
      <c r="F162">
        <v>14</v>
      </c>
      <c r="G162">
        <v>20</v>
      </c>
      <c r="H162">
        <v>51</v>
      </c>
      <c r="AE162" s="105" t="s">
        <v>135</v>
      </c>
      <c r="AF162">
        <v>14</v>
      </c>
      <c r="AG162">
        <v>3</v>
      </c>
      <c r="AH162">
        <v>2</v>
      </c>
      <c r="AI162">
        <v>4</v>
      </c>
      <c r="AJ162">
        <v>28</v>
      </c>
      <c r="AK162">
        <v>30</v>
      </c>
      <c r="AL162">
        <v>81</v>
      </c>
      <c r="BI162" t="s">
        <v>169</v>
      </c>
      <c r="BJ162">
        <v>12</v>
      </c>
      <c r="BK162">
        <v>2</v>
      </c>
      <c r="BL162">
        <v>2</v>
      </c>
      <c r="BM162">
        <v>2</v>
      </c>
      <c r="BN162">
        <v>14</v>
      </c>
      <c r="BO162">
        <v>22</v>
      </c>
      <c r="BQ162">
        <v>54</v>
      </c>
      <c r="BS162" s="33"/>
      <c r="BT162" s="33"/>
      <c r="BU162" s="33"/>
      <c r="BV162" s="33"/>
      <c r="BW162" s="33"/>
      <c r="BX162" s="33"/>
      <c r="BY162" s="33"/>
      <c r="BZ162" s="33"/>
      <c r="CA162" s="33"/>
      <c r="CB162" s="33"/>
      <c r="CC162" s="33"/>
      <c r="CD162" s="33"/>
      <c r="CE162" s="33"/>
      <c r="CF162" s="33"/>
      <c r="CG162" s="33"/>
      <c r="CH162" s="33"/>
      <c r="CI162" s="33"/>
      <c r="CJ162" s="119"/>
      <c r="CK162" s="33"/>
      <c r="CL162" s="33"/>
      <c r="CM162" s="105" t="s">
        <v>69</v>
      </c>
      <c r="CN162">
        <v>2</v>
      </c>
      <c r="DD162" s="33"/>
      <c r="DE162" s="105" t="s">
        <v>69</v>
      </c>
      <c r="DF162">
        <v>0.66666666666666663</v>
      </c>
      <c r="DV162" s="33"/>
      <c r="DW162" s="33"/>
      <c r="DX162" s="105" t="s">
        <v>137</v>
      </c>
      <c r="DY162">
        <v>2</v>
      </c>
      <c r="DZ162">
        <v>1</v>
      </c>
      <c r="EA162">
        <v>1</v>
      </c>
      <c r="EB162">
        <v>2</v>
      </c>
      <c r="EC162">
        <v>14</v>
      </c>
      <c r="ED162">
        <v>10</v>
      </c>
      <c r="EE162">
        <v>30</v>
      </c>
      <c r="EZ162" s="105" t="s">
        <v>135</v>
      </c>
      <c r="FA162">
        <v>14</v>
      </c>
      <c r="FB162">
        <v>3</v>
      </c>
      <c r="FC162">
        <v>2</v>
      </c>
      <c r="FD162">
        <v>4</v>
      </c>
      <c r="FE162">
        <v>28</v>
      </c>
      <c r="FF162">
        <v>30</v>
      </c>
      <c r="FG162">
        <v>81</v>
      </c>
      <c r="GD162" s="105" t="s">
        <v>137</v>
      </c>
      <c r="GE162">
        <v>2</v>
      </c>
      <c r="GF162">
        <v>1</v>
      </c>
      <c r="GG162">
        <v>1</v>
      </c>
      <c r="GH162">
        <v>2</v>
      </c>
      <c r="GI162">
        <v>14</v>
      </c>
      <c r="GJ162">
        <v>10</v>
      </c>
      <c r="GK162">
        <v>30</v>
      </c>
      <c r="HH162" s="35" t="s">
        <v>170</v>
      </c>
      <c r="HI162" s="35" t="s">
        <v>133</v>
      </c>
      <c r="IL162" s="35" t="s">
        <v>171</v>
      </c>
      <c r="IM162" s="35" t="s">
        <v>133</v>
      </c>
      <c r="JP162" s="35" t="s">
        <v>172</v>
      </c>
      <c r="JQ162" s="35" t="s">
        <v>133</v>
      </c>
    </row>
    <row r="163" spans="1:284">
      <c r="A163" s="105" t="s">
        <v>137</v>
      </c>
      <c r="B163">
        <v>4</v>
      </c>
      <c r="C163">
        <v>1</v>
      </c>
      <c r="D163">
        <v>1</v>
      </c>
      <c r="E163">
        <v>2</v>
      </c>
      <c r="F163">
        <v>16</v>
      </c>
      <c r="G163">
        <v>14</v>
      </c>
      <c r="H163">
        <v>38</v>
      </c>
      <c r="AE163" s="105" t="s">
        <v>138</v>
      </c>
      <c r="AF163">
        <v>2</v>
      </c>
      <c r="AJ163">
        <v>2</v>
      </c>
      <c r="AK163">
        <v>4</v>
      </c>
      <c r="AL163">
        <v>8</v>
      </c>
      <c r="BS163" s="33"/>
      <c r="BT163" s="33"/>
      <c r="BU163" s="33"/>
      <c r="BV163" s="33"/>
      <c r="BW163" s="33"/>
      <c r="BX163" s="33"/>
      <c r="BY163" s="33"/>
      <c r="BZ163" s="33"/>
      <c r="CA163" s="33"/>
      <c r="CB163" s="33"/>
      <c r="CC163" s="33"/>
      <c r="CD163" s="33"/>
      <c r="CE163" s="33"/>
      <c r="CF163" s="33"/>
      <c r="CG163" s="33"/>
      <c r="CH163" s="33"/>
      <c r="CI163" s="33"/>
      <c r="CJ163" s="119"/>
      <c r="CK163" s="33"/>
      <c r="CL163" s="33"/>
      <c r="CM163" s="105" t="s">
        <v>59</v>
      </c>
      <c r="CN163">
        <v>2</v>
      </c>
      <c r="DD163" s="33"/>
      <c r="DE163" s="105" t="s">
        <v>59</v>
      </c>
      <c r="DF163">
        <v>1</v>
      </c>
      <c r="DV163" s="33"/>
      <c r="DW163" s="33"/>
      <c r="DX163" s="105" t="s">
        <v>138</v>
      </c>
      <c r="DY163">
        <v>2</v>
      </c>
      <c r="EC163">
        <v>2</v>
      </c>
      <c r="ED163">
        <v>4</v>
      </c>
      <c r="EE163">
        <v>8</v>
      </c>
      <c r="EZ163" s="105" t="s">
        <v>138</v>
      </c>
      <c r="FA163">
        <v>2</v>
      </c>
      <c r="FE163">
        <v>2</v>
      </c>
      <c r="FF163">
        <v>4</v>
      </c>
      <c r="FG163">
        <v>8</v>
      </c>
      <c r="GD163" s="105" t="s">
        <v>138</v>
      </c>
      <c r="GE163">
        <v>2</v>
      </c>
      <c r="GI163">
        <v>2</v>
      </c>
      <c r="GJ163">
        <v>4</v>
      </c>
      <c r="GK163">
        <v>8</v>
      </c>
      <c r="HH163" s="35" t="s">
        <v>119</v>
      </c>
      <c r="HI163" t="s">
        <v>62</v>
      </c>
      <c r="HJ163" t="s">
        <v>69</v>
      </c>
      <c r="HK163" t="s">
        <v>59</v>
      </c>
      <c r="HL163" t="s">
        <v>56</v>
      </c>
      <c r="HM163" t="s">
        <v>42</v>
      </c>
      <c r="HN163" t="s">
        <v>61</v>
      </c>
      <c r="HO163" t="s">
        <v>136</v>
      </c>
      <c r="HP163" t="s">
        <v>81</v>
      </c>
      <c r="IL163" s="35" t="s">
        <v>119</v>
      </c>
      <c r="IM163" t="s">
        <v>62</v>
      </c>
      <c r="IN163" t="s">
        <v>69</v>
      </c>
      <c r="IO163" t="s">
        <v>59</v>
      </c>
      <c r="IP163" t="s">
        <v>56</v>
      </c>
      <c r="IQ163" t="s">
        <v>42</v>
      </c>
      <c r="IR163" t="s">
        <v>61</v>
      </c>
      <c r="IS163" t="s">
        <v>136</v>
      </c>
      <c r="IT163" t="s">
        <v>81</v>
      </c>
      <c r="JP163" s="35" t="s">
        <v>119</v>
      </c>
      <c r="JQ163" t="s">
        <v>62</v>
      </c>
      <c r="JR163" t="s">
        <v>69</v>
      </c>
      <c r="JS163" t="s">
        <v>59</v>
      </c>
      <c r="JT163" t="s">
        <v>56</v>
      </c>
      <c r="JU163" t="s">
        <v>42</v>
      </c>
      <c r="JV163" t="s">
        <v>61</v>
      </c>
      <c r="JW163" t="s">
        <v>136</v>
      </c>
      <c r="JX163" t="s">
        <v>81</v>
      </c>
    </row>
    <row r="164" spans="1:284">
      <c r="A164" s="105" t="s">
        <v>81</v>
      </c>
      <c r="B164">
        <v>16</v>
      </c>
      <c r="C164">
        <v>3</v>
      </c>
      <c r="D164">
        <v>2</v>
      </c>
      <c r="E164">
        <v>4</v>
      </c>
      <c r="F164">
        <v>30</v>
      </c>
      <c r="G164">
        <v>34</v>
      </c>
      <c r="H164">
        <v>89</v>
      </c>
      <c r="AE164" s="105" t="s">
        <v>81</v>
      </c>
      <c r="AF164">
        <v>16</v>
      </c>
      <c r="AG164">
        <v>3</v>
      </c>
      <c r="AH164">
        <v>2</v>
      </c>
      <c r="AI164">
        <v>4</v>
      </c>
      <c r="AJ164">
        <v>30</v>
      </c>
      <c r="AK164">
        <v>34</v>
      </c>
      <c r="AL164">
        <v>89</v>
      </c>
      <c r="BS164" s="33"/>
      <c r="BT164" s="33"/>
      <c r="BU164" s="33"/>
      <c r="BV164" s="33"/>
      <c r="BW164" s="33"/>
      <c r="BX164" s="33"/>
      <c r="BY164" s="33"/>
      <c r="BZ164" s="33"/>
      <c r="CA164" s="33"/>
      <c r="CB164" s="33"/>
      <c r="CC164" s="33"/>
      <c r="CD164" s="33"/>
      <c r="CE164" s="33"/>
      <c r="CF164" s="33"/>
      <c r="CG164" s="33"/>
      <c r="CH164" s="33"/>
      <c r="CI164" s="33"/>
      <c r="CJ164" s="119"/>
      <c r="CK164" s="33"/>
      <c r="CL164" s="33"/>
      <c r="CM164" s="105" t="s">
        <v>56</v>
      </c>
      <c r="CN164">
        <v>2</v>
      </c>
      <c r="DD164" s="33"/>
      <c r="DE164" s="105" t="s">
        <v>56</v>
      </c>
      <c r="DF164">
        <v>0.5</v>
      </c>
      <c r="DV164" s="33"/>
      <c r="DW164" s="33"/>
      <c r="DX164" s="105" t="s">
        <v>139</v>
      </c>
      <c r="DY164">
        <v>12</v>
      </c>
      <c r="DZ164">
        <v>2</v>
      </c>
      <c r="EA164">
        <v>1</v>
      </c>
      <c r="EB164">
        <v>2</v>
      </c>
      <c r="EC164">
        <v>14</v>
      </c>
      <c r="ED164">
        <v>20</v>
      </c>
      <c r="EE164">
        <v>51</v>
      </c>
      <c r="EZ164" s="105" t="s">
        <v>81</v>
      </c>
      <c r="FA164">
        <v>16</v>
      </c>
      <c r="FB164">
        <v>3</v>
      </c>
      <c r="FC164">
        <v>2</v>
      </c>
      <c r="FD164">
        <v>4</v>
      </c>
      <c r="FE164">
        <v>30</v>
      </c>
      <c r="FF164">
        <v>34</v>
      </c>
      <c r="FG164">
        <v>89</v>
      </c>
      <c r="GD164" s="105" t="s">
        <v>139</v>
      </c>
      <c r="GE164">
        <v>12</v>
      </c>
      <c r="GF164">
        <v>2</v>
      </c>
      <c r="GG164">
        <v>1</v>
      </c>
      <c r="GH164">
        <v>2</v>
      </c>
      <c r="GI164">
        <v>14</v>
      </c>
      <c r="GJ164">
        <v>20</v>
      </c>
      <c r="GK164">
        <v>51</v>
      </c>
      <c r="HH164" s="105" t="s">
        <v>51</v>
      </c>
      <c r="HI164">
        <v>8</v>
      </c>
      <c r="HJ164">
        <v>1</v>
      </c>
      <c r="HK164">
        <v>1</v>
      </c>
      <c r="HL164">
        <v>2</v>
      </c>
      <c r="HM164">
        <v>20</v>
      </c>
      <c r="HN164">
        <v>31</v>
      </c>
      <c r="HP164">
        <v>63</v>
      </c>
      <c r="IL164" s="105" t="s">
        <v>51</v>
      </c>
      <c r="IM164">
        <v>4</v>
      </c>
      <c r="IN164">
        <v>2</v>
      </c>
      <c r="IQ164">
        <v>14</v>
      </c>
      <c r="IR164">
        <v>17</v>
      </c>
      <c r="IT164">
        <v>37</v>
      </c>
      <c r="JP164" s="105" t="s">
        <v>51</v>
      </c>
      <c r="JQ164">
        <v>8</v>
      </c>
      <c r="JT164">
        <v>2</v>
      </c>
      <c r="JU164">
        <v>14</v>
      </c>
      <c r="JV164">
        <v>22</v>
      </c>
      <c r="JX164">
        <v>46</v>
      </c>
    </row>
    <row r="165" spans="1:284">
      <c r="BS165" s="33"/>
      <c r="BT165" s="33"/>
      <c r="BU165" s="33"/>
      <c r="BV165" s="33"/>
      <c r="BW165" s="33"/>
      <c r="BX165" s="33"/>
      <c r="BY165" s="33"/>
      <c r="BZ165" s="33"/>
      <c r="CA165" s="33"/>
      <c r="CB165" s="33"/>
      <c r="CC165" s="33"/>
      <c r="CD165" s="33"/>
      <c r="CE165" s="33"/>
      <c r="CF165" s="33"/>
      <c r="CG165" s="33"/>
      <c r="CH165" s="33"/>
      <c r="CI165" s="33"/>
      <c r="CJ165" s="119"/>
      <c r="CK165" s="33"/>
      <c r="CL165" s="33"/>
      <c r="CM165" s="105" t="s">
        <v>42</v>
      </c>
      <c r="CN165">
        <v>14</v>
      </c>
      <c r="DD165" s="33"/>
      <c r="DE165" s="105" t="s">
        <v>42</v>
      </c>
      <c r="DF165">
        <v>0.41176470588235292</v>
      </c>
      <c r="DV165" s="33"/>
      <c r="DW165" s="33"/>
      <c r="DX165" s="105" t="s">
        <v>81</v>
      </c>
      <c r="DY165">
        <v>16</v>
      </c>
      <c r="DZ165">
        <v>3</v>
      </c>
      <c r="EA165">
        <v>2</v>
      </c>
      <c r="EB165">
        <v>4</v>
      </c>
      <c r="EC165">
        <v>30</v>
      </c>
      <c r="ED165">
        <v>34</v>
      </c>
      <c r="EE165">
        <v>89</v>
      </c>
      <c r="GD165" s="105" t="s">
        <v>81</v>
      </c>
      <c r="GE165">
        <v>16</v>
      </c>
      <c r="GF165">
        <v>3</v>
      </c>
      <c r="GG165">
        <v>2</v>
      </c>
      <c r="GH165">
        <v>4</v>
      </c>
      <c r="GI165">
        <v>30</v>
      </c>
      <c r="GJ165">
        <v>34</v>
      </c>
      <c r="GK165">
        <v>89</v>
      </c>
      <c r="HH165" s="105" t="s">
        <v>45</v>
      </c>
      <c r="HI165">
        <v>9</v>
      </c>
      <c r="HJ165">
        <v>2</v>
      </c>
      <c r="HK165">
        <v>1</v>
      </c>
      <c r="HL165">
        <v>2</v>
      </c>
      <c r="HM165">
        <v>14</v>
      </c>
      <c r="HN165">
        <v>9</v>
      </c>
      <c r="HP165">
        <v>37</v>
      </c>
      <c r="IL165" s="105" t="s">
        <v>45</v>
      </c>
      <c r="IM165">
        <v>13</v>
      </c>
      <c r="IN165">
        <v>1</v>
      </c>
      <c r="IO165">
        <v>2</v>
      </c>
      <c r="IP165">
        <v>4</v>
      </c>
      <c r="IQ165">
        <v>20</v>
      </c>
      <c r="IR165">
        <v>23</v>
      </c>
      <c r="IT165">
        <v>63</v>
      </c>
      <c r="JP165" s="105" t="s">
        <v>45</v>
      </c>
      <c r="JQ165">
        <v>9</v>
      </c>
      <c r="JR165">
        <v>3</v>
      </c>
      <c r="JS165">
        <v>2</v>
      </c>
      <c r="JT165">
        <v>2</v>
      </c>
      <c r="JU165">
        <v>20</v>
      </c>
      <c r="JV165">
        <v>18</v>
      </c>
      <c r="JX165">
        <v>54</v>
      </c>
    </row>
    <row r="166" spans="1:284">
      <c r="BR166" s="33"/>
      <c r="BS166" s="33"/>
      <c r="BT166" s="33"/>
      <c r="BU166" s="33"/>
      <c r="BV166" s="33"/>
      <c r="BW166" s="33"/>
      <c r="BX166" s="33"/>
      <c r="BY166" s="33"/>
      <c r="BZ166" s="33"/>
      <c r="CA166" s="33"/>
      <c r="CB166" s="33"/>
      <c r="CC166" s="33"/>
      <c r="CD166" s="33"/>
      <c r="CE166" s="33"/>
      <c r="CF166" s="33"/>
      <c r="CG166" s="33"/>
      <c r="CH166" s="33"/>
      <c r="CI166" s="33"/>
      <c r="CJ166" s="119"/>
      <c r="CK166" s="33"/>
      <c r="CL166" s="33"/>
      <c r="CM166" s="105" t="s">
        <v>61</v>
      </c>
      <c r="CN166">
        <v>22</v>
      </c>
      <c r="DD166" s="33"/>
      <c r="DE166" s="105" t="s">
        <v>61</v>
      </c>
      <c r="DF166">
        <v>0.55000000000000004</v>
      </c>
      <c r="DV166" s="33"/>
      <c r="DW166" s="33"/>
      <c r="HH166" s="105" t="s">
        <v>136</v>
      </c>
      <c r="IL166" s="105" t="s">
        <v>136</v>
      </c>
      <c r="JP166" s="105" t="s">
        <v>136</v>
      </c>
    </row>
    <row r="167" spans="1:284">
      <c r="BO167" s="33"/>
      <c r="BP167" s="33"/>
      <c r="BQ167" s="33"/>
      <c r="BR167" s="33"/>
      <c r="BS167" s="33"/>
      <c r="BT167" s="33"/>
      <c r="BU167" s="33"/>
      <c r="BV167" s="33"/>
      <c r="BW167" s="33"/>
      <c r="BX167" s="33"/>
      <c r="BY167" s="33"/>
      <c r="BZ167" s="33"/>
      <c r="CA167" s="33"/>
      <c r="CB167" s="33"/>
      <c r="CC167" s="33"/>
      <c r="CD167" s="33"/>
      <c r="CE167" s="33"/>
      <c r="CF167" s="33"/>
      <c r="CG167" s="33"/>
      <c r="CH167" s="33"/>
      <c r="CI167" s="33"/>
      <c r="CJ167" s="119"/>
      <c r="CK167" s="33"/>
      <c r="CL167" s="33"/>
      <c r="CM167" s="105" t="s">
        <v>136</v>
      </c>
      <c r="DD167" s="33"/>
      <c r="DE167" s="105" t="s">
        <v>136</v>
      </c>
      <c r="DV167" s="33"/>
      <c r="DW167" s="33"/>
      <c r="HH167" s="105" t="s">
        <v>81</v>
      </c>
      <c r="HI167">
        <v>17</v>
      </c>
      <c r="HJ167">
        <v>3</v>
      </c>
      <c r="HK167">
        <v>2</v>
      </c>
      <c r="HL167">
        <v>4</v>
      </c>
      <c r="HM167">
        <v>34</v>
      </c>
      <c r="HN167">
        <v>40</v>
      </c>
      <c r="HP167">
        <v>100</v>
      </c>
      <c r="IL167" s="105" t="s">
        <v>81</v>
      </c>
      <c r="IM167">
        <v>17</v>
      </c>
      <c r="IN167">
        <v>3</v>
      </c>
      <c r="IO167">
        <v>2</v>
      </c>
      <c r="IP167">
        <v>4</v>
      </c>
      <c r="IQ167">
        <v>34</v>
      </c>
      <c r="IR167">
        <v>40</v>
      </c>
      <c r="IT167">
        <v>100</v>
      </c>
      <c r="JP167" s="105" t="s">
        <v>81</v>
      </c>
      <c r="JQ167">
        <v>17</v>
      </c>
      <c r="JR167">
        <v>3</v>
      </c>
      <c r="JS167">
        <v>2</v>
      </c>
      <c r="JT167">
        <v>4</v>
      </c>
      <c r="JU167">
        <v>34</v>
      </c>
      <c r="JV167">
        <v>40</v>
      </c>
      <c r="JX167">
        <v>100</v>
      </c>
    </row>
    <row r="168" spans="1:284">
      <c r="BO168" s="33"/>
      <c r="BP168" s="33"/>
      <c r="BQ168" s="33"/>
      <c r="BR168" s="33"/>
      <c r="BS168" s="33"/>
      <c r="BT168" s="33"/>
      <c r="BU168" s="33"/>
      <c r="BV168" s="33"/>
      <c r="BW168" s="33"/>
      <c r="BX168" s="33"/>
      <c r="BY168" s="33"/>
      <c r="BZ168" s="33"/>
      <c r="CA168" s="33"/>
      <c r="CB168" s="33"/>
      <c r="CC168" s="33"/>
      <c r="CD168" s="33"/>
      <c r="CE168" s="33"/>
      <c r="CF168" s="33"/>
      <c r="CG168" s="33"/>
      <c r="CH168" s="33"/>
      <c r="CI168" s="33"/>
      <c r="CJ168" s="119"/>
      <c r="CK168" s="33"/>
      <c r="CL168" s="33"/>
      <c r="CM168" s="105" t="s">
        <v>81</v>
      </c>
      <c r="CN168">
        <v>54</v>
      </c>
      <c r="DD168" s="33"/>
      <c r="DE168" s="105" t="s">
        <v>81</v>
      </c>
      <c r="DF168">
        <v>0.54</v>
      </c>
      <c r="DV168" s="33"/>
      <c r="DW168" s="33"/>
    </row>
    <row r="169" spans="1:284">
      <c r="BO169" s="33"/>
      <c r="BP169" s="33"/>
      <c r="BQ169" s="33"/>
      <c r="BR169" s="33"/>
      <c r="BS169" s="33"/>
      <c r="BT169" s="33"/>
      <c r="BU169" s="33"/>
      <c r="BV169" s="33"/>
      <c r="BW169" s="33"/>
      <c r="BX169" s="33"/>
      <c r="BY169" s="33"/>
      <c r="BZ169" s="33"/>
      <c r="CA169" s="33"/>
      <c r="CB169" s="33"/>
      <c r="CC169" s="33"/>
      <c r="CD169" s="33"/>
      <c r="CE169" s="33"/>
      <c r="CF169" s="33"/>
      <c r="CG169" s="33"/>
      <c r="CH169" s="33"/>
      <c r="CI169" s="33"/>
      <c r="CJ169" s="119"/>
      <c r="CK169" s="33"/>
      <c r="CL169" s="33"/>
      <c r="DD169" s="33"/>
      <c r="DV169" s="33"/>
      <c r="DW169" s="33"/>
    </row>
    <row r="170" spans="1:284">
      <c r="BO170" s="33"/>
      <c r="BP170" s="33"/>
      <c r="BQ170" s="33"/>
      <c r="BR170" s="33"/>
      <c r="BS170" s="33"/>
      <c r="BT170" s="33"/>
      <c r="BU170" s="33"/>
      <c r="BV170" s="33"/>
      <c r="BW170" s="33"/>
      <c r="BX170" s="33"/>
      <c r="BY170" s="33"/>
      <c r="BZ170" s="33"/>
      <c r="CA170" s="33"/>
      <c r="CB170" s="33"/>
      <c r="CC170" s="33"/>
      <c r="CD170" s="33"/>
      <c r="CE170" s="33"/>
      <c r="CF170" s="33"/>
      <c r="CG170" s="33"/>
      <c r="CH170" s="33"/>
      <c r="CI170" s="33"/>
      <c r="CJ170" s="119"/>
      <c r="CK170" s="33"/>
      <c r="CL170" s="33"/>
      <c r="DD170" s="33"/>
      <c r="DV170" s="33"/>
      <c r="DW170" s="33"/>
    </row>
    <row r="171" spans="1:284">
      <c r="BO171" s="33"/>
      <c r="BP171" s="33"/>
      <c r="BQ171" s="33"/>
      <c r="BR171" s="33"/>
      <c r="BS171" s="33"/>
      <c r="BT171" s="33"/>
      <c r="BU171" s="33"/>
      <c r="BV171" s="33"/>
      <c r="BW171" s="33"/>
      <c r="BX171" s="33"/>
      <c r="BY171" s="33"/>
      <c r="BZ171" s="33"/>
      <c r="CA171" s="33"/>
      <c r="CB171" s="33"/>
      <c r="CC171" s="33"/>
      <c r="CD171" s="33"/>
      <c r="CE171" s="33"/>
      <c r="CF171" s="33"/>
      <c r="CG171" s="33"/>
      <c r="CH171" s="33"/>
      <c r="CI171" s="33"/>
      <c r="CJ171" s="119"/>
      <c r="CK171" s="33"/>
      <c r="CL171" s="33"/>
      <c r="DD171" s="33"/>
      <c r="DV171" s="33"/>
      <c r="DW171" s="33"/>
    </row>
    <row r="172" spans="1:284">
      <c r="BO172" s="33"/>
      <c r="BP172" s="33"/>
      <c r="BQ172" s="33"/>
      <c r="BR172" s="33"/>
      <c r="BS172" s="33"/>
      <c r="BT172" s="33"/>
      <c r="BU172" s="33"/>
      <c r="BV172" s="33"/>
      <c r="BW172" s="33"/>
      <c r="BX172" s="33"/>
      <c r="BY172" s="33"/>
      <c r="BZ172" s="33"/>
      <c r="CA172" s="33"/>
      <c r="CB172" s="33"/>
      <c r="CC172" s="33"/>
      <c r="CD172" s="33"/>
      <c r="CE172" s="33"/>
      <c r="CF172" s="33"/>
      <c r="CG172" s="33"/>
      <c r="CH172" s="33"/>
      <c r="CI172" s="33"/>
      <c r="CJ172" s="119"/>
      <c r="CK172" s="33"/>
      <c r="CL172" s="33"/>
      <c r="DD172" s="33"/>
      <c r="DV172" s="33"/>
      <c r="DW172" s="33"/>
      <c r="HI172" s="35" t="s">
        <v>133</v>
      </c>
      <c r="IM172" s="35" t="s">
        <v>133</v>
      </c>
      <c r="JQ172" s="35" t="s">
        <v>133</v>
      </c>
    </row>
    <row r="173" spans="1:284">
      <c r="BO173" s="33"/>
      <c r="BP173" s="33"/>
      <c r="BQ173" s="33"/>
      <c r="BR173" s="33"/>
      <c r="BS173" s="33"/>
      <c r="BT173" s="33"/>
      <c r="BU173" s="33"/>
      <c r="BV173" s="33"/>
      <c r="BW173" s="33"/>
      <c r="BX173" s="33"/>
      <c r="BY173" s="33"/>
      <c r="BZ173" s="33"/>
      <c r="CA173" s="33"/>
      <c r="CB173" s="33"/>
      <c r="CC173" s="33"/>
      <c r="CD173" s="33"/>
      <c r="CE173" s="33"/>
      <c r="CF173" s="33"/>
      <c r="CG173" s="33"/>
      <c r="CH173" s="33"/>
      <c r="CI173" s="33"/>
      <c r="CJ173" s="119"/>
      <c r="CK173" s="33"/>
      <c r="CL173" s="33"/>
      <c r="CM173" s="33"/>
      <c r="CN173" s="33"/>
      <c r="CO173" s="33"/>
      <c r="CP173" s="33"/>
      <c r="CQ173" s="33"/>
      <c r="CR173" s="33"/>
      <c r="CS173" s="33"/>
      <c r="CT173" s="33"/>
      <c r="CU173" s="33"/>
      <c r="CV173" s="33"/>
      <c r="CW173" s="33"/>
      <c r="CX173" s="33"/>
      <c r="CY173" s="33"/>
      <c r="CZ173" s="33"/>
      <c r="DA173" s="33"/>
      <c r="DB173" s="119"/>
      <c r="DC173" s="33"/>
      <c r="DD173" s="33"/>
      <c r="DE173" s="33"/>
      <c r="DF173" s="33"/>
      <c r="DG173" s="33"/>
      <c r="DH173" s="33"/>
      <c r="DI173" s="33"/>
      <c r="DJ173" s="33"/>
      <c r="DK173" s="33"/>
      <c r="DL173" s="33"/>
      <c r="DM173" s="33"/>
      <c r="DN173" s="33"/>
      <c r="DO173" s="33"/>
      <c r="DP173" s="33"/>
      <c r="DQ173" s="33"/>
      <c r="DR173" s="33"/>
      <c r="DS173" s="33"/>
      <c r="DT173" s="33"/>
      <c r="DU173" s="119"/>
      <c r="DV173" s="33"/>
      <c r="DW173" s="33"/>
      <c r="HI173" t="s">
        <v>62</v>
      </c>
      <c r="HJ173" t="s">
        <v>69</v>
      </c>
      <c r="HK173" t="s">
        <v>59</v>
      </c>
      <c r="HL173" t="s">
        <v>56</v>
      </c>
      <c r="HM173" t="s">
        <v>42</v>
      </c>
      <c r="HN173" t="s">
        <v>61</v>
      </c>
      <c r="HO173" t="s">
        <v>136</v>
      </c>
      <c r="HP173" t="s">
        <v>81</v>
      </c>
      <c r="IM173" t="s">
        <v>62</v>
      </c>
      <c r="IN173" t="s">
        <v>69</v>
      </c>
      <c r="IO173" t="s">
        <v>59</v>
      </c>
      <c r="IP173" t="s">
        <v>56</v>
      </c>
      <c r="IQ173" t="s">
        <v>42</v>
      </c>
      <c r="IR173" t="s">
        <v>61</v>
      </c>
      <c r="IS173" t="s">
        <v>136</v>
      </c>
      <c r="IT173" t="s">
        <v>81</v>
      </c>
      <c r="JQ173" t="s">
        <v>62</v>
      </c>
      <c r="JR173" t="s">
        <v>69</v>
      </c>
      <c r="JS173" t="s">
        <v>59</v>
      </c>
      <c r="JT173" t="s">
        <v>56</v>
      </c>
      <c r="JU173" t="s">
        <v>42</v>
      </c>
      <c r="JV173" t="s">
        <v>61</v>
      </c>
      <c r="JW173" t="s">
        <v>136</v>
      </c>
      <c r="JX173" t="s">
        <v>81</v>
      </c>
    </row>
    <row r="174" spans="1:284">
      <c r="BO174" s="33"/>
      <c r="BP174" s="33"/>
      <c r="BQ174" s="33"/>
      <c r="BR174" s="33"/>
      <c r="BS174" s="33"/>
      <c r="BT174" s="33"/>
      <c r="BU174" s="33"/>
      <c r="BV174" s="33"/>
      <c r="BW174" s="33"/>
      <c r="BX174" s="33"/>
      <c r="BY174" s="33"/>
      <c r="BZ174" s="33"/>
      <c r="CA174" s="33"/>
      <c r="CB174" s="33"/>
      <c r="CC174" s="33"/>
      <c r="CD174" s="33"/>
      <c r="CE174" s="33"/>
      <c r="CF174" s="33"/>
      <c r="CG174" s="33"/>
      <c r="CH174" s="33"/>
      <c r="CI174" s="33"/>
      <c r="CJ174" s="119"/>
      <c r="CK174" s="33"/>
      <c r="CL174" s="33"/>
      <c r="DD174" s="33"/>
      <c r="DV174" s="33"/>
      <c r="DW174" s="33"/>
      <c r="HH174" t="s">
        <v>132</v>
      </c>
      <c r="HI174">
        <v>17</v>
      </c>
      <c r="HJ174">
        <v>3</v>
      </c>
      <c r="HK174">
        <v>2</v>
      </c>
      <c r="HL174">
        <v>4</v>
      </c>
      <c r="HM174">
        <v>34</v>
      </c>
      <c r="HN174">
        <v>40</v>
      </c>
      <c r="HP174">
        <v>100</v>
      </c>
      <c r="IL174" t="s">
        <v>132</v>
      </c>
      <c r="IM174">
        <v>17</v>
      </c>
      <c r="IN174">
        <v>3</v>
      </c>
      <c r="IO174">
        <v>2</v>
      </c>
      <c r="IP174">
        <v>4</v>
      </c>
      <c r="IQ174">
        <v>34</v>
      </c>
      <c r="IR174">
        <v>40</v>
      </c>
      <c r="IT174">
        <v>100</v>
      </c>
      <c r="JP174" t="s">
        <v>132</v>
      </c>
      <c r="JQ174">
        <v>17</v>
      </c>
      <c r="JR174">
        <v>3</v>
      </c>
      <c r="JS174">
        <v>2</v>
      </c>
      <c r="JT174">
        <v>4</v>
      </c>
      <c r="JU174">
        <v>34</v>
      </c>
      <c r="JV174">
        <v>40</v>
      </c>
      <c r="JX174">
        <v>100</v>
      </c>
    </row>
    <row r="175" spans="1:284">
      <c r="BO175" s="33"/>
      <c r="BP175" s="33"/>
      <c r="BQ175" s="33"/>
      <c r="BR175" s="33"/>
      <c r="BS175" s="33"/>
      <c r="BT175" s="33"/>
      <c r="BU175" s="33"/>
      <c r="BV175" s="33"/>
      <c r="BW175" s="33"/>
      <c r="BX175" s="33"/>
      <c r="BY175" s="33"/>
      <c r="BZ175" s="33"/>
      <c r="CA175" s="33"/>
      <c r="CB175" s="33"/>
      <c r="CC175" s="33"/>
      <c r="CD175" s="33"/>
      <c r="CE175" s="33"/>
      <c r="CF175" s="33"/>
      <c r="CG175" s="33"/>
      <c r="CH175" s="33"/>
      <c r="CI175" s="33"/>
      <c r="CJ175" s="119"/>
      <c r="CK175" s="33"/>
      <c r="CL175" s="33"/>
      <c r="DD175" s="33"/>
      <c r="DV175" s="33"/>
      <c r="DW175" s="33"/>
    </row>
    <row r="176" spans="1:284">
      <c r="BO176" s="33"/>
      <c r="BP176" s="33"/>
      <c r="BQ176" s="33"/>
      <c r="BR176" s="33"/>
      <c r="BS176" s="33"/>
      <c r="BT176" s="33"/>
      <c r="BU176" s="33"/>
      <c r="BV176" s="33"/>
      <c r="BW176" s="33"/>
      <c r="BX176" s="33"/>
      <c r="BY176" s="33"/>
      <c r="BZ176" s="33"/>
      <c r="CA176" s="33"/>
      <c r="CB176" s="33"/>
      <c r="CC176" s="33"/>
      <c r="CD176" s="33"/>
      <c r="CE176" s="33"/>
      <c r="CF176" s="33"/>
      <c r="CG176" s="33"/>
      <c r="CH176" s="33"/>
      <c r="CI176" s="33"/>
      <c r="CJ176" s="119"/>
      <c r="CK176" s="33"/>
      <c r="CL176" s="33"/>
      <c r="DD176" s="33"/>
      <c r="DV176" s="33"/>
      <c r="DW176" s="33"/>
      <c r="DX176" s="35" t="s">
        <v>132</v>
      </c>
      <c r="DY176" s="35" t="s">
        <v>133</v>
      </c>
      <c r="GD176" s="35" t="s">
        <v>132</v>
      </c>
      <c r="GE176" s="35" t="s">
        <v>133</v>
      </c>
    </row>
    <row r="177" spans="1:303">
      <c r="BO177" s="33"/>
      <c r="BP177" s="33"/>
      <c r="BQ177" s="33"/>
      <c r="BR177" s="33"/>
      <c r="BS177" s="33"/>
      <c r="BT177" s="33"/>
      <c r="BU177" s="33"/>
      <c r="BV177" s="33"/>
      <c r="BW177" s="33"/>
      <c r="BX177" s="33"/>
      <c r="BY177" s="33"/>
      <c r="BZ177" s="33"/>
      <c r="CA177" s="33"/>
      <c r="CB177" s="33"/>
      <c r="CC177" s="33"/>
      <c r="CD177" s="33"/>
      <c r="CE177" s="33"/>
      <c r="CF177" s="33"/>
      <c r="CG177" s="33"/>
      <c r="CH177" s="33"/>
      <c r="CI177" s="33"/>
      <c r="CJ177" s="119"/>
      <c r="CK177" s="33"/>
      <c r="CL177" s="33"/>
      <c r="DD177" s="33"/>
      <c r="DV177" s="33"/>
      <c r="DW177" s="33"/>
      <c r="DX177" s="35" t="s">
        <v>119</v>
      </c>
      <c r="DY177" t="s">
        <v>62</v>
      </c>
      <c r="DZ177" t="s">
        <v>69</v>
      </c>
      <c r="EA177" t="s">
        <v>59</v>
      </c>
      <c r="EB177" t="s">
        <v>56</v>
      </c>
      <c r="EC177" t="s">
        <v>42</v>
      </c>
      <c r="ED177" t="s">
        <v>61</v>
      </c>
      <c r="EE177" t="s">
        <v>81</v>
      </c>
      <c r="GD177" s="35" t="s">
        <v>119</v>
      </c>
      <c r="GE177" t="s">
        <v>62</v>
      </c>
      <c r="GF177" t="s">
        <v>69</v>
      </c>
      <c r="GG177" t="s">
        <v>59</v>
      </c>
      <c r="GH177" t="s">
        <v>56</v>
      </c>
      <c r="GI177" t="s">
        <v>42</v>
      </c>
      <c r="GJ177" t="s">
        <v>61</v>
      </c>
      <c r="GK177" t="s">
        <v>81</v>
      </c>
    </row>
    <row r="178" spans="1:303">
      <c r="BO178" s="33"/>
      <c r="BP178" s="33"/>
      <c r="BQ178" s="33"/>
      <c r="BR178" s="33"/>
      <c r="BS178" s="33"/>
      <c r="BT178" s="33"/>
      <c r="BU178" s="33"/>
      <c r="BV178" s="33"/>
      <c r="BW178" s="33"/>
      <c r="BX178" s="33"/>
      <c r="BY178" s="33"/>
      <c r="BZ178" s="33"/>
      <c r="CA178" s="33"/>
      <c r="CB178" s="33"/>
      <c r="CC178" s="33"/>
      <c r="CD178" s="33"/>
      <c r="CE178" s="33"/>
      <c r="CF178" s="33"/>
      <c r="CG178" s="33"/>
      <c r="CH178" s="33"/>
      <c r="CI178" s="33"/>
      <c r="CJ178" s="119"/>
      <c r="CK178" s="33"/>
      <c r="CL178" s="33"/>
      <c r="DD178" s="33"/>
      <c r="DV178" s="33"/>
      <c r="DW178" s="33"/>
      <c r="DX178" s="105" t="s">
        <v>44</v>
      </c>
      <c r="DY178">
        <v>16</v>
      </c>
      <c r="DZ178">
        <v>3</v>
      </c>
      <c r="EA178">
        <v>2</v>
      </c>
      <c r="EB178">
        <v>4</v>
      </c>
      <c r="EC178">
        <v>30</v>
      </c>
      <c r="ED178">
        <v>34</v>
      </c>
      <c r="EE178">
        <v>89</v>
      </c>
      <c r="GD178" s="105" t="s">
        <v>135</v>
      </c>
      <c r="GE178">
        <v>14</v>
      </c>
      <c r="GF178">
        <v>3</v>
      </c>
      <c r="GG178">
        <v>2</v>
      </c>
      <c r="GH178">
        <v>4</v>
      </c>
      <c r="GI178">
        <v>28</v>
      </c>
      <c r="GJ178">
        <v>30</v>
      </c>
      <c r="GK178">
        <v>81</v>
      </c>
    </row>
    <row r="179" spans="1:303">
      <c r="A179" s="35" t="s">
        <v>12</v>
      </c>
      <c r="B179" t="s">
        <v>44</v>
      </c>
      <c r="BO179" s="33"/>
      <c r="BP179" s="33"/>
      <c r="BQ179" s="33"/>
      <c r="BR179" s="33"/>
      <c r="BS179" s="33"/>
      <c r="BT179" s="33"/>
      <c r="BU179" s="33"/>
      <c r="BV179" s="33"/>
      <c r="BW179" s="33"/>
      <c r="BX179" s="33"/>
      <c r="BY179" s="33"/>
      <c r="BZ179" s="33"/>
      <c r="CA179" s="33"/>
      <c r="CB179" s="33"/>
      <c r="CC179" s="33"/>
      <c r="CD179" s="33"/>
      <c r="CE179" s="33"/>
      <c r="CF179" s="33"/>
      <c r="CG179" s="33"/>
      <c r="CH179" s="33"/>
      <c r="CI179" s="33"/>
      <c r="CJ179" s="119"/>
      <c r="CK179" s="33"/>
      <c r="CL179" s="33"/>
      <c r="DD179" s="33"/>
      <c r="DV179" s="33"/>
      <c r="DW179" s="33"/>
      <c r="DX179" s="105" t="s">
        <v>71</v>
      </c>
      <c r="DY179">
        <v>1</v>
      </c>
      <c r="EC179">
        <v>4</v>
      </c>
      <c r="ED179">
        <v>6</v>
      </c>
      <c r="EE179">
        <v>11</v>
      </c>
      <c r="GD179" s="105" t="s">
        <v>138</v>
      </c>
      <c r="GE179">
        <v>3</v>
      </c>
      <c r="GI179">
        <v>6</v>
      </c>
      <c r="GJ179">
        <v>10</v>
      </c>
      <c r="GK179">
        <v>19</v>
      </c>
    </row>
    <row r="180" spans="1:303">
      <c r="BO180" s="33"/>
      <c r="BP180" s="33"/>
      <c r="BQ180" s="33"/>
      <c r="BR180" s="33"/>
      <c r="BS180" s="33"/>
      <c r="BT180" s="33"/>
      <c r="BU180" s="33"/>
      <c r="BV180" s="33"/>
      <c r="BW180" s="33"/>
      <c r="BX180" s="33"/>
      <c r="BY180" s="33"/>
      <c r="BZ180" s="33"/>
      <c r="CA180" s="33"/>
      <c r="CB180" s="33"/>
      <c r="CC180" s="33"/>
      <c r="CD180" s="33"/>
      <c r="CE180" s="33"/>
      <c r="CF180" s="33"/>
      <c r="CG180" s="33"/>
      <c r="CH180" s="33"/>
      <c r="CI180" s="33"/>
      <c r="CJ180" s="119"/>
      <c r="CK180" s="33"/>
      <c r="CL180" s="33"/>
      <c r="DD180" s="33"/>
      <c r="DV180" s="33"/>
      <c r="DW180" s="33"/>
      <c r="DX180" s="105" t="s">
        <v>81</v>
      </c>
      <c r="DY180">
        <v>17</v>
      </c>
      <c r="DZ180">
        <v>3</v>
      </c>
      <c r="EA180">
        <v>2</v>
      </c>
      <c r="EB180">
        <v>4</v>
      </c>
      <c r="EC180">
        <v>34</v>
      </c>
      <c r="ED180">
        <v>40</v>
      </c>
      <c r="EE180">
        <v>100</v>
      </c>
      <c r="GD180" s="105" t="s">
        <v>81</v>
      </c>
      <c r="GE180">
        <v>17</v>
      </c>
      <c r="GF180">
        <v>3</v>
      </c>
      <c r="GG180">
        <v>2</v>
      </c>
      <c r="GH180">
        <v>4</v>
      </c>
      <c r="GI180">
        <v>34</v>
      </c>
      <c r="GJ180">
        <v>40</v>
      </c>
      <c r="GK180">
        <v>100</v>
      </c>
    </row>
    <row r="181" spans="1:303">
      <c r="A181" s="35" t="s">
        <v>132</v>
      </c>
      <c r="B181" s="35" t="s">
        <v>133</v>
      </c>
      <c r="AE181" s="35" t="s">
        <v>132</v>
      </c>
      <c r="AF181" s="35" t="s">
        <v>133</v>
      </c>
      <c r="BO181" s="33"/>
      <c r="BP181" s="33"/>
      <c r="BQ181" s="33"/>
      <c r="BR181" s="33"/>
      <c r="BS181" s="33"/>
      <c r="BT181" s="33"/>
      <c r="BU181" s="33"/>
      <c r="BV181" s="33"/>
      <c r="BW181" s="33"/>
      <c r="BX181" s="33"/>
      <c r="BY181" s="33"/>
      <c r="BZ181" s="33"/>
      <c r="CA181" s="33"/>
      <c r="CB181" s="33"/>
      <c r="CC181" s="33"/>
      <c r="CD181" s="33"/>
      <c r="CE181" s="33"/>
      <c r="CF181" s="33"/>
      <c r="CG181" s="33"/>
      <c r="CH181" s="33"/>
      <c r="CI181" s="33"/>
      <c r="CJ181" s="119"/>
      <c r="CK181" s="33"/>
      <c r="CL181" s="33"/>
      <c r="DD181" s="33"/>
      <c r="DV181" s="33"/>
      <c r="DW181" s="33"/>
      <c r="EZ181" s="35" t="s">
        <v>132</v>
      </c>
      <c r="FA181" s="35" t="s">
        <v>133</v>
      </c>
    </row>
    <row r="182" spans="1:303">
      <c r="A182" s="35" t="s">
        <v>119</v>
      </c>
      <c r="B182" t="s">
        <v>62</v>
      </c>
      <c r="C182" t="s">
        <v>69</v>
      </c>
      <c r="D182" t="s">
        <v>59</v>
      </c>
      <c r="E182" t="s">
        <v>56</v>
      </c>
      <c r="F182" t="s">
        <v>42</v>
      </c>
      <c r="G182" t="s">
        <v>61</v>
      </c>
      <c r="H182" t="s">
        <v>81</v>
      </c>
      <c r="AE182" s="35" t="s">
        <v>119</v>
      </c>
      <c r="AF182" t="s">
        <v>62</v>
      </c>
      <c r="AG182" t="s">
        <v>69</v>
      </c>
      <c r="AH182" t="s">
        <v>59</v>
      </c>
      <c r="AI182" t="s">
        <v>56</v>
      </c>
      <c r="AJ182" t="s">
        <v>42</v>
      </c>
      <c r="AK182" t="s">
        <v>61</v>
      </c>
      <c r="AL182" t="s">
        <v>81</v>
      </c>
      <c r="BO182" s="33"/>
      <c r="BP182" s="33"/>
      <c r="BQ182" s="33"/>
      <c r="BR182" s="33"/>
      <c r="BS182" s="33"/>
      <c r="BT182" s="33"/>
      <c r="BU182" s="33"/>
      <c r="BV182" s="33"/>
      <c r="BW182" s="33"/>
      <c r="BX182" s="33"/>
      <c r="BY182" s="33"/>
      <c r="BZ182" s="33"/>
      <c r="CA182" s="33"/>
      <c r="CB182" s="33"/>
      <c r="CC182" s="33"/>
      <c r="CD182" s="33"/>
      <c r="CE182" s="33"/>
      <c r="CF182" s="33"/>
      <c r="CG182" s="33"/>
      <c r="CH182" s="33"/>
      <c r="CI182" s="33"/>
      <c r="CJ182" s="119"/>
      <c r="CK182" s="33"/>
      <c r="CL182" s="33"/>
      <c r="DD182" s="33"/>
      <c r="DV182" s="33"/>
      <c r="DW182" s="33"/>
      <c r="EZ182" s="35" t="s">
        <v>119</v>
      </c>
      <c r="FA182" t="s">
        <v>62</v>
      </c>
      <c r="FB182" t="s">
        <v>69</v>
      </c>
      <c r="FC182" t="s">
        <v>59</v>
      </c>
      <c r="FD182" t="s">
        <v>56</v>
      </c>
      <c r="FE182" t="s">
        <v>42</v>
      </c>
      <c r="FF182" t="s">
        <v>61</v>
      </c>
      <c r="FG182" t="s">
        <v>81</v>
      </c>
      <c r="FH182" s="35"/>
      <c r="FI182" s="35"/>
      <c r="FJ182" s="35"/>
      <c r="FK182" s="35"/>
      <c r="FL182" s="35"/>
      <c r="FM182" s="35"/>
      <c r="FN182" s="35"/>
      <c r="FO182" s="35"/>
      <c r="FP182" s="35"/>
      <c r="FQ182" s="35"/>
      <c r="FR182" s="35"/>
      <c r="FS182" s="35"/>
      <c r="FT182" s="35"/>
      <c r="FU182" s="35"/>
      <c r="FV182" s="35"/>
      <c r="FW182" s="35"/>
      <c r="FX182" s="35"/>
      <c r="FY182" s="35"/>
      <c r="FZ182" s="35"/>
      <c r="GA182" s="128"/>
      <c r="GB182" s="35"/>
      <c r="GC182" s="35"/>
    </row>
    <row r="183" spans="1:303">
      <c r="A183" s="105" t="s">
        <v>135</v>
      </c>
      <c r="B183">
        <v>14</v>
      </c>
      <c r="C183">
        <v>3</v>
      </c>
      <c r="D183">
        <v>2</v>
      </c>
      <c r="E183">
        <v>4</v>
      </c>
      <c r="F183">
        <v>28</v>
      </c>
      <c r="G183">
        <v>30</v>
      </c>
      <c r="H183">
        <v>81</v>
      </c>
      <c r="AE183" s="105" t="s">
        <v>44</v>
      </c>
      <c r="AF183">
        <v>16</v>
      </c>
      <c r="AG183">
        <v>3</v>
      </c>
      <c r="AH183">
        <v>2</v>
      </c>
      <c r="AI183">
        <v>4</v>
      </c>
      <c r="AJ183">
        <v>30</v>
      </c>
      <c r="AK183">
        <v>34</v>
      </c>
      <c r="AL183">
        <v>89</v>
      </c>
      <c r="BO183" s="33"/>
      <c r="BP183" s="33"/>
      <c r="BQ183" s="33"/>
      <c r="BR183" s="33"/>
      <c r="BS183" s="33"/>
      <c r="BT183" s="33"/>
      <c r="BU183" s="33"/>
      <c r="BV183" s="33"/>
      <c r="BW183" s="33"/>
      <c r="BX183" s="33"/>
      <c r="BY183" s="33"/>
      <c r="BZ183" s="33"/>
      <c r="CA183" s="33"/>
      <c r="CB183" s="33"/>
      <c r="CC183" s="33"/>
      <c r="CD183" s="33"/>
      <c r="CE183" s="33"/>
      <c r="CF183" s="33"/>
      <c r="CG183" s="33"/>
      <c r="CH183" s="33"/>
      <c r="CI183" s="33"/>
      <c r="CJ183" s="119"/>
      <c r="CK183" s="33"/>
      <c r="CL183" s="33"/>
      <c r="DD183" s="33"/>
      <c r="DV183" s="33"/>
      <c r="DW183" s="33"/>
      <c r="EZ183" s="105" t="s">
        <v>44</v>
      </c>
      <c r="FA183">
        <v>16</v>
      </c>
      <c r="FB183">
        <v>3</v>
      </c>
      <c r="FC183">
        <v>2</v>
      </c>
      <c r="FD183">
        <v>4</v>
      </c>
      <c r="FE183">
        <v>30</v>
      </c>
      <c r="FF183">
        <v>34</v>
      </c>
      <c r="FG183">
        <v>89</v>
      </c>
    </row>
    <row r="184" spans="1:303">
      <c r="A184" s="105" t="s">
        <v>138</v>
      </c>
      <c r="B184">
        <v>2</v>
      </c>
      <c r="F184">
        <v>2</v>
      </c>
      <c r="G184">
        <v>4</v>
      </c>
      <c r="H184">
        <v>8</v>
      </c>
      <c r="AE184" s="105" t="s">
        <v>71</v>
      </c>
      <c r="AF184">
        <v>1</v>
      </c>
      <c r="AJ184">
        <v>4</v>
      </c>
      <c r="AK184">
        <v>6</v>
      </c>
      <c r="AL184">
        <v>11</v>
      </c>
      <c r="BI184" s="2"/>
      <c r="BJ184" s="3" t="str">
        <f>BJ161</f>
        <v>CORPORATE</v>
      </c>
      <c r="BK184" s="3" t="str">
        <f t="shared" ref="BK184:CJ184" si="76">BK161</f>
        <v>HR</v>
      </c>
      <c r="BL184" s="3" t="str">
        <f t="shared" si="76"/>
        <v>IT</v>
      </c>
      <c r="BM184" s="3" t="str">
        <f t="shared" si="76"/>
        <v>MARKETING</v>
      </c>
      <c r="BN184" s="3" t="str">
        <f t="shared" si="76"/>
        <v>R&amp;D</v>
      </c>
      <c r="BO184" s="3" t="str">
        <f t="shared" si="76"/>
        <v>SALES</v>
      </c>
      <c r="BP184" s="3" t="str">
        <f t="shared" si="76"/>
        <v>(vuoto)</v>
      </c>
      <c r="BQ184" s="3" t="str">
        <f t="shared" si="76"/>
        <v>Totale complessivo</v>
      </c>
      <c r="BR184" s="3">
        <f t="shared" si="76"/>
        <v>0</v>
      </c>
      <c r="BS184" s="3">
        <f t="shared" si="76"/>
        <v>0</v>
      </c>
      <c r="BT184" s="3">
        <f t="shared" si="76"/>
        <v>0</v>
      </c>
      <c r="BU184" s="3">
        <f t="shared" si="76"/>
        <v>0</v>
      </c>
      <c r="BV184" s="3">
        <f t="shared" si="76"/>
        <v>0</v>
      </c>
      <c r="BW184" s="3">
        <f t="shared" si="76"/>
        <v>0</v>
      </c>
      <c r="BX184" s="3">
        <f t="shared" si="76"/>
        <v>0</v>
      </c>
      <c r="BY184" s="3">
        <f t="shared" si="76"/>
        <v>0</v>
      </c>
      <c r="BZ184" s="3">
        <f t="shared" si="76"/>
        <v>0</v>
      </c>
      <c r="CA184" s="3">
        <f t="shared" si="76"/>
        <v>0</v>
      </c>
      <c r="CB184" s="3">
        <f t="shared" si="76"/>
        <v>0</v>
      </c>
      <c r="CC184" s="3">
        <f t="shared" si="76"/>
        <v>0</v>
      </c>
      <c r="CD184" s="3">
        <f t="shared" si="76"/>
        <v>0</v>
      </c>
      <c r="CE184" s="3">
        <f t="shared" si="76"/>
        <v>0</v>
      </c>
      <c r="CF184" s="3">
        <f t="shared" si="76"/>
        <v>0</v>
      </c>
      <c r="CG184" s="3">
        <f t="shared" si="76"/>
        <v>0</v>
      </c>
      <c r="CH184" s="3">
        <f t="shared" si="76"/>
        <v>0</v>
      </c>
      <c r="CI184" s="3">
        <f t="shared" si="76"/>
        <v>0</v>
      </c>
      <c r="CJ184" s="121">
        <f t="shared" si="76"/>
        <v>0</v>
      </c>
      <c r="CK184" s="33"/>
      <c r="CL184" s="33"/>
      <c r="DA184" s="33"/>
      <c r="DB184" s="119"/>
      <c r="DC184" s="33"/>
      <c r="DD184" s="33"/>
      <c r="DE184" s="33"/>
      <c r="DF184" s="33"/>
      <c r="DG184" s="33"/>
      <c r="DH184" s="33"/>
      <c r="DI184" s="33"/>
      <c r="DJ184" s="33"/>
      <c r="DK184" s="33"/>
      <c r="DL184" s="33"/>
      <c r="DM184" s="33"/>
      <c r="DN184" s="33"/>
      <c r="DO184" s="33"/>
      <c r="DP184" s="33"/>
      <c r="DQ184" s="33"/>
      <c r="DR184" s="33"/>
      <c r="DS184" s="33"/>
      <c r="DT184" s="33"/>
      <c r="DU184" s="119"/>
      <c r="DV184" s="33"/>
      <c r="DW184" s="33"/>
      <c r="EZ184" s="105" t="s">
        <v>71</v>
      </c>
      <c r="FA184">
        <v>1</v>
      </c>
      <c r="FE184">
        <v>4</v>
      </c>
      <c r="FF184">
        <v>6</v>
      </c>
      <c r="FG184">
        <v>11</v>
      </c>
    </row>
    <row r="185" spans="1:303">
      <c r="A185" s="105" t="s">
        <v>81</v>
      </c>
      <c r="B185">
        <v>16</v>
      </c>
      <c r="C185">
        <v>3</v>
      </c>
      <c r="D185">
        <v>2</v>
      </c>
      <c r="E185">
        <v>4</v>
      </c>
      <c r="F185">
        <v>30</v>
      </c>
      <c r="G185">
        <v>34</v>
      </c>
      <c r="H185">
        <v>89</v>
      </c>
      <c r="AE185" s="105" t="s">
        <v>81</v>
      </c>
      <c r="AF185">
        <v>17</v>
      </c>
      <c r="AG185">
        <v>3</v>
      </c>
      <c r="AH185">
        <v>2</v>
      </c>
      <c r="AI185">
        <v>4</v>
      </c>
      <c r="AJ185">
        <v>34</v>
      </c>
      <c r="AK185">
        <v>40</v>
      </c>
      <c r="AL185">
        <v>100</v>
      </c>
      <c r="BI185" s="4" t="str">
        <f>BI162</f>
        <v>Somma di Totale giornate SW</v>
      </c>
      <c r="BJ185" s="3">
        <f>IF(ISNUMBER(MATCH(BJ$184,$BI$161:$CK$161,0)),_xlfn.IFNA(VLOOKUP($BI$185,$BI$160:$CK$168,MATCH(BJ$184,$BI$161:$CK$161,0),FALSE),0),"N.A.")</f>
        <v>12</v>
      </c>
      <c r="BK185" s="3">
        <f t="shared" ref="BK185:CI185" si="77">IF(ISNUMBER(MATCH(BK$184,$BI$161:$CK$161,0)),_xlfn.IFNA(VLOOKUP($BI$185,$BI$160:$CK$168,MATCH(BK$184,$BI$161:$CK$161,0),FALSE),0),"N.A.")</f>
        <v>2</v>
      </c>
      <c r="BL185" s="3">
        <f t="shared" si="77"/>
        <v>2</v>
      </c>
      <c r="BM185" s="3">
        <f t="shared" si="77"/>
        <v>2</v>
      </c>
      <c r="BN185" s="3">
        <f t="shared" si="77"/>
        <v>14</v>
      </c>
      <c r="BO185" s="3">
        <f t="shared" si="77"/>
        <v>22</v>
      </c>
      <c r="BP185" s="3">
        <f t="shared" si="77"/>
        <v>0</v>
      </c>
      <c r="BQ185" s="3">
        <f t="shared" si="77"/>
        <v>54</v>
      </c>
      <c r="BR185" s="3" t="str">
        <f t="shared" si="77"/>
        <v>N.A.</v>
      </c>
      <c r="BS185" s="3" t="str">
        <f t="shared" si="77"/>
        <v>N.A.</v>
      </c>
      <c r="BT185" s="3" t="str">
        <f t="shared" si="77"/>
        <v>N.A.</v>
      </c>
      <c r="BU185" s="3" t="str">
        <f t="shared" si="77"/>
        <v>N.A.</v>
      </c>
      <c r="BV185" s="3" t="str">
        <f t="shared" si="77"/>
        <v>N.A.</v>
      </c>
      <c r="BW185" s="3" t="str">
        <f t="shared" si="77"/>
        <v>N.A.</v>
      </c>
      <c r="BX185" s="3" t="str">
        <f t="shared" si="77"/>
        <v>N.A.</v>
      </c>
      <c r="BY185" s="3" t="str">
        <f t="shared" si="77"/>
        <v>N.A.</v>
      </c>
      <c r="BZ185" s="3" t="str">
        <f t="shared" si="77"/>
        <v>N.A.</v>
      </c>
      <c r="CA185" s="3" t="str">
        <f t="shared" si="77"/>
        <v>N.A.</v>
      </c>
      <c r="CB185" s="3" t="str">
        <f t="shared" si="77"/>
        <v>N.A.</v>
      </c>
      <c r="CC185" s="3" t="str">
        <f t="shared" si="77"/>
        <v>N.A.</v>
      </c>
      <c r="CD185" s="3" t="str">
        <f t="shared" si="77"/>
        <v>N.A.</v>
      </c>
      <c r="CE185" s="3" t="str">
        <f t="shared" si="77"/>
        <v>N.A.</v>
      </c>
      <c r="CF185" s="3" t="str">
        <f t="shared" si="77"/>
        <v>N.A.</v>
      </c>
      <c r="CG185" s="3" t="str">
        <f t="shared" si="77"/>
        <v>N.A.</v>
      </c>
      <c r="CH185" s="3" t="str">
        <f t="shared" si="77"/>
        <v>N.A.</v>
      </c>
      <c r="CI185" s="3" t="str">
        <f t="shared" si="77"/>
        <v>N.A.</v>
      </c>
      <c r="CJ185" s="121" t="str">
        <f>IF(ISNUMBER(MATCH(CJ$184,$BI$161:$CK$161,0)),_xlfn.IFNA(VLOOKUP($BI$185,$BI$160:$CK$168,MATCH(CJ$184,$BI$161:$CK$161,0),FALSE),0),"N.A.")</f>
        <v>N.A.</v>
      </c>
      <c r="CK185" s="33"/>
      <c r="CL185" s="33"/>
      <c r="DA185" s="33"/>
      <c r="DB185" s="119"/>
      <c r="DC185" s="33"/>
      <c r="DD185" s="33"/>
      <c r="DV185" s="33"/>
      <c r="DW185" s="33"/>
      <c r="DX185" s="3"/>
      <c r="DY185" s="3" t="str">
        <f>DY177</f>
        <v>CORPORATE</v>
      </c>
      <c r="DZ185" s="3" t="str">
        <f t="shared" ref="DZ185:EW185" si="78">DZ177</f>
        <v>HR</v>
      </c>
      <c r="EA185" s="3" t="str">
        <f t="shared" si="78"/>
        <v>IT</v>
      </c>
      <c r="EB185" s="3" t="str">
        <f t="shared" si="78"/>
        <v>MARKETING</v>
      </c>
      <c r="EC185" s="3" t="str">
        <f t="shared" si="78"/>
        <v>R&amp;D</v>
      </c>
      <c r="ED185" s="3" t="str">
        <f t="shared" si="78"/>
        <v>SALES</v>
      </c>
      <c r="EE185" s="3" t="str">
        <f t="shared" si="78"/>
        <v>Totale complessivo</v>
      </c>
      <c r="EF185" s="3">
        <f t="shared" si="78"/>
        <v>0</v>
      </c>
      <c r="EG185" s="3">
        <f t="shared" si="78"/>
        <v>0</v>
      </c>
      <c r="EH185" s="3">
        <f t="shared" si="78"/>
        <v>0</v>
      </c>
      <c r="EI185" s="3">
        <f t="shared" si="78"/>
        <v>0</v>
      </c>
      <c r="EJ185" s="3">
        <f t="shared" si="78"/>
        <v>0</v>
      </c>
      <c r="EK185" s="3">
        <f t="shared" si="78"/>
        <v>0</v>
      </c>
      <c r="EL185" s="3">
        <f t="shared" si="78"/>
        <v>0</v>
      </c>
      <c r="EM185" s="3">
        <f t="shared" si="78"/>
        <v>0</v>
      </c>
      <c r="EN185" s="3">
        <f t="shared" si="78"/>
        <v>0</v>
      </c>
      <c r="EO185" s="3">
        <f t="shared" si="78"/>
        <v>0</v>
      </c>
      <c r="EP185" s="3">
        <f t="shared" si="78"/>
        <v>0</v>
      </c>
      <c r="EQ185" s="3">
        <f t="shared" si="78"/>
        <v>0</v>
      </c>
      <c r="ER185" s="3">
        <f t="shared" si="78"/>
        <v>0</v>
      </c>
      <c r="ES185" s="3">
        <f t="shared" si="78"/>
        <v>0</v>
      </c>
      <c r="ET185" s="3">
        <f t="shared" si="78"/>
        <v>0</v>
      </c>
      <c r="EU185" s="3">
        <f t="shared" si="78"/>
        <v>0</v>
      </c>
      <c r="EV185" s="3">
        <f t="shared" si="78"/>
        <v>0</v>
      </c>
      <c r="EW185" s="121">
        <f t="shared" si="78"/>
        <v>0</v>
      </c>
      <c r="EX185" s="1"/>
      <c r="EZ185" s="105" t="s">
        <v>81</v>
      </c>
      <c r="FA185">
        <v>17</v>
      </c>
      <c r="FB185">
        <v>3</v>
      </c>
      <c r="FC185">
        <v>2</v>
      </c>
      <c r="FD185">
        <v>4</v>
      </c>
      <c r="FE185">
        <v>34</v>
      </c>
      <c r="FF185">
        <v>40</v>
      </c>
      <c r="FG185">
        <v>100</v>
      </c>
      <c r="GD185" s="3"/>
      <c r="GE185" s="3" t="str">
        <f>GE177</f>
        <v>CORPORATE</v>
      </c>
      <c r="GF185" s="3" t="str">
        <f t="shared" ref="GF185:HE185" si="79">GF177</f>
        <v>HR</v>
      </c>
      <c r="GG185" s="3" t="str">
        <f t="shared" si="79"/>
        <v>IT</v>
      </c>
      <c r="GH185" s="3" t="str">
        <f t="shared" si="79"/>
        <v>MARKETING</v>
      </c>
      <c r="GI185" s="3" t="str">
        <f t="shared" si="79"/>
        <v>R&amp;D</v>
      </c>
      <c r="GJ185" s="3" t="str">
        <f t="shared" si="79"/>
        <v>SALES</v>
      </c>
      <c r="GK185" s="3" t="str">
        <f t="shared" si="79"/>
        <v>Totale complessivo</v>
      </c>
      <c r="GL185" s="3">
        <f t="shared" si="79"/>
        <v>0</v>
      </c>
      <c r="GM185" s="3">
        <f t="shared" si="79"/>
        <v>0</v>
      </c>
      <c r="GN185" s="3">
        <f t="shared" si="79"/>
        <v>0</v>
      </c>
      <c r="GO185" s="3">
        <f t="shared" si="79"/>
        <v>0</v>
      </c>
      <c r="GP185" s="3">
        <f t="shared" si="79"/>
        <v>0</v>
      </c>
      <c r="GQ185" s="3">
        <f t="shared" si="79"/>
        <v>0</v>
      </c>
      <c r="GR185" s="3">
        <f t="shared" si="79"/>
        <v>0</v>
      </c>
      <c r="GS185" s="3">
        <f t="shared" si="79"/>
        <v>0</v>
      </c>
      <c r="GT185" s="3">
        <f t="shared" si="79"/>
        <v>0</v>
      </c>
      <c r="GU185" s="3">
        <f t="shared" si="79"/>
        <v>0</v>
      </c>
      <c r="GV185" s="3">
        <f t="shared" si="79"/>
        <v>0</v>
      </c>
      <c r="GW185" s="3">
        <f t="shared" si="79"/>
        <v>0</v>
      </c>
      <c r="GX185" s="3">
        <f t="shared" si="79"/>
        <v>0</v>
      </c>
      <c r="GY185" s="3">
        <f t="shared" si="79"/>
        <v>0</v>
      </c>
      <c r="GZ185" s="3">
        <f t="shared" si="79"/>
        <v>0</v>
      </c>
      <c r="HA185" s="3">
        <f t="shared" si="79"/>
        <v>0</v>
      </c>
      <c r="HB185" s="3">
        <f t="shared" si="79"/>
        <v>0</v>
      </c>
      <c r="HC185" s="3">
        <f t="shared" si="79"/>
        <v>0</v>
      </c>
      <c r="HD185" s="3">
        <f t="shared" si="79"/>
        <v>0</v>
      </c>
      <c r="HE185" s="121">
        <f t="shared" si="79"/>
        <v>0</v>
      </c>
      <c r="HF185" s="1"/>
      <c r="HG185" s="1"/>
      <c r="HH185" s="2"/>
      <c r="HI185" s="3" t="str">
        <f>HI163</f>
        <v>CORPORATE</v>
      </c>
      <c r="HJ185" s="3" t="str">
        <f t="shared" ref="HJ185:II185" si="80">HJ163</f>
        <v>HR</v>
      </c>
      <c r="HK185" s="3" t="str">
        <f t="shared" si="80"/>
        <v>IT</v>
      </c>
      <c r="HL185" s="3" t="str">
        <f t="shared" si="80"/>
        <v>MARKETING</v>
      </c>
      <c r="HM185" s="3" t="str">
        <f t="shared" si="80"/>
        <v>R&amp;D</v>
      </c>
      <c r="HN185" s="3" t="str">
        <f t="shared" si="80"/>
        <v>SALES</v>
      </c>
      <c r="HO185" s="3" t="str">
        <f t="shared" si="80"/>
        <v>(vuoto)</v>
      </c>
      <c r="HP185" s="3" t="str">
        <f t="shared" si="80"/>
        <v>Totale complessivo</v>
      </c>
      <c r="HQ185" s="3">
        <f t="shared" si="80"/>
        <v>0</v>
      </c>
      <c r="HR185" s="3">
        <f t="shared" si="80"/>
        <v>0</v>
      </c>
      <c r="HS185" s="3">
        <f t="shared" si="80"/>
        <v>0</v>
      </c>
      <c r="HT185" s="3">
        <f t="shared" si="80"/>
        <v>0</v>
      </c>
      <c r="HU185" s="3">
        <f t="shared" si="80"/>
        <v>0</v>
      </c>
      <c r="HV185" s="3">
        <f t="shared" si="80"/>
        <v>0</v>
      </c>
      <c r="HW185" s="3">
        <f t="shared" si="80"/>
        <v>0</v>
      </c>
      <c r="HX185" s="3">
        <f t="shared" si="80"/>
        <v>0</v>
      </c>
      <c r="HY185" s="3">
        <f t="shared" si="80"/>
        <v>0</v>
      </c>
      <c r="HZ185" s="3">
        <f t="shared" si="80"/>
        <v>0</v>
      </c>
      <c r="IA185" s="3">
        <f t="shared" si="80"/>
        <v>0</v>
      </c>
      <c r="IB185" s="3">
        <f t="shared" si="80"/>
        <v>0</v>
      </c>
      <c r="IC185" s="3">
        <f t="shared" si="80"/>
        <v>0</v>
      </c>
      <c r="ID185" s="3">
        <f t="shared" si="80"/>
        <v>0</v>
      </c>
      <c r="IE185" s="3">
        <f t="shared" si="80"/>
        <v>0</v>
      </c>
      <c r="IF185" s="3">
        <f t="shared" si="80"/>
        <v>0</v>
      </c>
      <c r="IG185" s="3">
        <f t="shared" si="80"/>
        <v>0</v>
      </c>
      <c r="IH185" s="3">
        <f t="shared" si="80"/>
        <v>0</v>
      </c>
      <c r="II185" s="121">
        <f t="shared" si="80"/>
        <v>0</v>
      </c>
      <c r="IJ185" s="1"/>
      <c r="IK185" s="1"/>
      <c r="IL185" s="2"/>
      <c r="IM185" s="3" t="str">
        <f>IM163</f>
        <v>CORPORATE</v>
      </c>
      <c r="IN185" s="3" t="str">
        <f t="shared" ref="IN185:JM185" si="81">IN163</f>
        <v>HR</v>
      </c>
      <c r="IO185" s="3" t="str">
        <f t="shared" si="81"/>
        <v>IT</v>
      </c>
      <c r="IP185" s="3" t="str">
        <f t="shared" si="81"/>
        <v>MARKETING</v>
      </c>
      <c r="IQ185" s="3" t="str">
        <f t="shared" si="81"/>
        <v>R&amp;D</v>
      </c>
      <c r="IR185" s="3" t="str">
        <f t="shared" si="81"/>
        <v>SALES</v>
      </c>
      <c r="IS185" s="3" t="str">
        <f t="shared" si="81"/>
        <v>(vuoto)</v>
      </c>
      <c r="IT185" s="3" t="str">
        <f t="shared" si="81"/>
        <v>Totale complessivo</v>
      </c>
      <c r="IU185" s="3">
        <f t="shared" si="81"/>
        <v>0</v>
      </c>
      <c r="IV185" s="3">
        <f t="shared" si="81"/>
        <v>0</v>
      </c>
      <c r="IW185" s="3">
        <f t="shared" si="81"/>
        <v>0</v>
      </c>
      <c r="IX185" s="3">
        <f t="shared" si="81"/>
        <v>0</v>
      </c>
      <c r="IY185" s="3">
        <f t="shared" si="81"/>
        <v>0</v>
      </c>
      <c r="IZ185" s="3">
        <f t="shared" si="81"/>
        <v>0</v>
      </c>
      <c r="JA185" s="3">
        <f t="shared" si="81"/>
        <v>0</v>
      </c>
      <c r="JB185" s="3">
        <f t="shared" si="81"/>
        <v>0</v>
      </c>
      <c r="JC185" s="3">
        <f t="shared" si="81"/>
        <v>0</v>
      </c>
      <c r="JD185" s="3">
        <f t="shared" si="81"/>
        <v>0</v>
      </c>
      <c r="JE185" s="3">
        <f t="shared" si="81"/>
        <v>0</v>
      </c>
      <c r="JF185" s="3">
        <f t="shared" si="81"/>
        <v>0</v>
      </c>
      <c r="JG185" s="3">
        <f t="shared" si="81"/>
        <v>0</v>
      </c>
      <c r="JH185" s="3">
        <f t="shared" si="81"/>
        <v>0</v>
      </c>
      <c r="JI185" s="3">
        <f>JI163</f>
        <v>0</v>
      </c>
      <c r="JJ185" s="3">
        <f t="shared" si="81"/>
        <v>0</v>
      </c>
      <c r="JK185" s="3">
        <f t="shared" si="81"/>
        <v>0</v>
      </c>
      <c r="JL185" s="3">
        <f t="shared" si="81"/>
        <v>0</v>
      </c>
      <c r="JM185" s="121">
        <f t="shared" si="81"/>
        <v>0</v>
      </c>
      <c r="JN185" s="1"/>
      <c r="JO185" s="1"/>
      <c r="JP185" s="2"/>
      <c r="JQ185" s="3" t="str">
        <f>JQ163</f>
        <v>CORPORATE</v>
      </c>
      <c r="JR185" s="3" t="str">
        <f t="shared" ref="JR185:KQ185" si="82">JR163</f>
        <v>HR</v>
      </c>
      <c r="JS185" s="3" t="str">
        <f t="shared" si="82"/>
        <v>IT</v>
      </c>
      <c r="JT185" s="3" t="str">
        <f t="shared" si="82"/>
        <v>MARKETING</v>
      </c>
      <c r="JU185" s="3" t="str">
        <f t="shared" si="82"/>
        <v>R&amp;D</v>
      </c>
      <c r="JV185" s="3" t="str">
        <f t="shared" si="82"/>
        <v>SALES</v>
      </c>
      <c r="JW185" s="3" t="str">
        <f t="shared" si="82"/>
        <v>(vuoto)</v>
      </c>
      <c r="JX185" s="3" t="str">
        <f t="shared" si="82"/>
        <v>Totale complessivo</v>
      </c>
      <c r="JY185" s="3">
        <f t="shared" si="82"/>
        <v>0</v>
      </c>
      <c r="JZ185" s="3">
        <f t="shared" si="82"/>
        <v>0</v>
      </c>
      <c r="KA185" s="3">
        <f t="shared" si="82"/>
        <v>0</v>
      </c>
      <c r="KB185" s="3">
        <f t="shared" si="82"/>
        <v>0</v>
      </c>
      <c r="KC185" s="3">
        <f t="shared" si="82"/>
        <v>0</v>
      </c>
      <c r="KD185" s="3">
        <f t="shared" si="82"/>
        <v>0</v>
      </c>
      <c r="KE185" s="3">
        <f t="shared" si="82"/>
        <v>0</v>
      </c>
      <c r="KF185" s="3">
        <f t="shared" si="82"/>
        <v>0</v>
      </c>
      <c r="KG185" s="3">
        <f t="shared" si="82"/>
        <v>0</v>
      </c>
      <c r="KH185" s="3">
        <f t="shared" si="82"/>
        <v>0</v>
      </c>
      <c r="KI185" s="3">
        <f t="shared" si="82"/>
        <v>0</v>
      </c>
      <c r="KJ185" s="3">
        <f t="shared" si="82"/>
        <v>0</v>
      </c>
      <c r="KK185" s="3">
        <f t="shared" si="82"/>
        <v>0</v>
      </c>
      <c r="KL185" s="3">
        <f t="shared" si="82"/>
        <v>0</v>
      </c>
      <c r="KM185" s="3">
        <f t="shared" si="82"/>
        <v>0</v>
      </c>
      <c r="KN185" s="3">
        <f t="shared" si="82"/>
        <v>0</v>
      </c>
      <c r="KO185" s="3">
        <f t="shared" si="82"/>
        <v>0</v>
      </c>
      <c r="KP185" s="3">
        <f t="shared" si="82"/>
        <v>0</v>
      </c>
      <c r="KQ185" s="121">
        <f t="shared" si="82"/>
        <v>0</v>
      </c>
    </row>
    <row r="186" spans="1:303">
      <c r="BJ186" s="1"/>
      <c r="DA186" s="33"/>
      <c r="DB186" s="119"/>
      <c r="DC186" s="33"/>
      <c r="DX186" s="3" t="s">
        <v>44</v>
      </c>
      <c r="DY186" s="2">
        <f>IF(ISNUMBER(MATCH(DY$185,$DX$177:$EW$177,0)),_xlfn.IFNA(VLOOKUP($DX$186,$DX$177:$EW$183,MATCH(DY$185,$DX$177:$EW$177,0),FALSE),0),"N.A.")</f>
        <v>16</v>
      </c>
      <c r="DZ186" s="2">
        <f t="shared" ref="DZ186:EV186" si="83">IF(ISNUMBER(MATCH(DZ$185,$DX$177:$EW$177,0)),_xlfn.IFNA(VLOOKUP($DX$186,$DX$177:$EW$183,MATCH(DZ$185,$DX$177:$EW$177,0),FALSE),0),"N.A.")</f>
        <v>3</v>
      </c>
      <c r="EA186" s="2">
        <f t="shared" si="83"/>
        <v>2</v>
      </c>
      <c r="EB186" s="2">
        <f t="shared" si="83"/>
        <v>4</v>
      </c>
      <c r="EC186" s="2">
        <f t="shared" si="83"/>
        <v>30</v>
      </c>
      <c r="ED186" s="2">
        <f t="shared" si="83"/>
        <v>34</v>
      </c>
      <c r="EE186" s="2">
        <f t="shared" si="83"/>
        <v>89</v>
      </c>
      <c r="EF186" s="2" t="str">
        <f t="shared" si="83"/>
        <v>N.A.</v>
      </c>
      <c r="EG186" s="2" t="str">
        <f t="shared" si="83"/>
        <v>N.A.</v>
      </c>
      <c r="EH186" s="2" t="str">
        <f t="shared" si="83"/>
        <v>N.A.</v>
      </c>
      <c r="EI186" s="2" t="str">
        <f t="shared" si="83"/>
        <v>N.A.</v>
      </c>
      <c r="EJ186" s="2" t="str">
        <f t="shared" si="83"/>
        <v>N.A.</v>
      </c>
      <c r="EK186" s="2" t="str">
        <f t="shared" si="83"/>
        <v>N.A.</v>
      </c>
      <c r="EL186" s="2" t="str">
        <f t="shared" si="83"/>
        <v>N.A.</v>
      </c>
      <c r="EM186" s="2" t="str">
        <f t="shared" si="83"/>
        <v>N.A.</v>
      </c>
      <c r="EN186" s="2" t="str">
        <f t="shared" si="83"/>
        <v>N.A.</v>
      </c>
      <c r="EO186" s="2" t="str">
        <f t="shared" si="83"/>
        <v>N.A.</v>
      </c>
      <c r="EP186" s="2" t="str">
        <f t="shared" si="83"/>
        <v>N.A.</v>
      </c>
      <c r="EQ186" s="2" t="str">
        <f t="shared" si="83"/>
        <v>N.A.</v>
      </c>
      <c r="ER186" s="2" t="str">
        <f t="shared" si="83"/>
        <v>N.A.</v>
      </c>
      <c r="ES186" s="2" t="str">
        <f t="shared" si="83"/>
        <v>N.A.</v>
      </c>
      <c r="ET186" s="2" t="str">
        <f t="shared" si="83"/>
        <v>N.A.</v>
      </c>
      <c r="EU186" s="2" t="str">
        <f t="shared" si="83"/>
        <v>N.A.</v>
      </c>
      <c r="EV186" s="2" t="str">
        <f t="shared" si="83"/>
        <v>N.A.</v>
      </c>
      <c r="EW186" s="122" t="str">
        <f>IF(ISNUMBER(MATCH(EW$185,$DX$177:$EW$177,0)),_xlfn.IFNA(VLOOKUP($DX$186,$DX$177:$EW$183,MATCH(EW$185,$DX$177:$EW$177,0),FALSE),0),"N.A.")</f>
        <v>N.A.</v>
      </c>
      <c r="GD186" s="3" t="s">
        <v>135</v>
      </c>
      <c r="GE186" s="2">
        <f>IF(ISNUMBER(MATCH(GE$185,$GD$177:$HE$177,0)),_xlfn.IFNA(VLOOKUP($GD$186,$GD$177:$HE$183,MATCH(GE$185,$GD$177:$HE$177,0),FALSE),0),"N.A.")</f>
        <v>14</v>
      </c>
      <c r="GF186" s="2">
        <f t="shared" ref="GF186:HD186" si="84">IF(ISNUMBER(MATCH(GF$185,$GD$177:$HE$177,0)),_xlfn.IFNA(VLOOKUP($GD$186,$GD$177:$HE$183,MATCH(GF$185,$GD$177:$HE$177,0),FALSE),0),"N.A.")</f>
        <v>3</v>
      </c>
      <c r="GG186" s="2">
        <f t="shared" si="84"/>
        <v>2</v>
      </c>
      <c r="GH186" s="2">
        <f t="shared" si="84"/>
        <v>4</v>
      </c>
      <c r="GI186" s="2">
        <f t="shared" si="84"/>
        <v>28</v>
      </c>
      <c r="GJ186" s="2">
        <f t="shared" si="84"/>
        <v>30</v>
      </c>
      <c r="GK186" s="2">
        <f t="shared" si="84"/>
        <v>81</v>
      </c>
      <c r="GL186" s="2" t="str">
        <f t="shared" si="84"/>
        <v>N.A.</v>
      </c>
      <c r="GM186" s="2" t="str">
        <f t="shared" si="84"/>
        <v>N.A.</v>
      </c>
      <c r="GN186" s="2" t="str">
        <f t="shared" si="84"/>
        <v>N.A.</v>
      </c>
      <c r="GO186" s="2" t="str">
        <f t="shared" si="84"/>
        <v>N.A.</v>
      </c>
      <c r="GP186" s="2" t="str">
        <f t="shared" si="84"/>
        <v>N.A.</v>
      </c>
      <c r="GQ186" s="2" t="str">
        <f t="shared" si="84"/>
        <v>N.A.</v>
      </c>
      <c r="GR186" s="2" t="str">
        <f t="shared" si="84"/>
        <v>N.A.</v>
      </c>
      <c r="GS186" s="2" t="str">
        <f t="shared" si="84"/>
        <v>N.A.</v>
      </c>
      <c r="GT186" s="2" t="str">
        <f t="shared" si="84"/>
        <v>N.A.</v>
      </c>
      <c r="GU186" s="2" t="str">
        <f t="shared" si="84"/>
        <v>N.A.</v>
      </c>
      <c r="GV186" s="2" t="str">
        <f t="shared" si="84"/>
        <v>N.A.</v>
      </c>
      <c r="GW186" s="2" t="str">
        <f t="shared" si="84"/>
        <v>N.A.</v>
      </c>
      <c r="GX186" s="2" t="str">
        <f t="shared" si="84"/>
        <v>N.A.</v>
      </c>
      <c r="GY186" s="2" t="str">
        <f t="shared" si="84"/>
        <v>N.A.</v>
      </c>
      <c r="GZ186" s="2" t="str">
        <f t="shared" si="84"/>
        <v>N.A.</v>
      </c>
      <c r="HA186" s="2" t="str">
        <f t="shared" si="84"/>
        <v>N.A.</v>
      </c>
      <c r="HB186" s="2" t="str">
        <f t="shared" si="84"/>
        <v>N.A.</v>
      </c>
      <c r="HC186" s="2" t="str">
        <f t="shared" si="84"/>
        <v>N.A.</v>
      </c>
      <c r="HD186" s="2" t="str">
        <f t="shared" si="84"/>
        <v>N.A.</v>
      </c>
      <c r="HE186" s="122" t="str">
        <f>IF(ISNUMBER(MATCH(HE$185,$GD$177:$HE$177,0)),_xlfn.IFNA(VLOOKUP($GD$186,$GD$177:$HE$183,MATCH(HE$185,$GD$177:$HE$177,0),FALSE),0),"N.A.")</f>
        <v>N.A.</v>
      </c>
      <c r="HH186" s="3" t="s">
        <v>173</v>
      </c>
      <c r="HI186" s="2">
        <f>IF(ISNUMBER(MATCH(HI$185,$HH$163:$II$163,0)),_xlfn.IFNA(VLOOKUP($HH$187,$HH$163:$II$170,MATCH(HI$185,$HH$163:$II$163,0),FALSE),0),"N.A.")</f>
        <v>9</v>
      </c>
      <c r="HJ186" s="2">
        <f t="shared" ref="HJ186:IH186" si="85">IF(ISNUMBER(MATCH(HJ$185,$HH$163:$II$163,0)),_xlfn.IFNA(VLOOKUP($HH$187,$HH$163:$II$170,MATCH(HJ$185,$HH$163:$II$163,0),FALSE),0),"N.A.")</f>
        <v>2</v>
      </c>
      <c r="HK186" s="2">
        <f t="shared" si="85"/>
        <v>1</v>
      </c>
      <c r="HL186" s="2">
        <f t="shared" si="85"/>
        <v>2</v>
      </c>
      <c r="HM186" s="2">
        <f t="shared" si="85"/>
        <v>14</v>
      </c>
      <c r="HN186" s="2">
        <f t="shared" si="85"/>
        <v>9</v>
      </c>
      <c r="HO186" s="2">
        <f t="shared" si="85"/>
        <v>0</v>
      </c>
      <c r="HP186" s="2">
        <f t="shared" si="85"/>
        <v>37</v>
      </c>
      <c r="HQ186" s="2" t="str">
        <f t="shared" si="85"/>
        <v>N.A.</v>
      </c>
      <c r="HR186" s="2" t="str">
        <f t="shared" si="85"/>
        <v>N.A.</v>
      </c>
      <c r="HS186" s="2" t="str">
        <f t="shared" si="85"/>
        <v>N.A.</v>
      </c>
      <c r="HT186" s="2" t="str">
        <f t="shared" si="85"/>
        <v>N.A.</v>
      </c>
      <c r="HU186" s="2" t="str">
        <f t="shared" si="85"/>
        <v>N.A.</v>
      </c>
      <c r="HV186" s="2" t="str">
        <f t="shared" si="85"/>
        <v>N.A.</v>
      </c>
      <c r="HW186" s="2" t="str">
        <f t="shared" si="85"/>
        <v>N.A.</v>
      </c>
      <c r="HX186" s="2" t="str">
        <f t="shared" si="85"/>
        <v>N.A.</v>
      </c>
      <c r="HY186" s="2" t="str">
        <f t="shared" si="85"/>
        <v>N.A.</v>
      </c>
      <c r="HZ186" s="2" t="str">
        <f t="shared" si="85"/>
        <v>N.A.</v>
      </c>
      <c r="IA186" s="2" t="str">
        <f t="shared" si="85"/>
        <v>N.A.</v>
      </c>
      <c r="IB186" s="2" t="str">
        <f t="shared" si="85"/>
        <v>N.A.</v>
      </c>
      <c r="IC186" s="2" t="str">
        <f t="shared" si="85"/>
        <v>N.A.</v>
      </c>
      <c r="ID186" s="2" t="str">
        <f t="shared" si="85"/>
        <v>N.A.</v>
      </c>
      <c r="IE186" s="2" t="str">
        <f t="shared" si="85"/>
        <v>N.A.</v>
      </c>
      <c r="IF186" s="2" t="str">
        <f t="shared" si="85"/>
        <v>N.A.</v>
      </c>
      <c r="IG186" s="2" t="str">
        <f t="shared" si="85"/>
        <v>N.A.</v>
      </c>
      <c r="IH186" s="2" t="str">
        <f t="shared" si="85"/>
        <v>N.A.</v>
      </c>
      <c r="II186" s="122" t="str">
        <f>IF(ISNUMBER(MATCH(II$185,$HH$163:$II$163,0)),_xlfn.IFNA(VLOOKUP($HH$187,$HH$163:$II$170,MATCH(II$185,$HH$163:$II$163,0),FALSE),0),"N.A.")</f>
        <v>N.A.</v>
      </c>
      <c r="IL186" s="3" t="s">
        <v>174</v>
      </c>
      <c r="IM186" s="2">
        <f>IF(ISNUMBER(MATCH(IM$185,$IL$163:$JM$163,0)),_xlfn.IFNA(VLOOKUP($IL$187,$IL$163:$JM$169,MATCH(IM$185,$IL$163:$JM$163,0),FALSE),0),"N.A.")</f>
        <v>13</v>
      </c>
      <c r="IN186" s="2">
        <f t="shared" ref="IN186:JL186" si="86">IF(ISNUMBER(MATCH(IN$185,$IL$163:$JM$163,0)),_xlfn.IFNA(VLOOKUP($IL$187,$IL$163:$JM$169,MATCH(IN$185,$IL$163:$JM$163,0),FALSE),0),"N.A.")</f>
        <v>1</v>
      </c>
      <c r="IO186" s="2">
        <f t="shared" si="86"/>
        <v>2</v>
      </c>
      <c r="IP186" s="2">
        <f t="shared" si="86"/>
        <v>4</v>
      </c>
      <c r="IQ186" s="2">
        <f t="shared" si="86"/>
        <v>20</v>
      </c>
      <c r="IR186" s="2">
        <f t="shared" si="86"/>
        <v>23</v>
      </c>
      <c r="IS186" s="2">
        <f>IF(ISNUMBER(MATCH(IS$185,$IL$163:$JM$163,0)),_xlfn.IFNA(VLOOKUP($IL$187,$IL$163:$JM$169,MATCH(IS$185,$IL$163:$JM$163,0),FALSE),0),"N.A.")</f>
        <v>0</v>
      </c>
      <c r="IT186" s="2">
        <f t="shared" si="86"/>
        <v>63</v>
      </c>
      <c r="IU186" s="2" t="str">
        <f t="shared" si="86"/>
        <v>N.A.</v>
      </c>
      <c r="IV186" s="2" t="str">
        <f t="shared" si="86"/>
        <v>N.A.</v>
      </c>
      <c r="IW186" s="2" t="str">
        <f t="shared" si="86"/>
        <v>N.A.</v>
      </c>
      <c r="IX186" s="2" t="str">
        <f t="shared" si="86"/>
        <v>N.A.</v>
      </c>
      <c r="IY186" s="2" t="str">
        <f t="shared" si="86"/>
        <v>N.A.</v>
      </c>
      <c r="IZ186" s="2" t="str">
        <f t="shared" si="86"/>
        <v>N.A.</v>
      </c>
      <c r="JA186" s="2" t="str">
        <f t="shared" si="86"/>
        <v>N.A.</v>
      </c>
      <c r="JB186" s="2" t="str">
        <f t="shared" si="86"/>
        <v>N.A.</v>
      </c>
      <c r="JC186" s="2" t="str">
        <f t="shared" si="86"/>
        <v>N.A.</v>
      </c>
      <c r="JD186" s="2" t="str">
        <f t="shared" si="86"/>
        <v>N.A.</v>
      </c>
      <c r="JE186" s="2" t="str">
        <f t="shared" si="86"/>
        <v>N.A.</v>
      </c>
      <c r="JF186" s="2" t="str">
        <f t="shared" si="86"/>
        <v>N.A.</v>
      </c>
      <c r="JG186" s="2" t="str">
        <f t="shared" si="86"/>
        <v>N.A.</v>
      </c>
      <c r="JH186" s="2" t="str">
        <f t="shared" si="86"/>
        <v>N.A.</v>
      </c>
      <c r="JI186" s="2" t="str">
        <f t="shared" si="86"/>
        <v>N.A.</v>
      </c>
      <c r="JJ186" s="2" t="str">
        <f t="shared" si="86"/>
        <v>N.A.</v>
      </c>
      <c r="JK186" s="2" t="str">
        <f t="shared" si="86"/>
        <v>N.A.</v>
      </c>
      <c r="JL186" s="2" t="str">
        <f t="shared" si="86"/>
        <v>N.A.</v>
      </c>
      <c r="JM186" s="122" t="str">
        <f>IF(ISNUMBER(MATCH(JM$185,$IL$163:$JM$163,0)),_xlfn.IFNA(VLOOKUP($IL$187,$IL$163:$JM$169,MATCH(JM$185,$IL$163:$JM$163,0),FALSE),0),"N.A.")</f>
        <v>N.A.</v>
      </c>
      <c r="JP186" s="3" t="s">
        <v>175</v>
      </c>
      <c r="JQ186" s="2">
        <f>IF(ISNUMBER(MATCH(JQ$185,$JP$163:$KQ$163,0)),_xlfn.IFNA(VLOOKUP($JP$187,$JP$163:$KQ$169,MATCH(JQ$185,$JP$163:$KQ$163,0),FALSE),0),"N.A.")</f>
        <v>9</v>
      </c>
      <c r="JR186" s="2">
        <f t="shared" ref="JR186:KP186" si="87">IF(ISNUMBER(MATCH(JR$185,$JP$163:$KQ$163,0)),_xlfn.IFNA(VLOOKUP($JP$187,$JP$163:$KQ$169,MATCH(JR$185,$JP$163:$KQ$163,0),FALSE),0),"N.A.")</f>
        <v>3</v>
      </c>
      <c r="JS186" s="2">
        <f t="shared" si="87"/>
        <v>2</v>
      </c>
      <c r="JT186" s="2">
        <f t="shared" si="87"/>
        <v>2</v>
      </c>
      <c r="JU186" s="2">
        <f t="shared" si="87"/>
        <v>20</v>
      </c>
      <c r="JV186" s="2">
        <f t="shared" si="87"/>
        <v>18</v>
      </c>
      <c r="JW186" s="2">
        <f t="shared" si="87"/>
        <v>0</v>
      </c>
      <c r="JX186" s="2">
        <f t="shared" si="87"/>
        <v>54</v>
      </c>
      <c r="JY186" s="2" t="str">
        <f t="shared" si="87"/>
        <v>N.A.</v>
      </c>
      <c r="JZ186" s="2" t="str">
        <f t="shared" si="87"/>
        <v>N.A.</v>
      </c>
      <c r="KA186" s="2" t="str">
        <f t="shared" si="87"/>
        <v>N.A.</v>
      </c>
      <c r="KB186" s="2" t="str">
        <f t="shared" si="87"/>
        <v>N.A.</v>
      </c>
      <c r="KC186" s="2" t="str">
        <f t="shared" si="87"/>
        <v>N.A.</v>
      </c>
      <c r="KD186" s="2" t="str">
        <f t="shared" si="87"/>
        <v>N.A.</v>
      </c>
      <c r="KE186" s="2" t="str">
        <f t="shared" si="87"/>
        <v>N.A.</v>
      </c>
      <c r="KF186" s="2" t="str">
        <f t="shared" si="87"/>
        <v>N.A.</v>
      </c>
      <c r="KG186" s="2" t="str">
        <f t="shared" si="87"/>
        <v>N.A.</v>
      </c>
      <c r="KH186" s="2" t="str">
        <f t="shared" si="87"/>
        <v>N.A.</v>
      </c>
      <c r="KI186" s="2" t="str">
        <f t="shared" si="87"/>
        <v>N.A.</v>
      </c>
      <c r="KJ186" s="2" t="str">
        <f t="shared" si="87"/>
        <v>N.A.</v>
      </c>
      <c r="KK186" s="2" t="str">
        <f t="shared" si="87"/>
        <v>N.A.</v>
      </c>
      <c r="KL186" s="2" t="str">
        <f t="shared" si="87"/>
        <v>N.A.</v>
      </c>
      <c r="KM186" s="2" t="str">
        <f t="shared" si="87"/>
        <v>N.A.</v>
      </c>
      <c r="KN186" s="2" t="str">
        <f t="shared" si="87"/>
        <v>N.A.</v>
      </c>
      <c r="KO186" s="2" t="str">
        <f t="shared" si="87"/>
        <v>N.A.</v>
      </c>
      <c r="KP186" s="2" t="str">
        <f t="shared" si="87"/>
        <v>N.A.</v>
      </c>
      <c r="KQ186" s="122" t="str">
        <f>IF(ISNUMBER(MATCH(KQ$185,$JP$163:$KQ$163,0)),_xlfn.IFNA(VLOOKUP($JP$187,$JP$163:$KQ$169,MATCH(KQ$185,$JP$163:$KQ$163,0),FALSE),0),"N.A.")</f>
        <v>N.A.</v>
      </c>
    </row>
    <row r="187" spans="1:303">
      <c r="AE187" s="1"/>
      <c r="AF187" s="34"/>
      <c r="AG187" s="34"/>
      <c r="BI187" s="70"/>
      <c r="BJ187" s="1"/>
      <c r="CM187" s="33"/>
      <c r="CN187" s="33"/>
      <c r="CO187" s="33"/>
      <c r="CP187" s="33"/>
      <c r="CQ187" s="33"/>
      <c r="CR187" s="33"/>
      <c r="CS187" s="33"/>
      <c r="CT187" s="33"/>
      <c r="CU187" s="33"/>
      <c r="CV187" s="33"/>
      <c r="CW187" s="33"/>
      <c r="CX187" s="33"/>
      <c r="CY187" s="33"/>
      <c r="CZ187" s="33"/>
      <c r="DA187" s="33"/>
      <c r="DB187" s="119"/>
      <c r="DC187" s="33"/>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122"/>
      <c r="EZ187" s="1"/>
      <c r="FA187" s="34"/>
      <c r="FB187" s="34"/>
      <c r="GD187" s="2"/>
      <c r="GE187" s="2"/>
      <c r="GF187" s="2"/>
      <c r="GG187" s="2"/>
      <c r="GH187" s="2"/>
      <c r="GI187" s="2"/>
      <c r="GJ187" s="2"/>
      <c r="GK187" s="2"/>
      <c r="GL187" s="2"/>
      <c r="GM187" s="2"/>
      <c r="GN187" s="2"/>
      <c r="GO187" s="2"/>
      <c r="GP187" s="2"/>
      <c r="GQ187" s="2"/>
      <c r="GR187" s="2"/>
      <c r="GS187" s="2"/>
      <c r="GT187" s="2"/>
      <c r="GU187" s="2"/>
      <c r="GV187" s="2"/>
      <c r="GW187" s="2"/>
      <c r="GX187" s="2"/>
      <c r="GY187" s="2"/>
      <c r="GZ187" s="2"/>
      <c r="HA187" s="2"/>
      <c r="HB187" s="2"/>
      <c r="HC187" s="2"/>
      <c r="HD187" s="2"/>
      <c r="HE187" s="122"/>
      <c r="HH187" s="3" t="s">
        <v>45</v>
      </c>
      <c r="HI187" s="2"/>
      <c r="HJ187" s="2"/>
      <c r="HK187" s="2"/>
      <c r="HL187" s="2"/>
      <c r="HM187" s="2"/>
      <c r="HN187" s="2"/>
      <c r="HO187" s="2"/>
      <c r="HP187" s="2"/>
      <c r="HQ187" s="2"/>
      <c r="HR187" s="2"/>
      <c r="HS187" s="2"/>
      <c r="HT187" s="2"/>
      <c r="HU187" s="2"/>
      <c r="HV187" s="2"/>
      <c r="HW187" s="2"/>
      <c r="HX187" s="2"/>
      <c r="HY187" s="2"/>
      <c r="HZ187" s="2"/>
      <c r="IA187" s="2"/>
      <c r="IB187" s="2"/>
      <c r="IC187" s="2"/>
      <c r="ID187" s="2"/>
      <c r="IE187" s="2"/>
      <c r="IF187" s="2"/>
      <c r="IG187" s="2"/>
      <c r="IH187" s="2"/>
      <c r="II187" s="122"/>
      <c r="IL187" s="3" t="s">
        <v>45</v>
      </c>
      <c r="IM187" s="2"/>
      <c r="IN187" s="2"/>
      <c r="IO187" s="2"/>
      <c r="IP187" s="2"/>
      <c r="IQ187" s="2"/>
      <c r="IR187" s="2"/>
      <c r="IS187" s="2"/>
      <c r="IT187" s="2"/>
      <c r="IU187" s="2"/>
      <c r="IV187" s="2"/>
      <c r="IW187" s="2"/>
      <c r="IX187" s="2"/>
      <c r="IY187" s="2"/>
      <c r="IZ187" s="2"/>
      <c r="JA187" s="2"/>
      <c r="JB187" s="2"/>
      <c r="JC187" s="2"/>
      <c r="JD187" s="2"/>
      <c r="JE187" s="2"/>
      <c r="JF187" s="2"/>
      <c r="JG187" s="2"/>
      <c r="JH187" s="2"/>
      <c r="JI187" s="2"/>
      <c r="JJ187" s="2"/>
      <c r="JK187" s="2"/>
      <c r="JL187" s="2"/>
      <c r="JM187" s="122"/>
      <c r="JP187" s="3" t="s">
        <v>45</v>
      </c>
      <c r="JQ187" s="2"/>
      <c r="JR187" s="2"/>
      <c r="JS187" s="2"/>
      <c r="JT187" s="2"/>
      <c r="JU187" s="2"/>
      <c r="JV187" s="2"/>
      <c r="JW187" s="2"/>
      <c r="JX187" s="2"/>
      <c r="JY187" s="2"/>
      <c r="JZ187" s="2"/>
      <c r="KA187" s="2"/>
      <c r="KB187" s="2"/>
      <c r="KC187" s="2"/>
      <c r="KD187" s="2"/>
      <c r="KE187" s="2"/>
      <c r="KF187" s="2"/>
      <c r="KG187" s="2"/>
      <c r="KH187" s="2"/>
      <c r="KI187" s="2"/>
      <c r="KJ187" s="2"/>
      <c r="KK187" s="2"/>
      <c r="KL187" s="2"/>
      <c r="KM187" s="2"/>
      <c r="KN187" s="2"/>
      <c r="KO187" s="2"/>
      <c r="KP187" s="2"/>
      <c r="KQ187" s="122"/>
    </row>
    <row r="188" spans="1:303">
      <c r="A188" s="1"/>
      <c r="B188" s="34"/>
      <c r="C188" s="34"/>
      <c r="AE188" s="1"/>
      <c r="AF188" s="34"/>
      <c r="AG188" s="34"/>
      <c r="BI188" s="70"/>
      <c r="BJ188" s="1"/>
      <c r="DA188" s="33"/>
      <c r="DB188" s="119"/>
      <c r="DC188" s="33"/>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122"/>
      <c r="EZ188" s="1"/>
      <c r="FA188" s="34"/>
      <c r="FB188" s="34"/>
      <c r="GD188" s="2"/>
      <c r="GE188" s="2"/>
      <c r="GF188" s="2"/>
      <c r="GG188" s="2"/>
      <c r="GH188" s="2"/>
      <c r="GI188" s="2"/>
      <c r="GJ188" s="2"/>
      <c r="GK188" s="2"/>
      <c r="GL188" s="2"/>
      <c r="GM188" s="2"/>
      <c r="GN188" s="2"/>
      <c r="GO188" s="2"/>
      <c r="GP188" s="2"/>
      <c r="GQ188" s="2"/>
      <c r="GR188" s="2"/>
      <c r="GS188" s="2"/>
      <c r="GT188" s="2"/>
      <c r="GU188" s="2"/>
      <c r="GV188" s="2"/>
      <c r="GW188" s="2"/>
      <c r="GX188" s="2"/>
      <c r="GY188" s="2"/>
      <c r="GZ188" s="2"/>
      <c r="HA188" s="2"/>
      <c r="HB188" s="2"/>
      <c r="HC188" s="2"/>
      <c r="HD188" s="2"/>
      <c r="HE188" s="122"/>
      <c r="HH188" s="2"/>
      <c r="HI188" s="2"/>
      <c r="HJ188" s="2"/>
      <c r="HK188" s="2"/>
      <c r="HL188" s="2"/>
      <c r="HM188" s="2"/>
      <c r="HN188" s="2"/>
      <c r="HO188" s="2"/>
      <c r="HP188" s="2"/>
      <c r="HQ188" s="2"/>
      <c r="HR188" s="2"/>
      <c r="HS188" s="2"/>
      <c r="HT188" s="2"/>
      <c r="HU188" s="2"/>
      <c r="HV188" s="2"/>
      <c r="HW188" s="2"/>
      <c r="HX188" s="2"/>
      <c r="HY188" s="2"/>
      <c r="HZ188" s="2"/>
      <c r="IA188" s="2"/>
      <c r="IB188" s="2"/>
      <c r="IC188" s="2"/>
      <c r="ID188" s="2"/>
      <c r="IE188" s="2"/>
      <c r="IF188" s="2"/>
      <c r="IG188" s="2"/>
      <c r="IH188" s="2"/>
      <c r="II188" s="122"/>
      <c r="IL188" s="2"/>
      <c r="IM188" s="2"/>
      <c r="IN188" s="2"/>
      <c r="IO188" s="2"/>
      <c r="IP188" s="2"/>
      <c r="IQ188" s="2"/>
      <c r="IR188" s="2"/>
      <c r="IS188" s="2"/>
      <c r="IT188" s="2"/>
      <c r="IU188" s="2"/>
      <c r="IV188" s="2"/>
      <c r="IW188" s="2"/>
      <c r="IX188" s="2"/>
      <c r="IY188" s="2"/>
      <c r="IZ188" s="2"/>
      <c r="JA188" s="2"/>
      <c r="JB188" s="2"/>
      <c r="JC188" s="2"/>
      <c r="JD188" s="2"/>
      <c r="JE188" s="2"/>
      <c r="JF188" s="2"/>
      <c r="JG188" s="2"/>
      <c r="JH188" s="2"/>
      <c r="JI188" s="2"/>
      <c r="JJ188" s="2"/>
      <c r="JK188" s="2"/>
      <c r="JL188" s="2"/>
      <c r="JM188" s="122"/>
      <c r="JP188" s="2"/>
      <c r="JQ188" s="2"/>
      <c r="JR188" s="2"/>
      <c r="JS188" s="2"/>
      <c r="JT188" s="2"/>
      <c r="JU188" s="2"/>
      <c r="JV188" s="2"/>
      <c r="JW188" s="2"/>
      <c r="JX188" s="2"/>
      <c r="JY188" s="2"/>
      <c r="JZ188" s="2"/>
      <c r="KA188" s="2"/>
      <c r="KB188" s="2"/>
      <c r="KC188" s="2"/>
      <c r="KD188" s="2"/>
      <c r="KE188" s="2"/>
      <c r="KF188" s="2"/>
      <c r="KG188" s="2"/>
      <c r="KH188" s="2"/>
      <c r="KI188" s="2"/>
      <c r="KJ188" s="2"/>
      <c r="KK188" s="2"/>
      <c r="KL188" s="2"/>
      <c r="KM188" s="2"/>
      <c r="KN188" s="2"/>
      <c r="KO188" s="2"/>
      <c r="KP188" s="2"/>
      <c r="KQ188" s="122"/>
    </row>
    <row r="189" spans="1:303">
      <c r="A189" s="1"/>
      <c r="B189" s="34"/>
      <c r="C189" s="34"/>
      <c r="AE189" s="1"/>
      <c r="AF189" s="34"/>
      <c r="AG189" s="34"/>
      <c r="BI189" s="70"/>
      <c r="BJ189" s="1"/>
      <c r="DA189" s="33"/>
      <c r="DB189" s="119"/>
      <c r="DC189" s="33"/>
      <c r="DX189" s="3"/>
      <c r="DY189" s="3" t="str">
        <f>DY161</f>
        <v>CORPORATE</v>
      </c>
      <c r="DZ189" s="3" t="str">
        <f t="shared" ref="DZ189:EW189" si="88">DZ161</f>
        <v>HR</v>
      </c>
      <c r="EA189" s="3" t="str">
        <f t="shared" si="88"/>
        <v>IT</v>
      </c>
      <c r="EB189" s="3" t="str">
        <f t="shared" si="88"/>
        <v>MARKETING</v>
      </c>
      <c r="EC189" s="3" t="str">
        <f t="shared" si="88"/>
        <v>R&amp;D</v>
      </c>
      <c r="ED189" s="3" t="str">
        <f t="shared" si="88"/>
        <v>SALES</v>
      </c>
      <c r="EE189" s="3" t="str">
        <f t="shared" si="88"/>
        <v>Totale complessivo</v>
      </c>
      <c r="EF189" s="3">
        <f t="shared" si="88"/>
        <v>0</v>
      </c>
      <c r="EG189" s="3">
        <f t="shared" si="88"/>
        <v>0</v>
      </c>
      <c r="EH189" s="3">
        <f t="shared" si="88"/>
        <v>0</v>
      </c>
      <c r="EI189" s="3">
        <f t="shared" si="88"/>
        <v>0</v>
      </c>
      <c r="EJ189" s="3">
        <f t="shared" si="88"/>
        <v>0</v>
      </c>
      <c r="EK189" s="3">
        <f t="shared" si="88"/>
        <v>0</v>
      </c>
      <c r="EL189" s="3">
        <f t="shared" si="88"/>
        <v>0</v>
      </c>
      <c r="EM189" s="3">
        <f t="shared" si="88"/>
        <v>0</v>
      </c>
      <c r="EN189" s="3">
        <f t="shared" si="88"/>
        <v>0</v>
      </c>
      <c r="EO189" s="3">
        <f t="shared" si="88"/>
        <v>0</v>
      </c>
      <c r="EP189" s="3">
        <f t="shared" si="88"/>
        <v>0</v>
      </c>
      <c r="EQ189" s="3">
        <f t="shared" si="88"/>
        <v>0</v>
      </c>
      <c r="ER189" s="3">
        <f t="shared" si="88"/>
        <v>0</v>
      </c>
      <c r="ES189" s="3">
        <f t="shared" si="88"/>
        <v>0</v>
      </c>
      <c r="ET189" s="3">
        <f t="shared" si="88"/>
        <v>0</v>
      </c>
      <c r="EU189" s="3">
        <f t="shared" si="88"/>
        <v>0</v>
      </c>
      <c r="EV189" s="3">
        <f t="shared" si="88"/>
        <v>0</v>
      </c>
      <c r="EW189" s="121">
        <f t="shared" si="88"/>
        <v>0</v>
      </c>
      <c r="EX189" s="1"/>
      <c r="EZ189" s="1"/>
      <c r="FA189" s="34"/>
      <c r="FB189" s="34"/>
      <c r="GD189" s="3"/>
      <c r="GE189" s="3" t="str">
        <f>GE161</f>
        <v>CORPORATE</v>
      </c>
      <c r="GF189" s="3" t="str">
        <f t="shared" ref="GF189:HE189" si="89">GF161</f>
        <v>HR</v>
      </c>
      <c r="GG189" s="3" t="str">
        <f t="shared" si="89"/>
        <v>IT</v>
      </c>
      <c r="GH189" s="3" t="str">
        <f t="shared" si="89"/>
        <v>MARKETING</v>
      </c>
      <c r="GI189" s="3" t="str">
        <f t="shared" si="89"/>
        <v>R&amp;D</v>
      </c>
      <c r="GJ189" s="3" t="str">
        <f t="shared" si="89"/>
        <v>SALES</v>
      </c>
      <c r="GK189" s="3" t="str">
        <f t="shared" si="89"/>
        <v>Totale complessivo</v>
      </c>
      <c r="GL189" s="3">
        <f t="shared" si="89"/>
        <v>0</v>
      </c>
      <c r="GM189" s="3">
        <f t="shared" si="89"/>
        <v>0</v>
      </c>
      <c r="GN189" s="3">
        <f t="shared" si="89"/>
        <v>0</v>
      </c>
      <c r="GO189" s="3">
        <f t="shared" si="89"/>
        <v>0</v>
      </c>
      <c r="GP189" s="3">
        <f t="shared" si="89"/>
        <v>0</v>
      </c>
      <c r="GQ189" s="3">
        <f t="shared" si="89"/>
        <v>0</v>
      </c>
      <c r="GR189" s="3">
        <f t="shared" si="89"/>
        <v>0</v>
      </c>
      <c r="GS189" s="3">
        <f t="shared" si="89"/>
        <v>0</v>
      </c>
      <c r="GT189" s="3">
        <f t="shared" si="89"/>
        <v>0</v>
      </c>
      <c r="GU189" s="3">
        <f t="shared" si="89"/>
        <v>0</v>
      </c>
      <c r="GV189" s="3">
        <f t="shared" si="89"/>
        <v>0</v>
      </c>
      <c r="GW189" s="3">
        <f t="shared" si="89"/>
        <v>0</v>
      </c>
      <c r="GX189" s="3">
        <f t="shared" si="89"/>
        <v>0</v>
      </c>
      <c r="GY189" s="3">
        <f t="shared" si="89"/>
        <v>0</v>
      </c>
      <c r="GZ189" s="3">
        <f t="shared" si="89"/>
        <v>0</v>
      </c>
      <c r="HA189" s="3">
        <f t="shared" si="89"/>
        <v>0</v>
      </c>
      <c r="HB189" s="3">
        <f t="shared" si="89"/>
        <v>0</v>
      </c>
      <c r="HC189" s="3">
        <f t="shared" si="89"/>
        <v>0</v>
      </c>
      <c r="HD189" s="3">
        <f t="shared" si="89"/>
        <v>0</v>
      </c>
      <c r="HE189" s="121">
        <f t="shared" si="89"/>
        <v>0</v>
      </c>
      <c r="HF189" s="1"/>
      <c r="HG189" s="1"/>
      <c r="HH189" s="2"/>
      <c r="HI189" s="3" t="str">
        <f>HI173</f>
        <v>CORPORATE</v>
      </c>
      <c r="HJ189" s="3" t="str">
        <f t="shared" ref="HJ189:II189" si="90">HJ173</f>
        <v>HR</v>
      </c>
      <c r="HK189" s="3" t="str">
        <f t="shared" si="90"/>
        <v>IT</v>
      </c>
      <c r="HL189" s="3" t="str">
        <f t="shared" si="90"/>
        <v>MARKETING</v>
      </c>
      <c r="HM189" s="3" t="str">
        <f t="shared" si="90"/>
        <v>R&amp;D</v>
      </c>
      <c r="HN189" s="3" t="str">
        <f t="shared" si="90"/>
        <v>SALES</v>
      </c>
      <c r="HO189" s="3" t="str">
        <f t="shared" si="90"/>
        <v>(vuoto)</v>
      </c>
      <c r="HP189" s="3" t="str">
        <f t="shared" si="90"/>
        <v>Totale complessivo</v>
      </c>
      <c r="HQ189" s="3">
        <f t="shared" si="90"/>
        <v>0</v>
      </c>
      <c r="HR189" s="3">
        <f t="shared" si="90"/>
        <v>0</v>
      </c>
      <c r="HS189" s="3">
        <f t="shared" si="90"/>
        <v>0</v>
      </c>
      <c r="HT189" s="3">
        <f t="shared" si="90"/>
        <v>0</v>
      </c>
      <c r="HU189" s="3">
        <f t="shared" si="90"/>
        <v>0</v>
      </c>
      <c r="HV189" s="3">
        <f t="shared" si="90"/>
        <v>0</v>
      </c>
      <c r="HW189" s="3">
        <f t="shared" si="90"/>
        <v>0</v>
      </c>
      <c r="HX189" s="3">
        <f t="shared" si="90"/>
        <v>0</v>
      </c>
      <c r="HY189" s="3">
        <f t="shared" si="90"/>
        <v>0</v>
      </c>
      <c r="HZ189" s="3">
        <f t="shared" si="90"/>
        <v>0</v>
      </c>
      <c r="IA189" s="3">
        <f t="shared" si="90"/>
        <v>0</v>
      </c>
      <c r="IB189" s="3">
        <f t="shared" si="90"/>
        <v>0</v>
      </c>
      <c r="IC189" s="3">
        <f t="shared" si="90"/>
        <v>0</v>
      </c>
      <c r="ID189" s="3">
        <f t="shared" si="90"/>
        <v>0</v>
      </c>
      <c r="IE189" s="3">
        <f t="shared" si="90"/>
        <v>0</v>
      </c>
      <c r="IF189" s="3">
        <f t="shared" si="90"/>
        <v>0</v>
      </c>
      <c r="IG189" s="3">
        <f t="shared" si="90"/>
        <v>0</v>
      </c>
      <c r="IH189" s="3">
        <f t="shared" si="90"/>
        <v>0</v>
      </c>
      <c r="II189" s="121">
        <f t="shared" si="90"/>
        <v>0</v>
      </c>
      <c r="IJ189" s="1"/>
      <c r="IK189" s="1"/>
      <c r="IL189" s="2"/>
      <c r="IM189" s="3" t="str">
        <f>IM173</f>
        <v>CORPORATE</v>
      </c>
      <c r="IN189" s="3" t="str">
        <f t="shared" ref="IN189:JM189" si="91">IN173</f>
        <v>HR</v>
      </c>
      <c r="IO189" s="3" t="str">
        <f t="shared" si="91"/>
        <v>IT</v>
      </c>
      <c r="IP189" s="3" t="str">
        <f t="shared" si="91"/>
        <v>MARKETING</v>
      </c>
      <c r="IQ189" s="3" t="str">
        <f t="shared" si="91"/>
        <v>R&amp;D</v>
      </c>
      <c r="IR189" s="3" t="str">
        <f t="shared" si="91"/>
        <v>SALES</v>
      </c>
      <c r="IS189" s="3" t="str">
        <f t="shared" si="91"/>
        <v>(vuoto)</v>
      </c>
      <c r="IT189" s="3" t="str">
        <f t="shared" si="91"/>
        <v>Totale complessivo</v>
      </c>
      <c r="IU189" s="3">
        <f t="shared" si="91"/>
        <v>0</v>
      </c>
      <c r="IV189" s="3">
        <f t="shared" si="91"/>
        <v>0</v>
      </c>
      <c r="IW189" s="3">
        <f t="shared" si="91"/>
        <v>0</v>
      </c>
      <c r="IX189" s="3">
        <f t="shared" si="91"/>
        <v>0</v>
      </c>
      <c r="IY189" s="3">
        <f t="shared" si="91"/>
        <v>0</v>
      </c>
      <c r="IZ189" s="3">
        <f t="shared" si="91"/>
        <v>0</v>
      </c>
      <c r="JA189" s="3">
        <f t="shared" si="91"/>
        <v>0</v>
      </c>
      <c r="JB189" s="3">
        <f t="shared" si="91"/>
        <v>0</v>
      </c>
      <c r="JC189" s="3">
        <f t="shared" si="91"/>
        <v>0</v>
      </c>
      <c r="JD189" s="3">
        <f t="shared" si="91"/>
        <v>0</v>
      </c>
      <c r="JE189" s="3">
        <f t="shared" si="91"/>
        <v>0</v>
      </c>
      <c r="JF189" s="3">
        <f t="shared" si="91"/>
        <v>0</v>
      </c>
      <c r="JG189" s="3">
        <f t="shared" si="91"/>
        <v>0</v>
      </c>
      <c r="JH189" s="3">
        <f t="shared" si="91"/>
        <v>0</v>
      </c>
      <c r="JI189" s="3">
        <f t="shared" si="91"/>
        <v>0</v>
      </c>
      <c r="JJ189" s="3">
        <f t="shared" si="91"/>
        <v>0</v>
      </c>
      <c r="JK189" s="3">
        <f t="shared" si="91"/>
        <v>0</v>
      </c>
      <c r="JL189" s="3">
        <f t="shared" si="91"/>
        <v>0</v>
      </c>
      <c r="JM189" s="121">
        <f t="shared" si="91"/>
        <v>0</v>
      </c>
      <c r="JN189" s="1"/>
      <c r="JO189" s="1"/>
      <c r="JP189" s="2"/>
      <c r="JQ189" s="3" t="str">
        <f>JQ173</f>
        <v>CORPORATE</v>
      </c>
      <c r="JR189" s="3" t="str">
        <f t="shared" ref="JR189:KQ189" si="92">JR173</f>
        <v>HR</v>
      </c>
      <c r="JS189" s="3" t="str">
        <f t="shared" si="92"/>
        <v>IT</v>
      </c>
      <c r="JT189" s="3" t="str">
        <f t="shared" si="92"/>
        <v>MARKETING</v>
      </c>
      <c r="JU189" s="3" t="str">
        <f t="shared" si="92"/>
        <v>R&amp;D</v>
      </c>
      <c r="JV189" s="3" t="str">
        <f t="shared" si="92"/>
        <v>SALES</v>
      </c>
      <c r="JW189" s="3" t="str">
        <f t="shared" si="92"/>
        <v>(vuoto)</v>
      </c>
      <c r="JX189" s="3" t="str">
        <f t="shared" si="92"/>
        <v>Totale complessivo</v>
      </c>
      <c r="JY189" s="3">
        <f t="shared" si="92"/>
        <v>0</v>
      </c>
      <c r="JZ189" s="3">
        <f t="shared" si="92"/>
        <v>0</v>
      </c>
      <c r="KA189" s="3">
        <f t="shared" si="92"/>
        <v>0</v>
      </c>
      <c r="KB189" s="3">
        <f t="shared" si="92"/>
        <v>0</v>
      </c>
      <c r="KC189" s="3">
        <f t="shared" si="92"/>
        <v>0</v>
      </c>
      <c r="KD189" s="3">
        <f t="shared" si="92"/>
        <v>0</v>
      </c>
      <c r="KE189" s="3">
        <f t="shared" si="92"/>
        <v>0</v>
      </c>
      <c r="KF189" s="3">
        <f t="shared" si="92"/>
        <v>0</v>
      </c>
      <c r="KG189" s="3">
        <f t="shared" si="92"/>
        <v>0</v>
      </c>
      <c r="KH189" s="3">
        <f t="shared" si="92"/>
        <v>0</v>
      </c>
      <c r="KI189" s="3">
        <f t="shared" si="92"/>
        <v>0</v>
      </c>
      <c r="KJ189" s="3">
        <f t="shared" si="92"/>
        <v>0</v>
      </c>
      <c r="KK189" s="3">
        <f t="shared" si="92"/>
        <v>0</v>
      </c>
      <c r="KL189" s="3">
        <f t="shared" si="92"/>
        <v>0</v>
      </c>
      <c r="KM189" s="3">
        <f t="shared" si="92"/>
        <v>0</v>
      </c>
      <c r="KN189" s="3">
        <f t="shared" si="92"/>
        <v>0</v>
      </c>
      <c r="KO189" s="3">
        <f t="shared" si="92"/>
        <v>0</v>
      </c>
      <c r="KP189" s="3">
        <f t="shared" si="92"/>
        <v>0</v>
      </c>
      <c r="KQ189" s="121">
        <f t="shared" si="92"/>
        <v>0</v>
      </c>
    </row>
    <row r="190" spans="1:303">
      <c r="A190" s="1"/>
      <c r="B190" s="34"/>
      <c r="C190" s="34"/>
      <c r="AE190" s="1"/>
      <c r="AF190" s="34"/>
      <c r="AG190" s="34"/>
      <c r="BI190" s="70"/>
      <c r="BJ190" s="1"/>
      <c r="DA190" s="33"/>
      <c r="DB190" s="119"/>
      <c r="DC190" s="33"/>
      <c r="DX190" s="3" t="s">
        <v>139</v>
      </c>
      <c r="DY190" s="2">
        <f>IF(ISNUMBER(MATCH(DY$189,$DX$161:$EW$161,0)),_xlfn.IFNA(VLOOKUP($DX190,$DX$161:$EW$166,MATCH(DY$189,$DX$161:$EW$161,0),FALSE),0),"N.A.")</f>
        <v>12</v>
      </c>
      <c r="DZ190" s="2">
        <f t="shared" ref="DZ190:EV194" si="93">IF(ISNUMBER(MATCH(DZ$189,$DX$161:$EW$161,0)),_xlfn.IFNA(VLOOKUP($DX190,$DX$161:$EW$166,MATCH(DZ$189,$DX$161:$EW$161,0),FALSE),0),"N.A.")</f>
        <v>2</v>
      </c>
      <c r="EA190" s="2">
        <f t="shared" si="93"/>
        <v>1</v>
      </c>
      <c r="EB190" s="2">
        <f t="shared" si="93"/>
        <v>2</v>
      </c>
      <c r="EC190" s="2">
        <f t="shared" si="93"/>
        <v>14</v>
      </c>
      <c r="ED190" s="2">
        <f t="shared" si="93"/>
        <v>20</v>
      </c>
      <c r="EE190" s="2">
        <f t="shared" si="93"/>
        <v>51</v>
      </c>
      <c r="EF190" s="2" t="str">
        <f t="shared" si="93"/>
        <v>N.A.</v>
      </c>
      <c r="EG190" s="2" t="str">
        <f t="shared" si="93"/>
        <v>N.A.</v>
      </c>
      <c r="EH190" s="2" t="str">
        <f t="shared" si="93"/>
        <v>N.A.</v>
      </c>
      <c r="EI190" s="2" t="str">
        <f t="shared" si="93"/>
        <v>N.A.</v>
      </c>
      <c r="EJ190" s="2" t="str">
        <f t="shared" si="93"/>
        <v>N.A.</v>
      </c>
      <c r="EK190" s="2" t="str">
        <f t="shared" si="93"/>
        <v>N.A.</v>
      </c>
      <c r="EL190" s="2" t="str">
        <f t="shared" si="93"/>
        <v>N.A.</v>
      </c>
      <c r="EM190" s="2" t="str">
        <f t="shared" si="93"/>
        <v>N.A.</v>
      </c>
      <c r="EN190" s="2" t="str">
        <f t="shared" si="93"/>
        <v>N.A.</v>
      </c>
      <c r="EO190" s="2" t="str">
        <f t="shared" si="93"/>
        <v>N.A.</v>
      </c>
      <c r="EP190" s="2" t="str">
        <f t="shared" si="93"/>
        <v>N.A.</v>
      </c>
      <c r="EQ190" s="2" t="str">
        <f t="shared" si="93"/>
        <v>N.A.</v>
      </c>
      <c r="ER190" s="2" t="str">
        <f t="shared" si="93"/>
        <v>N.A.</v>
      </c>
      <c r="ES190" s="2" t="str">
        <f t="shared" si="93"/>
        <v>N.A.</v>
      </c>
      <c r="ET190" s="2" t="str">
        <f t="shared" si="93"/>
        <v>N.A.</v>
      </c>
      <c r="EU190" s="2" t="str">
        <f t="shared" si="93"/>
        <v>N.A.</v>
      </c>
      <c r="EV190" s="2" t="str">
        <f t="shared" si="93"/>
        <v>N.A.</v>
      </c>
      <c r="EW190" s="122" t="str">
        <f>IF(ISNUMBER(MATCH(EW$189,$DX$161:$EW$161,0)),_xlfn.IFNA(VLOOKUP($DX190,$DX$161:$EW$166,MATCH(EW$189,$DX$161:$EW$161,0),FALSE),0),"N.A.")</f>
        <v>N.A.</v>
      </c>
      <c r="EZ190" s="1"/>
      <c r="FA190" s="34"/>
      <c r="FB190" s="34"/>
      <c r="GD190" s="3" t="s">
        <v>139</v>
      </c>
      <c r="GE190" s="2">
        <f>IF(ISNUMBER(MATCH(GE$189,$GD$161:$HE$161,0)),_xlfn.IFNA(VLOOKUP($GD190,$GD$161:$HE$166,MATCH(GE$189,$GD$161:$HE$161,0),FALSE),0),"N.A.")</f>
        <v>12</v>
      </c>
      <c r="GF190" s="2">
        <f t="shared" ref="GF190:HD194" si="94">IF(ISNUMBER(MATCH(GF$189,$GD$161:$HE$161,0)),_xlfn.IFNA(VLOOKUP($GD190,$GD$161:$HE$166,MATCH(GF$189,$GD$161:$HE$161,0),FALSE),0),"N.A.")</f>
        <v>2</v>
      </c>
      <c r="GG190" s="2">
        <f t="shared" si="94"/>
        <v>1</v>
      </c>
      <c r="GH190" s="2">
        <f t="shared" si="94"/>
        <v>2</v>
      </c>
      <c r="GI190" s="2">
        <f t="shared" si="94"/>
        <v>14</v>
      </c>
      <c r="GJ190" s="2">
        <f t="shared" si="94"/>
        <v>20</v>
      </c>
      <c r="GK190" s="2">
        <f t="shared" si="94"/>
        <v>51</v>
      </c>
      <c r="GL190" s="2" t="str">
        <f t="shared" si="94"/>
        <v>N.A.</v>
      </c>
      <c r="GM190" s="2" t="str">
        <f t="shared" si="94"/>
        <v>N.A.</v>
      </c>
      <c r="GN190" s="2" t="str">
        <f t="shared" si="94"/>
        <v>N.A.</v>
      </c>
      <c r="GO190" s="2" t="str">
        <f t="shared" si="94"/>
        <v>N.A.</v>
      </c>
      <c r="GP190" s="2" t="str">
        <f t="shared" si="94"/>
        <v>N.A.</v>
      </c>
      <c r="GQ190" s="2" t="str">
        <f t="shared" si="94"/>
        <v>N.A.</v>
      </c>
      <c r="GR190" s="2" t="str">
        <f t="shared" si="94"/>
        <v>N.A.</v>
      </c>
      <c r="GS190" s="2" t="str">
        <f t="shared" si="94"/>
        <v>N.A.</v>
      </c>
      <c r="GT190" s="2" t="str">
        <f t="shared" si="94"/>
        <v>N.A.</v>
      </c>
      <c r="GU190" s="2" t="str">
        <f t="shared" si="94"/>
        <v>N.A.</v>
      </c>
      <c r="GV190" s="2" t="str">
        <f t="shared" si="94"/>
        <v>N.A.</v>
      </c>
      <c r="GW190" s="2" t="str">
        <f t="shared" si="94"/>
        <v>N.A.</v>
      </c>
      <c r="GX190" s="2" t="str">
        <f t="shared" si="94"/>
        <v>N.A.</v>
      </c>
      <c r="GY190" s="2" t="str">
        <f t="shared" si="94"/>
        <v>N.A.</v>
      </c>
      <c r="GZ190" s="2" t="str">
        <f t="shared" si="94"/>
        <v>N.A.</v>
      </c>
      <c r="HA190" s="2" t="str">
        <f t="shared" si="94"/>
        <v>N.A.</v>
      </c>
      <c r="HB190" s="2" t="str">
        <f t="shared" si="94"/>
        <v>N.A.</v>
      </c>
      <c r="HC190" s="2" t="str">
        <f t="shared" si="94"/>
        <v>N.A.</v>
      </c>
      <c r="HD190" s="2" t="str">
        <f t="shared" si="94"/>
        <v>N.A.</v>
      </c>
      <c r="HE190" s="122" t="str">
        <f>IF(ISNUMBER(MATCH(HE$189,$GD$161:$HE$161,0)),_xlfn.IFNA(VLOOKUP($GD190,$GD$161:$HE$166,MATCH(HE$189,$GD$161:$HE$161,0),FALSE),0),"N.A.")</f>
        <v>N.A.</v>
      </c>
      <c r="HH190" s="3" t="s">
        <v>132</v>
      </c>
      <c r="HI190" s="2">
        <f>IF(ISNUMBER(MATCH(HI$189,$HH$173:$II$173,0)),_xlfn.IFNA(VLOOKUP($HH$190,$HH$173:$II$180,MATCH(HI$189,$HH$173:$II$173,0),FALSE),0),"N.A.")</f>
        <v>17</v>
      </c>
      <c r="HJ190" s="2">
        <f t="shared" ref="HJ190:IH190" si="95">IF(ISNUMBER(MATCH(HJ$189,$HH$173:$II$173,0)),_xlfn.IFNA(VLOOKUP($HH$190,$HH$173:$II$180,MATCH(HJ$189,$HH$173:$II$173,0),FALSE),0),"N.A.")</f>
        <v>3</v>
      </c>
      <c r="HK190" s="2">
        <f t="shared" si="95"/>
        <v>2</v>
      </c>
      <c r="HL190" s="2">
        <f t="shared" si="95"/>
        <v>4</v>
      </c>
      <c r="HM190" s="2">
        <f t="shared" si="95"/>
        <v>34</v>
      </c>
      <c r="HN190" s="2">
        <f t="shared" si="95"/>
        <v>40</v>
      </c>
      <c r="HO190" s="2">
        <f t="shared" si="95"/>
        <v>0</v>
      </c>
      <c r="HP190" s="2">
        <f t="shared" si="95"/>
        <v>100</v>
      </c>
      <c r="HQ190" s="2" t="str">
        <f t="shared" si="95"/>
        <v>N.A.</v>
      </c>
      <c r="HR190" s="2" t="str">
        <f t="shared" si="95"/>
        <v>N.A.</v>
      </c>
      <c r="HS190" s="2" t="str">
        <f t="shared" si="95"/>
        <v>N.A.</v>
      </c>
      <c r="HT190" s="2" t="str">
        <f t="shared" si="95"/>
        <v>N.A.</v>
      </c>
      <c r="HU190" s="2" t="str">
        <f t="shared" si="95"/>
        <v>N.A.</v>
      </c>
      <c r="HV190" s="2" t="str">
        <f t="shared" si="95"/>
        <v>N.A.</v>
      </c>
      <c r="HW190" s="2" t="str">
        <f t="shared" si="95"/>
        <v>N.A.</v>
      </c>
      <c r="HX190" s="2" t="str">
        <f t="shared" si="95"/>
        <v>N.A.</v>
      </c>
      <c r="HY190" s="2" t="str">
        <f t="shared" si="95"/>
        <v>N.A.</v>
      </c>
      <c r="HZ190" s="2" t="str">
        <f t="shared" si="95"/>
        <v>N.A.</v>
      </c>
      <c r="IA190" s="2" t="str">
        <f t="shared" si="95"/>
        <v>N.A.</v>
      </c>
      <c r="IB190" s="2" t="str">
        <f t="shared" si="95"/>
        <v>N.A.</v>
      </c>
      <c r="IC190" s="2" t="str">
        <f t="shared" si="95"/>
        <v>N.A.</v>
      </c>
      <c r="ID190" s="2" t="str">
        <f t="shared" si="95"/>
        <v>N.A.</v>
      </c>
      <c r="IE190" s="2" t="str">
        <f t="shared" si="95"/>
        <v>N.A.</v>
      </c>
      <c r="IF190" s="2" t="str">
        <f t="shared" si="95"/>
        <v>N.A.</v>
      </c>
      <c r="IG190" s="2" t="str">
        <f t="shared" si="95"/>
        <v>N.A.</v>
      </c>
      <c r="IH190" s="2" t="str">
        <f t="shared" si="95"/>
        <v>N.A.</v>
      </c>
      <c r="II190" s="122" t="str">
        <f>IF(ISNUMBER(MATCH(II$189,$HH$173:$II$173,0)),_xlfn.IFNA(VLOOKUP($HH$190,$HH$173:$II$180,MATCH(II$189,$HH$173:$II$173,0),FALSE),0),"N.A.")</f>
        <v>N.A.</v>
      </c>
      <c r="IL190" s="3" t="s">
        <v>132</v>
      </c>
      <c r="IM190" s="2">
        <f>IF(ISNUMBER(MATCH(IM$189,$IL$173:$JM$173,0)),_xlfn.IFNA(VLOOKUP($IL$190,$IL$173:$JM$180,MATCH(IM$189,$IL$173:$JM$173,0),FALSE),0),"N.A.")</f>
        <v>17</v>
      </c>
      <c r="IN190" s="2">
        <f t="shared" ref="IN190:JL190" si="96">IF(ISNUMBER(MATCH(IN$189,$IL$173:$JM$173,0)),_xlfn.IFNA(VLOOKUP($IL$190,$IL$173:$JM$180,MATCH(IN$189,$IL$173:$JM$173,0),FALSE),0),"N.A.")</f>
        <v>3</v>
      </c>
      <c r="IO190" s="2">
        <f t="shared" si="96"/>
        <v>2</v>
      </c>
      <c r="IP190" s="2">
        <f t="shared" si="96"/>
        <v>4</v>
      </c>
      <c r="IQ190" s="2">
        <f t="shared" si="96"/>
        <v>34</v>
      </c>
      <c r="IR190" s="2">
        <f t="shared" si="96"/>
        <v>40</v>
      </c>
      <c r="IS190" s="2">
        <f t="shared" si="96"/>
        <v>0</v>
      </c>
      <c r="IT190" s="2">
        <f t="shared" si="96"/>
        <v>100</v>
      </c>
      <c r="IU190" s="2" t="str">
        <f t="shared" si="96"/>
        <v>N.A.</v>
      </c>
      <c r="IV190" s="2" t="str">
        <f t="shared" si="96"/>
        <v>N.A.</v>
      </c>
      <c r="IW190" s="2" t="str">
        <f t="shared" si="96"/>
        <v>N.A.</v>
      </c>
      <c r="IX190" s="2" t="str">
        <f t="shared" si="96"/>
        <v>N.A.</v>
      </c>
      <c r="IY190" s="2" t="str">
        <f t="shared" si="96"/>
        <v>N.A.</v>
      </c>
      <c r="IZ190" s="2" t="str">
        <f t="shared" si="96"/>
        <v>N.A.</v>
      </c>
      <c r="JA190" s="2" t="str">
        <f t="shared" si="96"/>
        <v>N.A.</v>
      </c>
      <c r="JB190" s="2" t="str">
        <f t="shared" si="96"/>
        <v>N.A.</v>
      </c>
      <c r="JC190" s="2" t="str">
        <f t="shared" si="96"/>
        <v>N.A.</v>
      </c>
      <c r="JD190" s="2" t="str">
        <f t="shared" si="96"/>
        <v>N.A.</v>
      </c>
      <c r="JE190" s="2" t="str">
        <f t="shared" si="96"/>
        <v>N.A.</v>
      </c>
      <c r="JF190" s="2" t="str">
        <f t="shared" si="96"/>
        <v>N.A.</v>
      </c>
      <c r="JG190" s="2" t="str">
        <f t="shared" si="96"/>
        <v>N.A.</v>
      </c>
      <c r="JH190" s="2" t="str">
        <f t="shared" si="96"/>
        <v>N.A.</v>
      </c>
      <c r="JI190" s="2" t="str">
        <f t="shared" si="96"/>
        <v>N.A.</v>
      </c>
      <c r="JJ190" s="2" t="str">
        <f t="shared" si="96"/>
        <v>N.A.</v>
      </c>
      <c r="JK190" s="2" t="str">
        <f t="shared" si="96"/>
        <v>N.A.</v>
      </c>
      <c r="JL190" s="2" t="str">
        <f t="shared" si="96"/>
        <v>N.A.</v>
      </c>
      <c r="JM190" s="122" t="str">
        <f>IF(ISNUMBER(MATCH(JM$189,$IL$173:$JM$173,0)),_xlfn.IFNA(VLOOKUP($IL$190,$IL$173:$JM$180,MATCH(JM$189,$IL$173:$JM$173,0),FALSE),0),"N.A.")</f>
        <v>N.A.</v>
      </c>
      <c r="JP190" s="3" t="s">
        <v>132</v>
      </c>
      <c r="JQ190" s="2">
        <f>IF(ISNUMBER(MATCH(JQ$189,$JP$173:$KQ$173,0)),_xlfn.IFNA(VLOOKUP($JP$190,$JP$173:$KQ$179,MATCH(JQ$189,$JP$173:$KQ$173,0),FALSE),0),"N.A.")</f>
        <v>17</v>
      </c>
      <c r="JR190" s="2">
        <f t="shared" ref="JR190:KQ190" si="97">IF(ISNUMBER(MATCH(JR$189,$JP$173:$KQ$173,0)),_xlfn.IFNA(VLOOKUP($JP$190,$JP$173:$KQ$179,MATCH(JR$189,$JP$173:$KQ$173,0),FALSE),0),"N.A.")</f>
        <v>3</v>
      </c>
      <c r="JS190" s="2">
        <f t="shared" si="97"/>
        <v>2</v>
      </c>
      <c r="JT190" s="2">
        <f t="shared" si="97"/>
        <v>4</v>
      </c>
      <c r="JU190" s="2">
        <f t="shared" si="97"/>
        <v>34</v>
      </c>
      <c r="JV190" s="2">
        <f t="shared" si="97"/>
        <v>40</v>
      </c>
      <c r="JW190" s="2">
        <f t="shared" si="97"/>
        <v>0</v>
      </c>
      <c r="JX190" s="2">
        <f t="shared" si="97"/>
        <v>100</v>
      </c>
      <c r="JY190" s="2" t="str">
        <f t="shared" si="97"/>
        <v>N.A.</v>
      </c>
      <c r="JZ190" s="2" t="str">
        <f t="shared" si="97"/>
        <v>N.A.</v>
      </c>
      <c r="KA190" s="2" t="str">
        <f t="shared" si="97"/>
        <v>N.A.</v>
      </c>
      <c r="KB190" s="2" t="str">
        <f t="shared" si="97"/>
        <v>N.A.</v>
      </c>
      <c r="KC190" s="2" t="str">
        <f t="shared" si="97"/>
        <v>N.A.</v>
      </c>
      <c r="KD190" s="2" t="str">
        <f t="shared" si="97"/>
        <v>N.A.</v>
      </c>
      <c r="KE190" s="2" t="str">
        <f t="shared" si="97"/>
        <v>N.A.</v>
      </c>
      <c r="KF190" s="2" t="str">
        <f t="shared" si="97"/>
        <v>N.A.</v>
      </c>
      <c r="KG190" s="2" t="str">
        <f t="shared" si="97"/>
        <v>N.A.</v>
      </c>
      <c r="KH190" s="2" t="str">
        <f t="shared" si="97"/>
        <v>N.A.</v>
      </c>
      <c r="KI190" s="2" t="str">
        <f t="shared" si="97"/>
        <v>N.A.</v>
      </c>
      <c r="KJ190" s="2" t="str">
        <f t="shared" si="97"/>
        <v>N.A.</v>
      </c>
      <c r="KK190" s="2" t="str">
        <f t="shared" si="97"/>
        <v>N.A.</v>
      </c>
      <c r="KL190" s="2" t="str">
        <f t="shared" si="97"/>
        <v>N.A.</v>
      </c>
      <c r="KM190" s="2" t="str">
        <f t="shared" si="97"/>
        <v>N.A.</v>
      </c>
      <c r="KN190" s="2" t="str">
        <f t="shared" si="97"/>
        <v>N.A.</v>
      </c>
      <c r="KO190" s="2" t="str">
        <f t="shared" si="97"/>
        <v>N.A.</v>
      </c>
      <c r="KP190" s="2" t="str">
        <f t="shared" si="97"/>
        <v>N.A.</v>
      </c>
      <c r="KQ190" s="122" t="str">
        <f t="shared" si="97"/>
        <v>N.A.</v>
      </c>
    </row>
    <row r="191" spans="1:303">
      <c r="A191" s="1"/>
      <c r="B191" s="34"/>
      <c r="C191" s="34"/>
      <c r="AE191" s="1"/>
      <c r="AF191" s="34"/>
      <c r="AG191" s="34"/>
      <c r="BI191" s="70"/>
      <c r="BJ191" s="1"/>
      <c r="CM191" s="39"/>
      <c r="CN191" s="39" t="str">
        <f t="shared" ref="CN191:CY191" si="98">CN160</f>
        <v>Somma di MESE 1</v>
      </c>
      <c r="CO191" s="39" t="str">
        <f t="shared" si="98"/>
        <v>Somma di MESE 2</v>
      </c>
      <c r="CP191" s="39" t="str">
        <f t="shared" si="98"/>
        <v>Somma di MESE 3</v>
      </c>
      <c r="CQ191" s="39" t="str">
        <f t="shared" si="98"/>
        <v>Somma di MESE 4</v>
      </c>
      <c r="CR191" s="39" t="str">
        <f t="shared" si="98"/>
        <v>Somma di MESE 5</v>
      </c>
      <c r="CS191" s="39" t="str">
        <f t="shared" si="98"/>
        <v>Somma di MESE 6</v>
      </c>
      <c r="CT191" s="39" t="str">
        <f t="shared" si="98"/>
        <v>Somma di MESE 7</v>
      </c>
      <c r="CU191" s="39" t="str">
        <f t="shared" si="98"/>
        <v>Somma di MESE 8</v>
      </c>
      <c r="CV191" s="39" t="str">
        <f t="shared" si="98"/>
        <v>Somma di MESE 9</v>
      </c>
      <c r="CW191" s="39" t="str">
        <f t="shared" si="98"/>
        <v>Somma di MESE 10</v>
      </c>
      <c r="CX191" s="39" t="str">
        <f t="shared" si="98"/>
        <v>Somma di MESE 11</v>
      </c>
      <c r="CY191" s="39" t="str">
        <f t="shared" si="98"/>
        <v>Somma di MESE 12</v>
      </c>
      <c r="CZ191" s="33"/>
      <c r="DA191" s="33"/>
      <c r="DB191" s="119"/>
      <c r="DC191" s="33"/>
      <c r="DE191" s="39"/>
      <c r="DF191" s="3" t="str">
        <f t="shared" ref="DF191:DQ191" si="99">DF160</f>
        <v>Media di MESE 1</v>
      </c>
      <c r="DG191" s="3" t="str">
        <f t="shared" si="99"/>
        <v>Media di MESE 2</v>
      </c>
      <c r="DH191" s="3" t="str">
        <f t="shared" si="99"/>
        <v>Media di MESE 3</v>
      </c>
      <c r="DI191" s="3" t="str">
        <f t="shared" si="99"/>
        <v>Media di MESE 4</v>
      </c>
      <c r="DJ191" s="3" t="str">
        <f t="shared" si="99"/>
        <v>Media di MESE 5</v>
      </c>
      <c r="DK191" s="3" t="str">
        <f t="shared" si="99"/>
        <v>Media di MESE 6</v>
      </c>
      <c r="DL191" s="3" t="str">
        <f t="shared" si="99"/>
        <v>Media di MESE 7</v>
      </c>
      <c r="DM191" s="3" t="str">
        <f t="shared" si="99"/>
        <v>Media di MESE 8</v>
      </c>
      <c r="DN191" s="3" t="str">
        <f t="shared" si="99"/>
        <v>Media di MESE 9</v>
      </c>
      <c r="DO191" s="3" t="str">
        <f t="shared" si="99"/>
        <v>Media di MESE 10</v>
      </c>
      <c r="DP191" s="3" t="str">
        <f t="shared" si="99"/>
        <v>Media di MESE 11</v>
      </c>
      <c r="DQ191" s="3" t="str">
        <f t="shared" si="99"/>
        <v>Media di MESE 12</v>
      </c>
      <c r="DR191" s="1"/>
      <c r="DS191" s="1"/>
      <c r="DT191" s="1"/>
      <c r="DU191" s="125"/>
      <c r="DX191" s="3" t="s">
        <v>140</v>
      </c>
      <c r="DY191" s="2">
        <f t="shared" ref="DY191:EN194" si="100">IF(ISNUMBER(MATCH(DY$189,$DX$161:$EW$161,0)),_xlfn.IFNA(VLOOKUP($DX191,$DX$161:$EW$166,MATCH(DY$189,$DX$161:$EW$161,0),FALSE),0),"N.A.")</f>
        <v>0</v>
      </c>
      <c r="DZ191" s="2">
        <f t="shared" si="100"/>
        <v>0</v>
      </c>
      <c r="EA191" s="2">
        <f t="shared" si="100"/>
        <v>0</v>
      </c>
      <c r="EB191" s="2">
        <f t="shared" si="100"/>
        <v>0</v>
      </c>
      <c r="EC191" s="2">
        <f t="shared" si="100"/>
        <v>0</v>
      </c>
      <c r="ED191" s="2">
        <f t="shared" si="100"/>
        <v>0</v>
      </c>
      <c r="EE191" s="2">
        <f t="shared" si="100"/>
        <v>0</v>
      </c>
      <c r="EF191" s="2" t="str">
        <f t="shared" si="100"/>
        <v>N.A.</v>
      </c>
      <c r="EG191" s="2" t="str">
        <f t="shared" si="100"/>
        <v>N.A.</v>
      </c>
      <c r="EH191" s="2" t="str">
        <f t="shared" si="100"/>
        <v>N.A.</v>
      </c>
      <c r="EI191" s="2" t="str">
        <f t="shared" si="100"/>
        <v>N.A.</v>
      </c>
      <c r="EJ191" s="2" t="str">
        <f t="shared" si="100"/>
        <v>N.A.</v>
      </c>
      <c r="EK191" s="2" t="str">
        <f t="shared" si="100"/>
        <v>N.A.</v>
      </c>
      <c r="EL191" s="2" t="str">
        <f t="shared" si="100"/>
        <v>N.A.</v>
      </c>
      <c r="EM191" s="2" t="str">
        <f t="shared" si="100"/>
        <v>N.A.</v>
      </c>
      <c r="EN191" s="2" t="str">
        <f t="shared" si="100"/>
        <v>N.A.</v>
      </c>
      <c r="EO191" s="2" t="str">
        <f t="shared" si="93"/>
        <v>N.A.</v>
      </c>
      <c r="EP191" s="2" t="str">
        <f t="shared" si="93"/>
        <v>N.A.</v>
      </c>
      <c r="EQ191" s="2" t="str">
        <f t="shared" si="93"/>
        <v>N.A.</v>
      </c>
      <c r="ER191" s="2" t="str">
        <f t="shared" si="93"/>
        <v>N.A.</v>
      </c>
      <c r="ES191" s="2" t="str">
        <f t="shared" si="93"/>
        <v>N.A.</v>
      </c>
      <c r="ET191" s="2" t="str">
        <f t="shared" si="93"/>
        <v>N.A.</v>
      </c>
      <c r="EU191" s="2" t="str">
        <f t="shared" si="93"/>
        <v>N.A.</v>
      </c>
      <c r="EV191" s="2" t="str">
        <f t="shared" si="93"/>
        <v>N.A.</v>
      </c>
      <c r="EW191" s="122" t="str">
        <f>IF(ISNUMBER(MATCH(EW$189,$DX$161:$EW$161,0)),_xlfn.IFNA(VLOOKUP($DX191,$DX$161:$EW$166,MATCH(EW$189,$DX$161:$EW$161,0),FALSE),0),"N.A.")</f>
        <v>N.A.</v>
      </c>
      <c r="EZ191" s="1"/>
      <c r="FA191" s="34"/>
      <c r="FB191" s="34"/>
      <c r="GD191" s="3" t="s">
        <v>140</v>
      </c>
      <c r="GE191" s="2">
        <f t="shared" ref="GE191:GT194" si="101">IF(ISNUMBER(MATCH(GE$189,$GD$161:$HE$161,0)),_xlfn.IFNA(VLOOKUP($GD191,$GD$161:$HE$166,MATCH(GE$189,$GD$161:$HE$161,0),FALSE),0),"N.A.")</f>
        <v>0</v>
      </c>
      <c r="GF191" s="2">
        <f t="shared" si="101"/>
        <v>0</v>
      </c>
      <c r="GG191" s="2">
        <f t="shared" si="101"/>
        <v>0</v>
      </c>
      <c r="GH191" s="2">
        <f t="shared" si="101"/>
        <v>0</v>
      </c>
      <c r="GI191" s="2">
        <f t="shared" si="101"/>
        <v>0</v>
      </c>
      <c r="GJ191" s="2">
        <f t="shared" si="101"/>
        <v>0</v>
      </c>
      <c r="GK191" s="2">
        <f t="shared" si="101"/>
        <v>0</v>
      </c>
      <c r="GL191" s="2" t="str">
        <f t="shared" si="101"/>
        <v>N.A.</v>
      </c>
      <c r="GM191" s="2" t="str">
        <f t="shared" si="101"/>
        <v>N.A.</v>
      </c>
      <c r="GN191" s="2" t="str">
        <f t="shared" si="101"/>
        <v>N.A.</v>
      </c>
      <c r="GO191" s="2" t="str">
        <f t="shared" si="101"/>
        <v>N.A.</v>
      </c>
      <c r="GP191" s="2" t="str">
        <f t="shared" si="101"/>
        <v>N.A.</v>
      </c>
      <c r="GQ191" s="2" t="str">
        <f t="shared" si="101"/>
        <v>N.A.</v>
      </c>
      <c r="GR191" s="2" t="str">
        <f t="shared" si="101"/>
        <v>N.A.</v>
      </c>
      <c r="GS191" s="2" t="str">
        <f t="shared" si="101"/>
        <v>N.A.</v>
      </c>
      <c r="GT191" s="2" t="str">
        <f t="shared" si="101"/>
        <v>N.A.</v>
      </c>
      <c r="GU191" s="2" t="str">
        <f t="shared" si="94"/>
        <v>N.A.</v>
      </c>
      <c r="GV191" s="2" t="str">
        <f t="shared" si="94"/>
        <v>N.A.</v>
      </c>
      <c r="GW191" s="2" t="str">
        <f t="shared" si="94"/>
        <v>N.A.</v>
      </c>
      <c r="GX191" s="2" t="str">
        <f t="shared" si="94"/>
        <v>N.A.</v>
      </c>
      <c r="GY191" s="2" t="str">
        <f t="shared" si="94"/>
        <v>N.A.</v>
      </c>
      <c r="GZ191" s="2" t="str">
        <f t="shared" si="94"/>
        <v>N.A.</v>
      </c>
      <c r="HA191" s="2" t="str">
        <f t="shared" si="94"/>
        <v>N.A.</v>
      </c>
      <c r="HB191" s="2" t="str">
        <f t="shared" si="94"/>
        <v>N.A.</v>
      </c>
      <c r="HC191" s="2" t="str">
        <f t="shared" si="94"/>
        <v>N.A.</v>
      </c>
      <c r="HD191" s="2" t="str">
        <f t="shared" si="94"/>
        <v>N.A.</v>
      </c>
      <c r="HE191" s="122" t="str">
        <f>IF(ISNUMBER(MATCH(HE$189,$GD$161:$HE$161,0)),_xlfn.IFNA(VLOOKUP($GD191,$GD$161:$HE$166,MATCH(HE$189,$GD$161:$HE$161,0),FALSE),0),"N.A.")</f>
        <v>N.A.</v>
      </c>
      <c r="HH191" s="2"/>
      <c r="HI191" s="2"/>
      <c r="HJ191" s="2"/>
      <c r="HK191" s="2"/>
      <c r="HL191" s="2"/>
      <c r="HM191" s="2"/>
      <c r="HN191" s="2"/>
      <c r="HO191" s="2"/>
      <c r="HP191" s="2"/>
      <c r="HQ191" s="2"/>
      <c r="HR191" s="2"/>
      <c r="HS191" s="2"/>
      <c r="HT191" s="2"/>
      <c r="HU191" s="2"/>
      <c r="HV191" s="2"/>
      <c r="HW191" s="2"/>
      <c r="HX191" s="2"/>
      <c r="HY191" s="2"/>
      <c r="HZ191" s="2"/>
      <c r="IA191" s="2"/>
      <c r="IB191" s="2"/>
      <c r="IC191" s="2"/>
      <c r="ID191" s="2"/>
      <c r="IE191" s="2"/>
      <c r="IF191" s="2"/>
      <c r="IG191" s="2"/>
      <c r="IH191" s="2"/>
      <c r="II191" s="122"/>
      <c r="IL191" s="2"/>
      <c r="IM191" s="2"/>
      <c r="IN191" s="2"/>
      <c r="IO191" s="2"/>
      <c r="IP191" s="2"/>
      <c r="IQ191" s="2"/>
      <c r="IR191" s="2"/>
      <c r="IS191" s="2"/>
      <c r="IT191" s="2"/>
      <c r="IU191" s="2"/>
      <c r="IV191" s="2"/>
      <c r="IW191" s="2"/>
      <c r="IX191" s="2"/>
      <c r="IY191" s="2"/>
      <c r="IZ191" s="2"/>
      <c r="JA191" s="2"/>
      <c r="JB191" s="2"/>
      <c r="JC191" s="2"/>
      <c r="JD191" s="2"/>
      <c r="JE191" s="2"/>
      <c r="JF191" s="2"/>
      <c r="JG191" s="2"/>
      <c r="JH191" s="2"/>
      <c r="JI191" s="2"/>
      <c r="JJ191" s="2"/>
      <c r="JK191" s="2"/>
      <c r="JL191" s="2"/>
      <c r="JM191" s="122"/>
      <c r="JP191" s="2"/>
      <c r="JQ191" s="2"/>
      <c r="JR191" s="2"/>
      <c r="JS191" s="2"/>
      <c r="JT191" s="2"/>
      <c r="JU191" s="2"/>
      <c r="JV191" s="2"/>
      <c r="JW191" s="2"/>
      <c r="JX191" s="2"/>
      <c r="JY191" s="2"/>
      <c r="JZ191" s="2"/>
      <c r="KA191" s="2"/>
      <c r="KB191" s="2"/>
      <c r="KC191" s="2"/>
      <c r="KD191" s="2"/>
      <c r="KE191" s="2"/>
      <c r="KF191" s="2"/>
      <c r="KG191" s="2"/>
      <c r="KH191" s="2"/>
      <c r="KI191" s="2"/>
      <c r="KJ191" s="2"/>
      <c r="KK191" s="2"/>
      <c r="KL191" s="2"/>
      <c r="KM191" s="2"/>
      <c r="KN191" s="2"/>
      <c r="KO191" s="2"/>
      <c r="KP191" s="2"/>
      <c r="KQ191" s="122"/>
    </row>
    <row r="192" spans="1:303">
      <c r="A192" s="1"/>
      <c r="B192" s="34"/>
      <c r="C192" s="34"/>
      <c r="AE192" s="1"/>
      <c r="AF192" s="34"/>
      <c r="AG192" s="34"/>
      <c r="BI192" s="70"/>
      <c r="BJ192" s="1"/>
      <c r="CM192" s="4" t="str">
        <f>CM161</f>
        <v>CORPORATE</v>
      </c>
      <c r="CN192" s="39">
        <f t="shared" ref="CN192:CY192" si="102">IF(ISNUMBER(MATCH(CN$191,$CM$160:$CZ$160,0)),_xlfn.IFNA(VLOOKUP($CM192,$CM$160:$CZ$190,MATCH(CN$191,$CM$160:$CZ$160,0),FALSE),0),"N.A.")</f>
        <v>12</v>
      </c>
      <c r="CO192" s="39">
        <f t="shared" si="102"/>
        <v>0</v>
      </c>
      <c r="CP192" s="39">
        <f t="shared" si="102"/>
        <v>0</v>
      </c>
      <c r="CQ192" s="39">
        <f t="shared" si="102"/>
        <v>0</v>
      </c>
      <c r="CR192" s="39">
        <f t="shared" si="102"/>
        <v>0</v>
      </c>
      <c r="CS192" s="39">
        <f t="shared" si="102"/>
        <v>0</v>
      </c>
      <c r="CT192" s="39">
        <f t="shared" si="102"/>
        <v>0</v>
      </c>
      <c r="CU192" s="39">
        <f t="shared" si="102"/>
        <v>0</v>
      </c>
      <c r="CV192" s="39">
        <f t="shared" si="102"/>
        <v>0</v>
      </c>
      <c r="CW192" s="39">
        <f t="shared" si="102"/>
        <v>0</v>
      </c>
      <c r="CX192" s="39">
        <f t="shared" si="102"/>
        <v>0</v>
      </c>
      <c r="CY192" s="39">
        <f t="shared" si="102"/>
        <v>0</v>
      </c>
      <c r="CZ192" s="33"/>
      <c r="DA192" s="33"/>
      <c r="DB192" s="119"/>
      <c r="DC192" s="33"/>
      <c r="DE192" s="4" t="str">
        <f>DE161</f>
        <v>CORPORATE</v>
      </c>
      <c r="DF192" s="41">
        <f t="shared" ref="DF192:DQ192" si="103">IF(ISNUMBER(MATCH(DF$191,$DE$160:$DS$160,0)),_xlfn.IFNA(VLOOKUP($DE192,$DE$160:$DS$190,MATCH(DF$191,$DE$160:$DS$160,0),FALSE),0),"N.A.")</f>
        <v>0.70588235294117652</v>
      </c>
      <c r="DG192" s="41">
        <f t="shared" si="103"/>
        <v>0</v>
      </c>
      <c r="DH192" s="41">
        <f t="shared" si="103"/>
        <v>0</v>
      </c>
      <c r="DI192" s="41">
        <f t="shared" si="103"/>
        <v>0</v>
      </c>
      <c r="DJ192" s="41">
        <f t="shared" si="103"/>
        <v>0</v>
      </c>
      <c r="DK192" s="41">
        <f t="shared" si="103"/>
        <v>0</v>
      </c>
      <c r="DL192" s="41">
        <f t="shared" si="103"/>
        <v>0</v>
      </c>
      <c r="DM192" s="41">
        <f t="shared" si="103"/>
        <v>0</v>
      </c>
      <c r="DN192" s="41">
        <f t="shared" si="103"/>
        <v>0</v>
      </c>
      <c r="DO192" s="41">
        <f t="shared" si="103"/>
        <v>0</v>
      </c>
      <c r="DP192" s="41">
        <f t="shared" si="103"/>
        <v>0</v>
      </c>
      <c r="DQ192" s="41">
        <f t="shared" si="103"/>
        <v>0</v>
      </c>
      <c r="DR192" s="42"/>
      <c r="DS192" s="42"/>
      <c r="DT192" s="42"/>
      <c r="DU192" s="127"/>
      <c r="DX192" s="3" t="s">
        <v>141</v>
      </c>
      <c r="DY192" s="2">
        <f t="shared" si="100"/>
        <v>0</v>
      </c>
      <c r="DZ192" s="2">
        <f t="shared" si="100"/>
        <v>0</v>
      </c>
      <c r="EA192" s="2">
        <f t="shared" si="100"/>
        <v>0</v>
      </c>
      <c r="EB192" s="2">
        <f t="shared" si="100"/>
        <v>0</v>
      </c>
      <c r="EC192" s="2">
        <f t="shared" si="100"/>
        <v>0</v>
      </c>
      <c r="ED192" s="2">
        <f t="shared" si="100"/>
        <v>0</v>
      </c>
      <c r="EE192" s="2">
        <f t="shared" si="100"/>
        <v>0</v>
      </c>
      <c r="EF192" s="2" t="str">
        <f t="shared" si="100"/>
        <v>N.A.</v>
      </c>
      <c r="EG192" s="2" t="str">
        <f t="shared" si="100"/>
        <v>N.A.</v>
      </c>
      <c r="EH192" s="2" t="str">
        <f t="shared" si="100"/>
        <v>N.A.</v>
      </c>
      <c r="EI192" s="2" t="str">
        <f t="shared" si="100"/>
        <v>N.A.</v>
      </c>
      <c r="EJ192" s="2" t="str">
        <f t="shared" si="100"/>
        <v>N.A.</v>
      </c>
      <c r="EK192" s="2" t="str">
        <f t="shared" si="100"/>
        <v>N.A.</v>
      </c>
      <c r="EL192" s="2" t="str">
        <f t="shared" si="100"/>
        <v>N.A.</v>
      </c>
      <c r="EM192" s="2" t="str">
        <f t="shared" si="100"/>
        <v>N.A.</v>
      </c>
      <c r="EN192" s="2" t="str">
        <f t="shared" si="100"/>
        <v>N.A.</v>
      </c>
      <c r="EO192" s="2" t="str">
        <f t="shared" si="93"/>
        <v>N.A.</v>
      </c>
      <c r="EP192" s="2" t="str">
        <f t="shared" si="93"/>
        <v>N.A.</v>
      </c>
      <c r="EQ192" s="2" t="str">
        <f t="shared" si="93"/>
        <v>N.A.</v>
      </c>
      <c r="ER192" s="2" t="str">
        <f t="shared" si="93"/>
        <v>N.A.</v>
      </c>
      <c r="ES192" s="2" t="str">
        <f t="shared" si="93"/>
        <v>N.A.</v>
      </c>
      <c r="ET192" s="2" t="str">
        <f t="shared" si="93"/>
        <v>N.A.</v>
      </c>
      <c r="EU192" s="2" t="str">
        <f t="shared" si="93"/>
        <v>N.A.</v>
      </c>
      <c r="EV192" s="2" t="str">
        <f t="shared" si="93"/>
        <v>N.A.</v>
      </c>
      <c r="EW192" s="122" t="str">
        <f>IF(ISNUMBER(MATCH(EW$189,$DX$161:$EW$161,0)),_xlfn.IFNA(VLOOKUP($DX192,$DX$161:$EW$166,MATCH(EW$189,$DX$161:$EW$161,0),FALSE),0),"N.A.")</f>
        <v>N.A.</v>
      </c>
      <c r="EZ192" s="1"/>
      <c r="FA192" s="34"/>
      <c r="FB192" s="34"/>
      <c r="GD192" s="3" t="s">
        <v>141</v>
      </c>
      <c r="GE192" s="2">
        <f t="shared" si="101"/>
        <v>0</v>
      </c>
      <c r="GF192" s="2">
        <f t="shared" si="101"/>
        <v>0</v>
      </c>
      <c r="GG192" s="2">
        <f t="shared" si="101"/>
        <v>0</v>
      </c>
      <c r="GH192" s="2">
        <f t="shared" si="101"/>
        <v>0</v>
      </c>
      <c r="GI192" s="2">
        <f t="shared" si="101"/>
        <v>0</v>
      </c>
      <c r="GJ192" s="2">
        <f t="shared" si="101"/>
        <v>0</v>
      </c>
      <c r="GK192" s="2">
        <f t="shared" si="101"/>
        <v>0</v>
      </c>
      <c r="GL192" s="2" t="str">
        <f t="shared" si="101"/>
        <v>N.A.</v>
      </c>
      <c r="GM192" s="2" t="str">
        <f t="shared" si="101"/>
        <v>N.A.</v>
      </c>
      <c r="GN192" s="2" t="str">
        <f t="shared" si="101"/>
        <v>N.A.</v>
      </c>
      <c r="GO192" s="2" t="str">
        <f t="shared" si="101"/>
        <v>N.A.</v>
      </c>
      <c r="GP192" s="2" t="str">
        <f t="shared" si="101"/>
        <v>N.A.</v>
      </c>
      <c r="GQ192" s="2" t="str">
        <f t="shared" si="101"/>
        <v>N.A.</v>
      </c>
      <c r="GR192" s="2" t="str">
        <f t="shared" si="101"/>
        <v>N.A.</v>
      </c>
      <c r="GS192" s="2" t="str">
        <f t="shared" si="101"/>
        <v>N.A.</v>
      </c>
      <c r="GT192" s="2" t="str">
        <f t="shared" si="101"/>
        <v>N.A.</v>
      </c>
      <c r="GU192" s="2" t="str">
        <f t="shared" si="94"/>
        <v>N.A.</v>
      </c>
      <c r="GV192" s="2" t="str">
        <f t="shared" si="94"/>
        <v>N.A.</v>
      </c>
      <c r="GW192" s="2" t="str">
        <f t="shared" si="94"/>
        <v>N.A.</v>
      </c>
      <c r="GX192" s="2" t="str">
        <f t="shared" si="94"/>
        <v>N.A.</v>
      </c>
      <c r="GY192" s="2" t="str">
        <f t="shared" si="94"/>
        <v>N.A.</v>
      </c>
      <c r="GZ192" s="2" t="str">
        <f t="shared" si="94"/>
        <v>N.A.</v>
      </c>
      <c r="HA192" s="2" t="str">
        <f t="shared" si="94"/>
        <v>N.A.</v>
      </c>
      <c r="HB192" s="2" t="str">
        <f t="shared" si="94"/>
        <v>N.A.</v>
      </c>
      <c r="HC192" s="2" t="str">
        <f t="shared" si="94"/>
        <v>N.A.</v>
      </c>
      <c r="HD192" s="2" t="str">
        <f t="shared" si="94"/>
        <v>N.A.</v>
      </c>
      <c r="HE192" s="122" t="str">
        <f>IF(ISNUMBER(MATCH(HE$189,$GD$161:$HE$161,0)),_xlfn.IFNA(VLOOKUP($GD192,$GD$161:$HE$166,MATCH(HE$189,$GD$161:$HE$161,0),FALSE),0),"N.A.")</f>
        <v>N.A.</v>
      </c>
      <c r="HH192" s="2"/>
      <c r="HI192" s="2"/>
      <c r="HJ192" s="2"/>
      <c r="HK192" s="2"/>
      <c r="HL192" s="2"/>
      <c r="HM192" s="2"/>
      <c r="HN192" s="2"/>
      <c r="HO192" s="2"/>
      <c r="HP192" s="2"/>
      <c r="HQ192" s="2"/>
      <c r="HR192" s="2"/>
      <c r="HS192" s="2"/>
      <c r="HT192" s="2"/>
      <c r="HU192" s="2"/>
      <c r="HV192" s="2"/>
      <c r="HW192" s="2"/>
      <c r="HX192" s="2"/>
      <c r="HY192" s="2"/>
      <c r="HZ192" s="2"/>
      <c r="IA192" s="2"/>
      <c r="IB192" s="2"/>
      <c r="IC192" s="2"/>
      <c r="ID192" s="2"/>
      <c r="IE192" s="2"/>
      <c r="IF192" s="2"/>
      <c r="IG192" s="2"/>
      <c r="IH192" s="2"/>
      <c r="II192" s="122"/>
      <c r="IL192" s="2"/>
      <c r="IM192" s="2"/>
      <c r="IN192" s="2"/>
      <c r="IO192" s="2"/>
      <c r="IP192" s="2"/>
      <c r="IQ192" s="2"/>
      <c r="IR192" s="2"/>
      <c r="IS192" s="2"/>
      <c r="IT192" s="2"/>
      <c r="IU192" s="2"/>
      <c r="IV192" s="2"/>
      <c r="IW192" s="2"/>
      <c r="IX192" s="2"/>
      <c r="IY192" s="2"/>
      <c r="IZ192" s="2"/>
      <c r="JA192" s="2"/>
      <c r="JB192" s="2"/>
      <c r="JC192" s="2"/>
      <c r="JD192" s="2"/>
      <c r="JE192" s="2"/>
      <c r="JF192" s="2"/>
      <c r="JG192" s="2"/>
      <c r="JH192" s="2"/>
      <c r="JI192" s="2"/>
      <c r="JJ192" s="2"/>
      <c r="JK192" s="2"/>
      <c r="JL192" s="2"/>
      <c r="JM192" s="122"/>
      <c r="JP192" s="2"/>
      <c r="JQ192" s="2"/>
      <c r="JR192" s="2"/>
      <c r="JS192" s="2"/>
      <c r="JT192" s="2"/>
      <c r="JU192" s="2"/>
      <c r="JV192" s="2"/>
      <c r="JW192" s="2"/>
      <c r="JX192" s="2"/>
      <c r="JY192" s="2"/>
      <c r="JZ192" s="2"/>
      <c r="KA192" s="2"/>
      <c r="KB192" s="2"/>
      <c r="KC192" s="2"/>
      <c r="KD192" s="2"/>
      <c r="KE192" s="2"/>
      <c r="KF192" s="2"/>
      <c r="KG192" s="2"/>
      <c r="KH192" s="2"/>
      <c r="KI192" s="2"/>
      <c r="KJ192" s="2"/>
      <c r="KK192" s="2"/>
      <c r="KL192" s="2"/>
      <c r="KM192" s="2"/>
      <c r="KN192" s="2"/>
      <c r="KO192" s="2"/>
      <c r="KP192" s="2"/>
      <c r="KQ192" s="122"/>
    </row>
    <row r="193" spans="1:303">
      <c r="A193" s="1"/>
      <c r="B193" s="34"/>
      <c r="C193" s="34"/>
      <c r="AE193" s="1"/>
      <c r="AF193" s="34"/>
      <c r="AG193" s="34"/>
      <c r="BI193" s="70"/>
      <c r="BJ193" s="1"/>
      <c r="CM193" s="4" t="str">
        <f t="shared" ref="CM193:CM217" si="104">CM162</f>
        <v>HR</v>
      </c>
      <c r="CN193" s="39">
        <f t="shared" ref="CN193:CP217" si="105">IF(ISNUMBER(MATCH(CN$191,$CM$160:$CZ$160,0)),_xlfn.IFNA(VLOOKUP($CM193,$CM$160:$CZ$190,MATCH(CN$191,$CM$160:$CZ$160,0),FALSE),0),"N.A.")</f>
        <v>2</v>
      </c>
      <c r="CO193" s="39">
        <f t="shared" ref="CO193:CY207" si="106">IF(ISNUMBER(MATCH(CO$191,$CM$160:$CZ$160,0)),_xlfn.IFNA(VLOOKUP($CM193,$CM$160:$CZ$190,MATCH(CO$191,$CM$160:$CZ$160,0),FALSE),0),"N.A.")</f>
        <v>0</v>
      </c>
      <c r="CP193" s="39">
        <f t="shared" si="106"/>
        <v>0</v>
      </c>
      <c r="CQ193" s="39">
        <f t="shared" si="106"/>
        <v>0</v>
      </c>
      <c r="CR193" s="39">
        <f t="shared" si="106"/>
        <v>0</v>
      </c>
      <c r="CS193" s="39">
        <f t="shared" si="106"/>
        <v>0</v>
      </c>
      <c r="CT193" s="39">
        <f t="shared" si="106"/>
        <v>0</v>
      </c>
      <c r="CU193" s="39">
        <f t="shared" si="106"/>
        <v>0</v>
      </c>
      <c r="CV193" s="39">
        <f t="shared" si="106"/>
        <v>0</v>
      </c>
      <c r="CW193" s="39">
        <f t="shared" si="106"/>
        <v>0</v>
      </c>
      <c r="CX193" s="39">
        <f t="shared" si="106"/>
        <v>0</v>
      </c>
      <c r="CY193" s="39">
        <f t="shared" si="106"/>
        <v>0</v>
      </c>
      <c r="CZ193" s="33"/>
      <c r="DA193" s="33"/>
      <c r="DB193" s="119"/>
      <c r="DC193" s="33"/>
      <c r="DE193" s="4" t="str">
        <f t="shared" ref="DE193:DE217" si="107">DE162</f>
        <v>HR</v>
      </c>
      <c r="DF193" s="41">
        <f t="shared" ref="DF193:DK217" si="108">IF(ISNUMBER(MATCH(DF$191,$DE$160:$DS$160,0)),_xlfn.IFNA(VLOOKUP($DE193,$DE$160:$DS$190,MATCH(DF$191,$DE$160:$DS$160,0),FALSE),0),"N.A.")</f>
        <v>0.66666666666666663</v>
      </c>
      <c r="DG193" s="41">
        <f t="shared" si="108"/>
        <v>0</v>
      </c>
      <c r="DH193" s="41">
        <f t="shared" ref="DH193:DQ207" si="109">IF(ISNUMBER(MATCH(DH$191,$DE$160:$DS$160,0)),_xlfn.IFNA(VLOOKUP($DE193,$DE$160:$DS$190,MATCH(DH$191,$DE$160:$DS$160,0),FALSE),0),"N.A.")</f>
        <v>0</v>
      </c>
      <c r="DI193" s="41">
        <f t="shared" si="109"/>
        <v>0</v>
      </c>
      <c r="DJ193" s="41">
        <f t="shared" si="109"/>
        <v>0</v>
      </c>
      <c r="DK193" s="41">
        <f t="shared" si="109"/>
        <v>0</v>
      </c>
      <c r="DL193" s="41">
        <f t="shared" si="109"/>
        <v>0</v>
      </c>
      <c r="DM193" s="41">
        <f t="shared" si="109"/>
        <v>0</v>
      </c>
      <c r="DN193" s="41">
        <f t="shared" si="109"/>
        <v>0</v>
      </c>
      <c r="DO193" s="41">
        <f t="shared" si="109"/>
        <v>0</v>
      </c>
      <c r="DP193" s="41">
        <f t="shared" si="109"/>
        <v>0</v>
      </c>
      <c r="DQ193" s="41">
        <f t="shared" si="109"/>
        <v>0</v>
      </c>
      <c r="DR193" s="42"/>
      <c r="DS193" s="42"/>
      <c r="DT193" s="42"/>
      <c r="DU193" s="127"/>
      <c r="DX193" s="3" t="s">
        <v>138</v>
      </c>
      <c r="DY193" s="2">
        <f t="shared" si="100"/>
        <v>2</v>
      </c>
      <c r="DZ193" s="2">
        <f t="shared" si="100"/>
        <v>0</v>
      </c>
      <c r="EA193" s="2">
        <f t="shared" si="100"/>
        <v>0</v>
      </c>
      <c r="EB193" s="2">
        <f t="shared" si="100"/>
        <v>0</v>
      </c>
      <c r="EC193" s="2">
        <f t="shared" si="100"/>
        <v>2</v>
      </c>
      <c r="ED193" s="2">
        <f t="shared" si="100"/>
        <v>4</v>
      </c>
      <c r="EE193" s="2">
        <f t="shared" si="100"/>
        <v>8</v>
      </c>
      <c r="EF193" s="2" t="str">
        <f t="shared" si="100"/>
        <v>N.A.</v>
      </c>
      <c r="EG193" s="2" t="str">
        <f t="shared" si="100"/>
        <v>N.A.</v>
      </c>
      <c r="EH193" s="2" t="str">
        <f t="shared" si="100"/>
        <v>N.A.</v>
      </c>
      <c r="EI193" s="2" t="str">
        <f t="shared" si="100"/>
        <v>N.A.</v>
      </c>
      <c r="EJ193" s="2" t="str">
        <f t="shared" si="100"/>
        <v>N.A.</v>
      </c>
      <c r="EK193" s="2" t="str">
        <f t="shared" si="100"/>
        <v>N.A.</v>
      </c>
      <c r="EL193" s="2" t="str">
        <f t="shared" si="100"/>
        <v>N.A.</v>
      </c>
      <c r="EM193" s="2" t="str">
        <f t="shared" si="100"/>
        <v>N.A.</v>
      </c>
      <c r="EN193" s="2" t="str">
        <f t="shared" si="100"/>
        <v>N.A.</v>
      </c>
      <c r="EO193" s="2" t="str">
        <f t="shared" si="93"/>
        <v>N.A.</v>
      </c>
      <c r="EP193" s="2" t="str">
        <f t="shared" si="93"/>
        <v>N.A.</v>
      </c>
      <c r="EQ193" s="2" t="str">
        <f t="shared" si="93"/>
        <v>N.A.</v>
      </c>
      <c r="ER193" s="2" t="str">
        <f t="shared" si="93"/>
        <v>N.A.</v>
      </c>
      <c r="ES193" s="2" t="str">
        <f t="shared" si="93"/>
        <v>N.A.</v>
      </c>
      <c r="ET193" s="2" t="str">
        <f t="shared" si="93"/>
        <v>N.A.</v>
      </c>
      <c r="EU193" s="2" t="str">
        <f t="shared" si="93"/>
        <v>N.A.</v>
      </c>
      <c r="EV193" s="2" t="str">
        <f t="shared" si="93"/>
        <v>N.A.</v>
      </c>
      <c r="EW193" s="122" t="str">
        <f>IF(ISNUMBER(MATCH(EW$189,$DX$161:$EW$161,0)),_xlfn.IFNA(VLOOKUP($DX193,$DX$161:$EW$166,MATCH(EW$189,$DX$161:$EW$161,0),FALSE),0),"N.A.")</f>
        <v>N.A.</v>
      </c>
      <c r="EZ193" s="1"/>
      <c r="FA193" s="34"/>
      <c r="FB193" s="34"/>
      <c r="GD193" s="3" t="s">
        <v>138</v>
      </c>
      <c r="GE193" s="2">
        <f t="shared" si="101"/>
        <v>2</v>
      </c>
      <c r="GF193" s="2">
        <f t="shared" si="101"/>
        <v>0</v>
      </c>
      <c r="GG193" s="2">
        <f t="shared" si="101"/>
        <v>0</v>
      </c>
      <c r="GH193" s="2">
        <f t="shared" si="101"/>
        <v>0</v>
      </c>
      <c r="GI193" s="2">
        <f t="shared" si="101"/>
        <v>2</v>
      </c>
      <c r="GJ193" s="2">
        <f t="shared" si="101"/>
        <v>4</v>
      </c>
      <c r="GK193" s="2">
        <f t="shared" si="101"/>
        <v>8</v>
      </c>
      <c r="GL193" s="2" t="str">
        <f t="shared" si="101"/>
        <v>N.A.</v>
      </c>
      <c r="GM193" s="2" t="str">
        <f t="shared" si="101"/>
        <v>N.A.</v>
      </c>
      <c r="GN193" s="2" t="str">
        <f t="shared" si="101"/>
        <v>N.A.</v>
      </c>
      <c r="GO193" s="2" t="str">
        <f t="shared" si="101"/>
        <v>N.A.</v>
      </c>
      <c r="GP193" s="2" t="str">
        <f t="shared" si="101"/>
        <v>N.A.</v>
      </c>
      <c r="GQ193" s="2" t="str">
        <f t="shared" si="101"/>
        <v>N.A.</v>
      </c>
      <c r="GR193" s="2" t="str">
        <f t="shared" si="101"/>
        <v>N.A.</v>
      </c>
      <c r="GS193" s="2" t="str">
        <f t="shared" si="101"/>
        <v>N.A.</v>
      </c>
      <c r="GT193" s="2" t="str">
        <f t="shared" si="101"/>
        <v>N.A.</v>
      </c>
      <c r="GU193" s="2" t="str">
        <f t="shared" si="94"/>
        <v>N.A.</v>
      </c>
      <c r="GV193" s="2" t="str">
        <f t="shared" si="94"/>
        <v>N.A.</v>
      </c>
      <c r="GW193" s="2" t="str">
        <f t="shared" si="94"/>
        <v>N.A.</v>
      </c>
      <c r="GX193" s="2" t="str">
        <f t="shared" si="94"/>
        <v>N.A.</v>
      </c>
      <c r="GY193" s="2" t="str">
        <f t="shared" si="94"/>
        <v>N.A.</v>
      </c>
      <c r="GZ193" s="2" t="str">
        <f t="shared" si="94"/>
        <v>N.A.</v>
      </c>
      <c r="HA193" s="2" t="str">
        <f t="shared" si="94"/>
        <v>N.A.</v>
      </c>
      <c r="HB193" s="2" t="str">
        <f t="shared" si="94"/>
        <v>N.A.</v>
      </c>
      <c r="HC193" s="2" t="str">
        <f t="shared" si="94"/>
        <v>N.A.</v>
      </c>
      <c r="HD193" s="2" t="str">
        <f t="shared" si="94"/>
        <v>N.A.</v>
      </c>
      <c r="HE193" s="122" t="str">
        <f>IF(ISNUMBER(MATCH(HE$189,$GD$161:$HE$161,0)),_xlfn.IFNA(VLOOKUP($GD193,$GD$161:$HE$166,MATCH(HE$189,$GD$161:$HE$161,0),FALSE),0),"N.A.")</f>
        <v>N.A.</v>
      </c>
      <c r="HH193" s="2"/>
      <c r="HI193" s="2"/>
      <c r="HJ193" s="2"/>
      <c r="HK193" s="2"/>
      <c r="HL193" s="2"/>
      <c r="HM193" s="2"/>
      <c r="HN193" s="2"/>
      <c r="HO193" s="2"/>
      <c r="HP193" s="2"/>
      <c r="HQ193" s="2"/>
      <c r="HR193" s="2"/>
      <c r="HS193" s="2"/>
      <c r="HT193" s="2"/>
      <c r="HU193" s="2"/>
      <c r="HV193" s="2"/>
      <c r="HW193" s="2"/>
      <c r="HX193" s="2"/>
      <c r="HY193" s="2"/>
      <c r="HZ193" s="2"/>
      <c r="IA193" s="2"/>
      <c r="IB193" s="2"/>
      <c r="IC193" s="2"/>
      <c r="ID193" s="2"/>
      <c r="IE193" s="2"/>
      <c r="IF193" s="2"/>
      <c r="IG193" s="2"/>
      <c r="IH193" s="2"/>
      <c r="II193" s="122"/>
      <c r="IL193" s="2"/>
      <c r="IM193" s="2"/>
      <c r="IN193" s="2"/>
      <c r="IO193" s="2"/>
      <c r="IP193" s="2"/>
      <c r="IQ193" s="2"/>
      <c r="IR193" s="2"/>
      <c r="IS193" s="2"/>
      <c r="IT193" s="2"/>
      <c r="IU193" s="2"/>
      <c r="IV193" s="2"/>
      <c r="IW193" s="2"/>
      <c r="IX193" s="2"/>
      <c r="IY193" s="2"/>
      <c r="IZ193" s="2"/>
      <c r="JA193" s="2"/>
      <c r="JB193" s="2"/>
      <c r="JC193" s="2"/>
      <c r="JD193" s="2"/>
      <c r="JE193" s="2"/>
      <c r="JF193" s="2"/>
      <c r="JG193" s="2"/>
      <c r="JH193" s="2"/>
      <c r="JI193" s="2"/>
      <c r="JJ193" s="2"/>
      <c r="JK193" s="2"/>
      <c r="JL193" s="2"/>
      <c r="JM193" s="122"/>
      <c r="JP193" s="2"/>
      <c r="JQ193" s="2"/>
      <c r="JR193" s="2"/>
      <c r="JS193" s="2"/>
      <c r="JT193" s="2"/>
      <c r="JU193" s="2"/>
      <c r="JV193" s="2"/>
      <c r="JW193" s="2"/>
      <c r="JX193" s="2"/>
      <c r="JY193" s="2"/>
      <c r="JZ193" s="2"/>
      <c r="KA193" s="2"/>
      <c r="KB193" s="2"/>
      <c r="KC193" s="2"/>
      <c r="KD193" s="2"/>
      <c r="KE193" s="2"/>
      <c r="KF193" s="2"/>
      <c r="KG193" s="2"/>
      <c r="KH193" s="2"/>
      <c r="KI193" s="2"/>
      <c r="KJ193" s="2"/>
      <c r="KK193" s="2"/>
      <c r="KL193" s="2"/>
      <c r="KM193" s="2"/>
      <c r="KN193" s="2"/>
      <c r="KO193" s="2"/>
      <c r="KP193" s="2"/>
      <c r="KQ193" s="122"/>
    </row>
    <row r="194" spans="1:303">
      <c r="A194" s="1"/>
      <c r="B194" s="34"/>
      <c r="C194" s="34"/>
      <c r="AE194" s="1"/>
      <c r="AF194" s="34"/>
      <c r="AG194" s="34"/>
      <c r="BI194" s="70"/>
      <c r="BJ194" s="1"/>
      <c r="CM194" s="4" t="str">
        <f t="shared" si="104"/>
        <v>IT</v>
      </c>
      <c r="CN194" s="39">
        <f t="shared" si="105"/>
        <v>2</v>
      </c>
      <c r="CO194" s="39">
        <f t="shared" si="106"/>
        <v>0</v>
      </c>
      <c r="CP194" s="39">
        <f t="shared" si="106"/>
        <v>0</v>
      </c>
      <c r="CQ194" s="39">
        <f t="shared" si="106"/>
        <v>0</v>
      </c>
      <c r="CR194" s="39">
        <f t="shared" si="106"/>
        <v>0</v>
      </c>
      <c r="CS194" s="39">
        <f t="shared" si="106"/>
        <v>0</v>
      </c>
      <c r="CT194" s="39">
        <f t="shared" si="106"/>
        <v>0</v>
      </c>
      <c r="CU194" s="39">
        <f t="shared" si="106"/>
        <v>0</v>
      </c>
      <c r="CV194" s="39">
        <f t="shared" si="106"/>
        <v>0</v>
      </c>
      <c r="CW194" s="39">
        <f t="shared" si="106"/>
        <v>0</v>
      </c>
      <c r="CX194" s="39">
        <f t="shared" si="106"/>
        <v>0</v>
      </c>
      <c r="CY194" s="39">
        <f t="shared" si="106"/>
        <v>0</v>
      </c>
      <c r="CZ194" s="33"/>
      <c r="DA194" s="33"/>
      <c r="DB194" s="119"/>
      <c r="DC194" s="33"/>
      <c r="DE194" s="4" t="str">
        <f t="shared" si="107"/>
        <v>IT</v>
      </c>
      <c r="DF194" s="41">
        <f t="shared" si="108"/>
        <v>1</v>
      </c>
      <c r="DG194" s="41">
        <f t="shared" si="108"/>
        <v>0</v>
      </c>
      <c r="DH194" s="41">
        <f t="shared" si="109"/>
        <v>0</v>
      </c>
      <c r="DI194" s="41">
        <f t="shared" si="109"/>
        <v>0</v>
      </c>
      <c r="DJ194" s="41">
        <f t="shared" si="109"/>
        <v>0</v>
      </c>
      <c r="DK194" s="41">
        <f t="shared" si="109"/>
        <v>0</v>
      </c>
      <c r="DL194" s="41">
        <f t="shared" si="109"/>
        <v>0</v>
      </c>
      <c r="DM194" s="41">
        <f t="shared" si="109"/>
        <v>0</v>
      </c>
      <c r="DN194" s="41">
        <f t="shared" si="109"/>
        <v>0</v>
      </c>
      <c r="DO194" s="41">
        <f t="shared" si="109"/>
        <v>0</v>
      </c>
      <c r="DP194" s="41">
        <f t="shared" si="109"/>
        <v>0</v>
      </c>
      <c r="DQ194" s="41">
        <f t="shared" si="109"/>
        <v>0</v>
      </c>
      <c r="DR194" s="42"/>
      <c r="DS194" s="42"/>
      <c r="DT194" s="42"/>
      <c r="DU194" s="127"/>
      <c r="DX194" s="3" t="s">
        <v>137</v>
      </c>
      <c r="DY194" s="2">
        <f>IF(ISNUMBER(MATCH(DY$189,$DX$161:$EW$161,0)),_xlfn.IFNA(VLOOKUP($DX194,$DX$161:$EW$166,MATCH(DY$189,$DX$161:$EW$161,0),FALSE),0),"N.A.")</f>
        <v>2</v>
      </c>
      <c r="DZ194" s="2">
        <f t="shared" si="100"/>
        <v>1</v>
      </c>
      <c r="EA194" s="2">
        <f t="shared" si="100"/>
        <v>1</v>
      </c>
      <c r="EB194" s="2">
        <f t="shared" si="100"/>
        <v>2</v>
      </c>
      <c r="EC194" s="2">
        <f t="shared" si="100"/>
        <v>14</v>
      </c>
      <c r="ED194" s="2">
        <f t="shared" si="100"/>
        <v>10</v>
      </c>
      <c r="EE194" s="2">
        <f t="shared" si="100"/>
        <v>30</v>
      </c>
      <c r="EF194" s="2" t="str">
        <f t="shared" si="100"/>
        <v>N.A.</v>
      </c>
      <c r="EG194" s="2" t="str">
        <f t="shared" si="100"/>
        <v>N.A.</v>
      </c>
      <c r="EH194" s="2" t="str">
        <f>IF(ISNUMBER(MATCH(EH$189,$DX$161:$EW$161,0)),_xlfn.IFNA(VLOOKUP($DX194,$DX$161:$EW$166,MATCH(EH$189,$DX$161:$EW$161,0),FALSE),0),"N.A.")</f>
        <v>N.A.</v>
      </c>
      <c r="EI194" s="2" t="str">
        <f t="shared" si="100"/>
        <v>N.A.</v>
      </c>
      <c r="EJ194" s="2" t="str">
        <f t="shared" si="100"/>
        <v>N.A.</v>
      </c>
      <c r="EK194" s="2" t="str">
        <f t="shared" si="100"/>
        <v>N.A.</v>
      </c>
      <c r="EL194" s="2" t="str">
        <f t="shared" si="100"/>
        <v>N.A.</v>
      </c>
      <c r="EM194" s="2" t="str">
        <f t="shared" si="100"/>
        <v>N.A.</v>
      </c>
      <c r="EN194" s="2" t="str">
        <f t="shared" si="100"/>
        <v>N.A.</v>
      </c>
      <c r="EO194" s="2" t="str">
        <f t="shared" si="93"/>
        <v>N.A.</v>
      </c>
      <c r="EP194" s="2" t="str">
        <f t="shared" si="93"/>
        <v>N.A.</v>
      </c>
      <c r="EQ194" s="2" t="str">
        <f t="shared" si="93"/>
        <v>N.A.</v>
      </c>
      <c r="ER194" s="2" t="str">
        <f t="shared" si="93"/>
        <v>N.A.</v>
      </c>
      <c r="ES194" s="2" t="str">
        <f t="shared" si="93"/>
        <v>N.A.</v>
      </c>
      <c r="ET194" s="2" t="str">
        <f t="shared" si="93"/>
        <v>N.A.</v>
      </c>
      <c r="EU194" s="2" t="str">
        <f t="shared" si="93"/>
        <v>N.A.</v>
      </c>
      <c r="EV194" s="2" t="str">
        <f t="shared" si="93"/>
        <v>N.A.</v>
      </c>
      <c r="EW194" s="122" t="str">
        <f>IF(ISNUMBER(MATCH(EW$189,$DX$161:$EW$161,0)),_xlfn.IFNA(VLOOKUP($DX194,$DX$161:$EW$166,MATCH(EW$189,$DX$161:$EW$161,0),FALSE),0),"N.A.")</f>
        <v>N.A.</v>
      </c>
      <c r="EZ194" s="1"/>
      <c r="FA194" s="34"/>
      <c r="FB194" s="34"/>
      <c r="GD194" s="3" t="s">
        <v>137</v>
      </c>
      <c r="GE194" s="2">
        <f>IF(ISNUMBER(MATCH(GE$189,$GD$161:$HE$161,0)),_xlfn.IFNA(VLOOKUP($GD194,$GD$161:$HE$166,MATCH(GE$189,$GD$161:$HE$161,0),FALSE),0),"N.A.")</f>
        <v>2</v>
      </c>
      <c r="GF194" s="2">
        <f t="shared" si="101"/>
        <v>1</v>
      </c>
      <c r="GG194" s="2">
        <f t="shared" si="101"/>
        <v>1</v>
      </c>
      <c r="GH194" s="2">
        <f t="shared" si="101"/>
        <v>2</v>
      </c>
      <c r="GI194" s="2">
        <f t="shared" si="101"/>
        <v>14</v>
      </c>
      <c r="GJ194" s="2">
        <f t="shared" si="101"/>
        <v>10</v>
      </c>
      <c r="GK194" s="2">
        <f t="shared" si="101"/>
        <v>30</v>
      </c>
      <c r="GL194" s="2" t="str">
        <f t="shared" si="101"/>
        <v>N.A.</v>
      </c>
      <c r="GM194" s="2" t="str">
        <f t="shared" si="101"/>
        <v>N.A.</v>
      </c>
      <c r="GN194" s="2" t="str">
        <f t="shared" si="101"/>
        <v>N.A.</v>
      </c>
      <c r="GO194" s="2" t="str">
        <f t="shared" si="101"/>
        <v>N.A.</v>
      </c>
      <c r="GP194" s="2" t="str">
        <f t="shared" si="101"/>
        <v>N.A.</v>
      </c>
      <c r="GQ194" s="2" t="str">
        <f t="shared" si="101"/>
        <v>N.A.</v>
      </c>
      <c r="GR194" s="2" t="str">
        <f t="shared" si="101"/>
        <v>N.A.</v>
      </c>
      <c r="GS194" s="2" t="str">
        <f t="shared" si="101"/>
        <v>N.A.</v>
      </c>
      <c r="GT194" s="2" t="str">
        <f t="shared" si="101"/>
        <v>N.A.</v>
      </c>
      <c r="GU194" s="2" t="str">
        <f t="shared" si="94"/>
        <v>N.A.</v>
      </c>
      <c r="GV194" s="2" t="str">
        <f t="shared" si="94"/>
        <v>N.A.</v>
      </c>
      <c r="GW194" s="2" t="str">
        <f t="shared" si="94"/>
        <v>N.A.</v>
      </c>
      <c r="GX194" s="2" t="str">
        <f t="shared" si="94"/>
        <v>N.A.</v>
      </c>
      <c r="GY194" s="2" t="str">
        <f t="shared" si="94"/>
        <v>N.A.</v>
      </c>
      <c r="GZ194" s="2" t="str">
        <f t="shared" si="94"/>
        <v>N.A.</v>
      </c>
      <c r="HA194" s="2" t="str">
        <f t="shared" si="94"/>
        <v>N.A.</v>
      </c>
      <c r="HB194" s="2" t="str">
        <f t="shared" si="94"/>
        <v>N.A.</v>
      </c>
      <c r="HC194" s="2" t="str">
        <f t="shared" si="94"/>
        <v>N.A.</v>
      </c>
      <c r="HD194" s="2" t="str">
        <f t="shared" si="94"/>
        <v>N.A.</v>
      </c>
      <c r="HE194" s="122" t="str">
        <f>IF(ISNUMBER(MATCH(HE$189,$GD$161:$HE$161,0)),_xlfn.IFNA(VLOOKUP($GD194,$GD$161:$HE$166,MATCH(HE$189,$GD$161:$HE$161,0),FALSE),0),"N.A.")</f>
        <v>N.A.</v>
      </c>
      <c r="HH194" s="3"/>
      <c r="HI194" s="3" t="str">
        <f t="shared" ref="HI194:II194" si="110">HI173</f>
        <v>CORPORATE</v>
      </c>
      <c r="HJ194" s="3" t="str">
        <f t="shared" si="110"/>
        <v>HR</v>
      </c>
      <c r="HK194" s="3" t="str">
        <f t="shared" si="110"/>
        <v>IT</v>
      </c>
      <c r="HL194" s="3" t="str">
        <f t="shared" si="110"/>
        <v>MARKETING</v>
      </c>
      <c r="HM194" s="3" t="str">
        <f t="shared" si="110"/>
        <v>R&amp;D</v>
      </c>
      <c r="HN194" s="3" t="str">
        <f t="shared" si="110"/>
        <v>SALES</v>
      </c>
      <c r="HO194" s="3" t="str">
        <f t="shared" si="110"/>
        <v>(vuoto)</v>
      </c>
      <c r="HP194" s="3" t="str">
        <f t="shared" si="110"/>
        <v>Totale complessivo</v>
      </c>
      <c r="HQ194" s="3">
        <f t="shared" si="110"/>
        <v>0</v>
      </c>
      <c r="HR194" s="3">
        <f t="shared" si="110"/>
        <v>0</v>
      </c>
      <c r="HS194" s="3">
        <f t="shared" si="110"/>
        <v>0</v>
      </c>
      <c r="HT194" s="3">
        <f t="shared" si="110"/>
        <v>0</v>
      </c>
      <c r="HU194" s="3">
        <f t="shared" si="110"/>
        <v>0</v>
      </c>
      <c r="HV194" s="3">
        <f t="shared" si="110"/>
        <v>0</v>
      </c>
      <c r="HW194" s="3">
        <f t="shared" si="110"/>
        <v>0</v>
      </c>
      <c r="HX194" s="3">
        <f t="shared" si="110"/>
        <v>0</v>
      </c>
      <c r="HY194" s="3">
        <f t="shared" si="110"/>
        <v>0</v>
      </c>
      <c r="HZ194" s="3">
        <f t="shared" si="110"/>
        <v>0</v>
      </c>
      <c r="IA194" s="3">
        <f t="shared" si="110"/>
        <v>0</v>
      </c>
      <c r="IB194" s="3">
        <f t="shared" si="110"/>
        <v>0</v>
      </c>
      <c r="IC194" s="3">
        <f t="shared" si="110"/>
        <v>0</v>
      </c>
      <c r="ID194" s="3">
        <f t="shared" si="110"/>
        <v>0</v>
      </c>
      <c r="IE194" s="3">
        <f t="shared" si="110"/>
        <v>0</v>
      </c>
      <c r="IF194" s="3">
        <f t="shared" si="110"/>
        <v>0</v>
      </c>
      <c r="IG194" s="3">
        <f t="shared" si="110"/>
        <v>0</v>
      </c>
      <c r="IH194" s="3">
        <f t="shared" si="110"/>
        <v>0</v>
      </c>
      <c r="II194" s="121">
        <f t="shared" si="110"/>
        <v>0</v>
      </c>
      <c r="IJ194" s="1"/>
      <c r="IK194" s="1"/>
      <c r="IL194" s="3"/>
      <c r="IM194" s="3" t="str">
        <f>IM173</f>
        <v>CORPORATE</v>
      </c>
      <c r="IN194" s="3" t="str">
        <f t="shared" ref="IN194:JM194" si="111">IN173</f>
        <v>HR</v>
      </c>
      <c r="IO194" s="3" t="str">
        <f t="shared" si="111"/>
        <v>IT</v>
      </c>
      <c r="IP194" s="3" t="str">
        <f t="shared" si="111"/>
        <v>MARKETING</v>
      </c>
      <c r="IQ194" s="3" t="str">
        <f t="shared" si="111"/>
        <v>R&amp;D</v>
      </c>
      <c r="IR194" s="3" t="str">
        <f t="shared" si="111"/>
        <v>SALES</v>
      </c>
      <c r="IS194" s="3" t="str">
        <f t="shared" si="111"/>
        <v>(vuoto)</v>
      </c>
      <c r="IT194" s="3" t="str">
        <f t="shared" si="111"/>
        <v>Totale complessivo</v>
      </c>
      <c r="IU194" s="3">
        <f t="shared" si="111"/>
        <v>0</v>
      </c>
      <c r="IV194" s="3">
        <f t="shared" si="111"/>
        <v>0</v>
      </c>
      <c r="IW194" s="3">
        <f t="shared" si="111"/>
        <v>0</v>
      </c>
      <c r="IX194" s="3">
        <f t="shared" si="111"/>
        <v>0</v>
      </c>
      <c r="IY194" s="3">
        <f t="shared" si="111"/>
        <v>0</v>
      </c>
      <c r="IZ194" s="3">
        <f t="shared" si="111"/>
        <v>0</v>
      </c>
      <c r="JA194" s="3">
        <f t="shared" si="111"/>
        <v>0</v>
      </c>
      <c r="JB194" s="3">
        <f t="shared" si="111"/>
        <v>0</v>
      </c>
      <c r="JC194" s="3">
        <f t="shared" si="111"/>
        <v>0</v>
      </c>
      <c r="JD194" s="3">
        <f t="shared" si="111"/>
        <v>0</v>
      </c>
      <c r="JE194" s="3">
        <f t="shared" si="111"/>
        <v>0</v>
      </c>
      <c r="JF194" s="3">
        <f t="shared" si="111"/>
        <v>0</v>
      </c>
      <c r="JG194" s="3">
        <f t="shared" si="111"/>
        <v>0</v>
      </c>
      <c r="JH194" s="3">
        <f t="shared" si="111"/>
        <v>0</v>
      </c>
      <c r="JI194" s="3">
        <f t="shared" si="111"/>
        <v>0</v>
      </c>
      <c r="JJ194" s="3">
        <f t="shared" si="111"/>
        <v>0</v>
      </c>
      <c r="JK194" s="3">
        <f t="shared" si="111"/>
        <v>0</v>
      </c>
      <c r="JL194" s="3">
        <f t="shared" si="111"/>
        <v>0</v>
      </c>
      <c r="JM194" s="121">
        <f t="shared" si="111"/>
        <v>0</v>
      </c>
      <c r="JN194" s="1"/>
      <c r="JO194" s="1"/>
      <c r="JP194" s="3"/>
      <c r="JQ194" s="3" t="str">
        <f>JQ173</f>
        <v>CORPORATE</v>
      </c>
      <c r="JR194" s="3" t="str">
        <f t="shared" ref="JR194:KQ194" si="112">JR173</f>
        <v>HR</v>
      </c>
      <c r="JS194" s="3" t="str">
        <f t="shared" si="112"/>
        <v>IT</v>
      </c>
      <c r="JT194" s="3" t="str">
        <f t="shared" si="112"/>
        <v>MARKETING</v>
      </c>
      <c r="JU194" s="3" t="str">
        <f t="shared" si="112"/>
        <v>R&amp;D</v>
      </c>
      <c r="JV194" s="3" t="str">
        <f t="shared" si="112"/>
        <v>SALES</v>
      </c>
      <c r="JW194" s="3" t="str">
        <f t="shared" si="112"/>
        <v>(vuoto)</v>
      </c>
      <c r="JX194" s="3" t="str">
        <f t="shared" si="112"/>
        <v>Totale complessivo</v>
      </c>
      <c r="JY194" s="3">
        <f t="shared" si="112"/>
        <v>0</v>
      </c>
      <c r="JZ194" s="3">
        <f t="shared" si="112"/>
        <v>0</v>
      </c>
      <c r="KA194" s="3">
        <f t="shared" si="112"/>
        <v>0</v>
      </c>
      <c r="KB194" s="3">
        <f t="shared" si="112"/>
        <v>0</v>
      </c>
      <c r="KC194" s="3">
        <f t="shared" si="112"/>
        <v>0</v>
      </c>
      <c r="KD194" s="3">
        <f t="shared" si="112"/>
        <v>0</v>
      </c>
      <c r="KE194" s="3">
        <f t="shared" si="112"/>
        <v>0</v>
      </c>
      <c r="KF194" s="3">
        <f t="shared" si="112"/>
        <v>0</v>
      </c>
      <c r="KG194" s="3">
        <f t="shared" si="112"/>
        <v>0</v>
      </c>
      <c r="KH194" s="3">
        <f t="shared" si="112"/>
        <v>0</v>
      </c>
      <c r="KI194" s="3">
        <f t="shared" si="112"/>
        <v>0</v>
      </c>
      <c r="KJ194" s="3">
        <f t="shared" si="112"/>
        <v>0</v>
      </c>
      <c r="KK194" s="3">
        <f t="shared" si="112"/>
        <v>0</v>
      </c>
      <c r="KL194" s="3">
        <f t="shared" si="112"/>
        <v>0</v>
      </c>
      <c r="KM194" s="3">
        <f t="shared" si="112"/>
        <v>0</v>
      </c>
      <c r="KN194" s="3">
        <f t="shared" si="112"/>
        <v>0</v>
      </c>
      <c r="KO194" s="3">
        <f t="shared" si="112"/>
        <v>0</v>
      </c>
      <c r="KP194" s="3">
        <f t="shared" si="112"/>
        <v>0</v>
      </c>
      <c r="KQ194" s="121">
        <f t="shared" si="112"/>
        <v>0</v>
      </c>
    </row>
    <row r="195" spans="1:303">
      <c r="A195" s="1"/>
      <c r="B195" s="34"/>
      <c r="C195" s="34"/>
      <c r="AE195" s="1"/>
      <c r="AF195" s="34"/>
      <c r="AG195" s="34"/>
      <c r="BI195" s="70"/>
      <c r="BJ195" s="1"/>
      <c r="CM195" s="4" t="str">
        <f t="shared" si="104"/>
        <v>MARKETING</v>
      </c>
      <c r="CN195" s="39">
        <f t="shared" si="105"/>
        <v>2</v>
      </c>
      <c r="CO195" s="39">
        <f t="shared" si="106"/>
        <v>0</v>
      </c>
      <c r="CP195" s="39">
        <f t="shared" si="106"/>
        <v>0</v>
      </c>
      <c r="CQ195" s="39">
        <f t="shared" si="106"/>
        <v>0</v>
      </c>
      <c r="CR195" s="39">
        <f t="shared" si="106"/>
        <v>0</v>
      </c>
      <c r="CS195" s="39">
        <f t="shared" si="106"/>
        <v>0</v>
      </c>
      <c r="CT195" s="39">
        <f t="shared" si="106"/>
        <v>0</v>
      </c>
      <c r="CU195" s="39">
        <f t="shared" si="106"/>
        <v>0</v>
      </c>
      <c r="CV195" s="39">
        <f t="shared" si="106"/>
        <v>0</v>
      </c>
      <c r="CW195" s="39">
        <f t="shared" si="106"/>
        <v>0</v>
      </c>
      <c r="CX195" s="39">
        <f t="shared" si="106"/>
        <v>0</v>
      </c>
      <c r="CY195" s="39">
        <f t="shared" si="106"/>
        <v>0</v>
      </c>
      <c r="CZ195" s="33"/>
      <c r="DA195" s="33"/>
      <c r="DB195" s="119"/>
      <c r="DC195" s="33"/>
      <c r="DE195" s="4" t="str">
        <f t="shared" si="107"/>
        <v>MARKETING</v>
      </c>
      <c r="DF195" s="41">
        <f t="shared" si="108"/>
        <v>0.5</v>
      </c>
      <c r="DG195" s="41">
        <f t="shared" si="108"/>
        <v>0</v>
      </c>
      <c r="DH195" s="41">
        <f t="shared" si="109"/>
        <v>0</v>
      </c>
      <c r="DI195" s="41">
        <f t="shared" si="109"/>
        <v>0</v>
      </c>
      <c r="DJ195" s="41">
        <f t="shared" si="109"/>
        <v>0</v>
      </c>
      <c r="DK195" s="41">
        <f t="shared" si="109"/>
        <v>0</v>
      </c>
      <c r="DL195" s="41">
        <f t="shared" si="109"/>
        <v>0</v>
      </c>
      <c r="DM195" s="41">
        <f t="shared" si="109"/>
        <v>0</v>
      </c>
      <c r="DN195" s="41">
        <f t="shared" si="109"/>
        <v>0</v>
      </c>
      <c r="DO195" s="41">
        <f t="shared" si="109"/>
        <v>0</v>
      </c>
      <c r="DP195" s="41">
        <f t="shared" si="109"/>
        <v>0</v>
      </c>
      <c r="DQ195" s="41">
        <f t="shared" si="109"/>
        <v>0</v>
      </c>
      <c r="DR195" s="42"/>
      <c r="DS195" s="42"/>
      <c r="DT195" s="42"/>
      <c r="DU195" s="127"/>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122"/>
      <c r="EZ195" s="1"/>
      <c r="FA195" s="34"/>
      <c r="FB195" s="34"/>
      <c r="GD195" s="2"/>
      <c r="GE195" s="2"/>
      <c r="GF195" s="2"/>
      <c r="GG195" s="2"/>
      <c r="GH195" s="2"/>
      <c r="GI195" s="2"/>
      <c r="GJ195" s="2"/>
      <c r="GK195" s="2"/>
      <c r="GL195" s="2"/>
      <c r="GM195" s="2"/>
      <c r="GN195" s="2"/>
      <c r="GO195" s="2"/>
      <c r="GP195" s="2"/>
      <c r="GQ195" s="2"/>
      <c r="GR195" s="2"/>
      <c r="GS195" s="2"/>
      <c r="GT195" s="2"/>
      <c r="GU195" s="2"/>
      <c r="GV195" s="2"/>
      <c r="GW195" s="2"/>
      <c r="GX195" s="2"/>
      <c r="GY195" s="2"/>
      <c r="GZ195" s="2"/>
      <c r="HA195" s="2"/>
      <c r="HB195" s="2"/>
      <c r="HC195" s="2"/>
      <c r="HD195" s="2"/>
      <c r="HE195" s="122"/>
      <c r="HH195" s="3" t="s">
        <v>176</v>
      </c>
      <c r="HI195" s="40">
        <f>IFERROR(IF(AND(HI186="N.A.",HI$190="N.A."),"N.A.",HI186/HI$190),0)</f>
        <v>0.52941176470588236</v>
      </c>
      <c r="HJ195" s="40">
        <f t="shared" ref="HJ195:II195" si="113">IFERROR(IF(AND(HJ186="N.A.",HJ$190="N.A."),"N.A.",HJ186/HJ$190),0)</f>
        <v>0.66666666666666663</v>
      </c>
      <c r="HK195" s="40">
        <f t="shared" si="113"/>
        <v>0.5</v>
      </c>
      <c r="HL195" s="40">
        <f t="shared" si="113"/>
        <v>0.5</v>
      </c>
      <c r="HM195" s="40">
        <f t="shared" si="113"/>
        <v>0.41176470588235292</v>
      </c>
      <c r="HN195" s="40">
        <f t="shared" si="113"/>
        <v>0.22500000000000001</v>
      </c>
      <c r="HO195" s="40">
        <f t="shared" si="113"/>
        <v>0</v>
      </c>
      <c r="HP195" s="40">
        <f t="shared" si="113"/>
        <v>0.37</v>
      </c>
      <c r="HQ195" s="40" t="str">
        <f t="shared" si="113"/>
        <v>N.A.</v>
      </c>
      <c r="HR195" s="40" t="str">
        <f t="shared" si="113"/>
        <v>N.A.</v>
      </c>
      <c r="HS195" s="40" t="str">
        <f t="shared" si="113"/>
        <v>N.A.</v>
      </c>
      <c r="HT195" s="40" t="str">
        <f t="shared" si="113"/>
        <v>N.A.</v>
      </c>
      <c r="HU195" s="40" t="str">
        <f t="shared" si="113"/>
        <v>N.A.</v>
      </c>
      <c r="HV195" s="40" t="str">
        <f t="shared" si="113"/>
        <v>N.A.</v>
      </c>
      <c r="HW195" s="40" t="str">
        <f t="shared" si="113"/>
        <v>N.A.</v>
      </c>
      <c r="HX195" s="40" t="str">
        <f t="shared" si="113"/>
        <v>N.A.</v>
      </c>
      <c r="HY195" s="40" t="str">
        <f t="shared" si="113"/>
        <v>N.A.</v>
      </c>
      <c r="HZ195" s="40" t="str">
        <f t="shared" si="113"/>
        <v>N.A.</v>
      </c>
      <c r="IA195" s="40" t="str">
        <f t="shared" si="113"/>
        <v>N.A.</v>
      </c>
      <c r="IB195" s="40" t="str">
        <f t="shared" si="113"/>
        <v>N.A.</v>
      </c>
      <c r="IC195" s="40" t="str">
        <f t="shared" si="113"/>
        <v>N.A.</v>
      </c>
      <c r="ID195" s="40" t="str">
        <f>IFERROR(IF(AND(ID186="N.A.",ID$190="N.A."),"N.A.",ID186/ID$190),0)</f>
        <v>N.A.</v>
      </c>
      <c r="IE195" s="40" t="str">
        <f t="shared" si="113"/>
        <v>N.A.</v>
      </c>
      <c r="IF195" s="40" t="str">
        <f t="shared" si="113"/>
        <v>N.A.</v>
      </c>
      <c r="IG195" s="40" t="str">
        <f t="shared" si="113"/>
        <v>N.A.</v>
      </c>
      <c r="IH195" s="40" t="str">
        <f t="shared" si="113"/>
        <v>N.A.</v>
      </c>
      <c r="II195" s="129" t="str">
        <f t="shared" si="113"/>
        <v>N.A.</v>
      </c>
      <c r="IJ195" s="74"/>
      <c r="IK195" s="74"/>
      <c r="IL195" s="3" t="s">
        <v>177</v>
      </c>
      <c r="IM195" s="40">
        <f>IFERROR(IF(AND(IM186="N.A.",IM$190="N.A."),"N.A.",IM186/IM$190),0)</f>
        <v>0.76470588235294112</v>
      </c>
      <c r="IN195" s="40">
        <f t="shared" ref="IN195:JL195" si="114">IFERROR(IF(AND(IN186="N.A.",IN$190="N.A."),"N.A.",IN186/IN$190),0)</f>
        <v>0.33333333333333331</v>
      </c>
      <c r="IO195" s="40">
        <f t="shared" si="114"/>
        <v>1</v>
      </c>
      <c r="IP195" s="40">
        <f t="shared" si="114"/>
        <v>1</v>
      </c>
      <c r="IQ195" s="40">
        <f t="shared" si="114"/>
        <v>0.58823529411764708</v>
      </c>
      <c r="IR195" s="40">
        <f t="shared" si="114"/>
        <v>0.57499999999999996</v>
      </c>
      <c r="IS195" s="40">
        <f t="shared" si="114"/>
        <v>0</v>
      </c>
      <c r="IT195" s="40">
        <f t="shared" si="114"/>
        <v>0.63</v>
      </c>
      <c r="IU195" s="40" t="str">
        <f t="shared" si="114"/>
        <v>N.A.</v>
      </c>
      <c r="IV195" s="40" t="str">
        <f t="shared" si="114"/>
        <v>N.A.</v>
      </c>
      <c r="IW195" s="40" t="str">
        <f t="shared" si="114"/>
        <v>N.A.</v>
      </c>
      <c r="IX195" s="40" t="str">
        <f t="shared" si="114"/>
        <v>N.A.</v>
      </c>
      <c r="IY195" s="40" t="str">
        <f t="shared" si="114"/>
        <v>N.A.</v>
      </c>
      <c r="IZ195" s="40" t="str">
        <f t="shared" si="114"/>
        <v>N.A.</v>
      </c>
      <c r="JA195" s="40" t="str">
        <f t="shared" si="114"/>
        <v>N.A.</v>
      </c>
      <c r="JB195" s="40" t="str">
        <f t="shared" si="114"/>
        <v>N.A.</v>
      </c>
      <c r="JC195" s="40" t="str">
        <f t="shared" si="114"/>
        <v>N.A.</v>
      </c>
      <c r="JD195" s="40" t="str">
        <f t="shared" si="114"/>
        <v>N.A.</v>
      </c>
      <c r="JE195" s="40" t="str">
        <f t="shared" si="114"/>
        <v>N.A.</v>
      </c>
      <c r="JF195" s="40" t="str">
        <f t="shared" si="114"/>
        <v>N.A.</v>
      </c>
      <c r="JG195" s="40" t="str">
        <f t="shared" si="114"/>
        <v>N.A.</v>
      </c>
      <c r="JH195" s="40" t="str">
        <f t="shared" si="114"/>
        <v>N.A.</v>
      </c>
      <c r="JI195" s="40" t="str">
        <f t="shared" si="114"/>
        <v>N.A.</v>
      </c>
      <c r="JJ195" s="40" t="str">
        <f t="shared" si="114"/>
        <v>N.A.</v>
      </c>
      <c r="JK195" s="40" t="str">
        <f t="shared" si="114"/>
        <v>N.A.</v>
      </c>
      <c r="JL195" s="40" t="str">
        <f t="shared" si="114"/>
        <v>N.A.</v>
      </c>
      <c r="JM195" s="129" t="str">
        <f>IFERROR(IF(AND(JM186="N.A.",JM$190="N.A."),"N.A.",JM186/JM$190),0)</f>
        <v>N.A.</v>
      </c>
      <c r="JN195" s="74"/>
      <c r="JO195" s="74"/>
      <c r="JP195" s="3" t="s">
        <v>178</v>
      </c>
      <c r="JQ195" s="40">
        <f>IFERROR(IF(AND(JQ186="N.A.",JQ$190="N.A."),"N.A.",JQ186/JQ$190),0)</f>
        <v>0.52941176470588236</v>
      </c>
      <c r="JR195" s="40">
        <f t="shared" ref="JR195:KQ195" si="115">IFERROR(IF(AND(JR186="N.A.",JR$190="N.A."),"N.A.",JR186/JR$190),0)</f>
        <v>1</v>
      </c>
      <c r="JS195" s="40">
        <f t="shared" si="115"/>
        <v>1</v>
      </c>
      <c r="JT195" s="40">
        <f t="shared" si="115"/>
        <v>0.5</v>
      </c>
      <c r="JU195" s="40">
        <f t="shared" si="115"/>
        <v>0.58823529411764708</v>
      </c>
      <c r="JV195" s="40">
        <f t="shared" si="115"/>
        <v>0.45</v>
      </c>
      <c r="JW195" s="40">
        <f t="shared" si="115"/>
        <v>0</v>
      </c>
      <c r="JX195" s="40">
        <f t="shared" si="115"/>
        <v>0.54</v>
      </c>
      <c r="JY195" s="40" t="str">
        <f t="shared" si="115"/>
        <v>N.A.</v>
      </c>
      <c r="JZ195" s="40" t="str">
        <f t="shared" si="115"/>
        <v>N.A.</v>
      </c>
      <c r="KA195" s="40" t="str">
        <f t="shared" si="115"/>
        <v>N.A.</v>
      </c>
      <c r="KB195" s="40" t="str">
        <f t="shared" si="115"/>
        <v>N.A.</v>
      </c>
      <c r="KC195" s="40" t="str">
        <f t="shared" si="115"/>
        <v>N.A.</v>
      </c>
      <c r="KD195" s="40" t="str">
        <f t="shared" si="115"/>
        <v>N.A.</v>
      </c>
      <c r="KE195" s="40" t="str">
        <f t="shared" si="115"/>
        <v>N.A.</v>
      </c>
      <c r="KF195" s="40" t="str">
        <f t="shared" si="115"/>
        <v>N.A.</v>
      </c>
      <c r="KG195" s="40" t="str">
        <f t="shared" si="115"/>
        <v>N.A.</v>
      </c>
      <c r="KH195" s="40" t="str">
        <f t="shared" si="115"/>
        <v>N.A.</v>
      </c>
      <c r="KI195" s="40" t="str">
        <f t="shared" si="115"/>
        <v>N.A.</v>
      </c>
      <c r="KJ195" s="40" t="str">
        <f t="shared" si="115"/>
        <v>N.A.</v>
      </c>
      <c r="KK195" s="40" t="str">
        <f t="shared" si="115"/>
        <v>N.A.</v>
      </c>
      <c r="KL195" s="40" t="str">
        <f t="shared" si="115"/>
        <v>N.A.</v>
      </c>
      <c r="KM195" s="40" t="str">
        <f t="shared" si="115"/>
        <v>N.A.</v>
      </c>
      <c r="KN195" s="40" t="str">
        <f t="shared" si="115"/>
        <v>N.A.</v>
      </c>
      <c r="KO195" s="40" t="str">
        <f t="shared" si="115"/>
        <v>N.A.</v>
      </c>
      <c r="KP195" s="40" t="str">
        <f t="shared" si="115"/>
        <v>N.A.</v>
      </c>
      <c r="KQ195" s="129" t="str">
        <f t="shared" si="115"/>
        <v>N.A.</v>
      </c>
    </row>
    <row r="196" spans="1:303">
      <c r="A196" s="1"/>
      <c r="B196" s="34"/>
      <c r="C196" s="34"/>
      <c r="AE196" s="1"/>
      <c r="AF196" s="34"/>
      <c r="AG196" s="34"/>
      <c r="BI196" s="70"/>
      <c r="BJ196" s="1"/>
      <c r="CM196" s="4" t="str">
        <f t="shared" si="104"/>
        <v>R&amp;D</v>
      </c>
      <c r="CN196" s="39">
        <f t="shared" si="105"/>
        <v>14</v>
      </c>
      <c r="CO196" s="39">
        <f t="shared" si="106"/>
        <v>0</v>
      </c>
      <c r="CP196" s="39">
        <f>IF(ISNUMBER(MATCH(CP$191,$CM$160:$CZ$160,0)),_xlfn.IFNA(VLOOKUP($CM196,$CM$160:$CZ$190,MATCH(CP$191,$CM$160:$CZ$160,0),FALSE),0),"N.A.")</f>
        <v>0</v>
      </c>
      <c r="CQ196" s="39">
        <f t="shared" si="106"/>
        <v>0</v>
      </c>
      <c r="CR196" s="39">
        <f t="shared" si="106"/>
        <v>0</v>
      </c>
      <c r="CS196" s="39">
        <f t="shared" si="106"/>
        <v>0</v>
      </c>
      <c r="CT196" s="39">
        <f t="shared" si="106"/>
        <v>0</v>
      </c>
      <c r="CU196" s="39">
        <f t="shared" si="106"/>
        <v>0</v>
      </c>
      <c r="CV196" s="39">
        <f t="shared" si="106"/>
        <v>0</v>
      </c>
      <c r="CW196" s="39">
        <f t="shared" si="106"/>
        <v>0</v>
      </c>
      <c r="CX196" s="39">
        <f t="shared" si="106"/>
        <v>0</v>
      </c>
      <c r="CY196" s="39">
        <f t="shared" si="106"/>
        <v>0</v>
      </c>
      <c r="CZ196" s="33"/>
      <c r="DA196" s="33"/>
      <c r="DB196" s="119"/>
      <c r="DC196" s="33"/>
      <c r="DE196" s="4" t="str">
        <f t="shared" si="107"/>
        <v>R&amp;D</v>
      </c>
      <c r="DF196" s="41">
        <f t="shared" si="108"/>
        <v>0.41176470588235292</v>
      </c>
      <c r="DG196" s="41">
        <f t="shared" si="108"/>
        <v>0</v>
      </c>
      <c r="DH196" s="41">
        <f t="shared" si="109"/>
        <v>0</v>
      </c>
      <c r="DI196" s="41">
        <f t="shared" si="109"/>
        <v>0</v>
      </c>
      <c r="DJ196" s="41">
        <f t="shared" si="109"/>
        <v>0</v>
      </c>
      <c r="DK196" s="41">
        <f t="shared" si="109"/>
        <v>0</v>
      </c>
      <c r="DL196" s="41">
        <f t="shared" si="109"/>
        <v>0</v>
      </c>
      <c r="DM196" s="41">
        <f t="shared" si="109"/>
        <v>0</v>
      </c>
      <c r="DN196" s="41">
        <f t="shared" si="109"/>
        <v>0</v>
      </c>
      <c r="DO196" s="41">
        <f t="shared" si="109"/>
        <v>0</v>
      </c>
      <c r="DP196" s="41">
        <f t="shared" si="109"/>
        <v>0</v>
      </c>
      <c r="DQ196" s="41">
        <f t="shared" si="109"/>
        <v>0</v>
      </c>
      <c r="DR196" s="42"/>
      <c r="DS196" s="42"/>
      <c r="DT196" s="42"/>
      <c r="DU196" s="127"/>
      <c r="DX196" s="3"/>
      <c r="DY196" s="3" t="str">
        <f>DY189</f>
        <v>CORPORATE</v>
      </c>
      <c r="DZ196" s="3" t="str">
        <f t="shared" ref="DZ196:EW196" si="116">DZ189</f>
        <v>HR</v>
      </c>
      <c r="EA196" s="3" t="str">
        <f t="shared" si="116"/>
        <v>IT</v>
      </c>
      <c r="EB196" s="3" t="str">
        <f t="shared" si="116"/>
        <v>MARKETING</v>
      </c>
      <c r="EC196" s="3" t="str">
        <f t="shared" si="116"/>
        <v>R&amp;D</v>
      </c>
      <c r="ED196" s="3" t="str">
        <f t="shared" si="116"/>
        <v>SALES</v>
      </c>
      <c r="EE196" s="3" t="str">
        <f t="shared" si="116"/>
        <v>Totale complessivo</v>
      </c>
      <c r="EF196" s="3">
        <f t="shared" si="116"/>
        <v>0</v>
      </c>
      <c r="EG196" s="3">
        <f t="shared" si="116"/>
        <v>0</v>
      </c>
      <c r="EH196" s="3">
        <f t="shared" si="116"/>
        <v>0</v>
      </c>
      <c r="EI196" s="3">
        <f t="shared" si="116"/>
        <v>0</v>
      </c>
      <c r="EJ196" s="3">
        <f t="shared" si="116"/>
        <v>0</v>
      </c>
      <c r="EK196" s="3">
        <f t="shared" si="116"/>
        <v>0</v>
      </c>
      <c r="EL196" s="3">
        <f t="shared" si="116"/>
        <v>0</v>
      </c>
      <c r="EM196" s="3">
        <f t="shared" si="116"/>
        <v>0</v>
      </c>
      <c r="EN196" s="3">
        <f t="shared" si="116"/>
        <v>0</v>
      </c>
      <c r="EO196" s="3">
        <f t="shared" si="116"/>
        <v>0</v>
      </c>
      <c r="EP196" s="3">
        <f t="shared" si="116"/>
        <v>0</v>
      </c>
      <c r="EQ196" s="3">
        <f t="shared" si="116"/>
        <v>0</v>
      </c>
      <c r="ER196" s="3">
        <f t="shared" si="116"/>
        <v>0</v>
      </c>
      <c r="ES196" s="3">
        <f t="shared" si="116"/>
        <v>0</v>
      </c>
      <c r="ET196" s="3">
        <f t="shared" si="116"/>
        <v>0</v>
      </c>
      <c r="EU196" s="3">
        <f t="shared" si="116"/>
        <v>0</v>
      </c>
      <c r="EV196" s="3">
        <f t="shared" si="116"/>
        <v>0</v>
      </c>
      <c r="EW196" s="121">
        <f t="shared" si="116"/>
        <v>0</v>
      </c>
      <c r="EX196" s="1"/>
      <c r="EZ196" s="1"/>
      <c r="FA196" s="34"/>
      <c r="FB196" s="34"/>
      <c r="GD196" s="3"/>
      <c r="GE196" s="3" t="str">
        <f>GE189</f>
        <v>CORPORATE</v>
      </c>
      <c r="GF196" s="3" t="str">
        <f t="shared" ref="GF196:HE196" si="117">GF189</f>
        <v>HR</v>
      </c>
      <c r="GG196" s="3" t="str">
        <f t="shared" si="117"/>
        <v>IT</v>
      </c>
      <c r="GH196" s="3" t="str">
        <f t="shared" si="117"/>
        <v>MARKETING</v>
      </c>
      <c r="GI196" s="3" t="str">
        <f t="shared" si="117"/>
        <v>R&amp;D</v>
      </c>
      <c r="GJ196" s="3" t="str">
        <f t="shared" si="117"/>
        <v>SALES</v>
      </c>
      <c r="GK196" s="3" t="str">
        <f t="shared" si="117"/>
        <v>Totale complessivo</v>
      </c>
      <c r="GL196" s="3">
        <f t="shared" si="117"/>
        <v>0</v>
      </c>
      <c r="GM196" s="3">
        <f t="shared" si="117"/>
        <v>0</v>
      </c>
      <c r="GN196" s="3">
        <f t="shared" si="117"/>
        <v>0</v>
      </c>
      <c r="GO196" s="3">
        <f t="shared" si="117"/>
        <v>0</v>
      </c>
      <c r="GP196" s="3">
        <f t="shared" si="117"/>
        <v>0</v>
      </c>
      <c r="GQ196" s="3">
        <f t="shared" si="117"/>
        <v>0</v>
      </c>
      <c r="GR196" s="3">
        <f t="shared" si="117"/>
        <v>0</v>
      </c>
      <c r="GS196" s="3">
        <f t="shared" si="117"/>
        <v>0</v>
      </c>
      <c r="GT196" s="3">
        <f t="shared" si="117"/>
        <v>0</v>
      </c>
      <c r="GU196" s="3">
        <f t="shared" si="117"/>
        <v>0</v>
      </c>
      <c r="GV196" s="3">
        <f t="shared" si="117"/>
        <v>0</v>
      </c>
      <c r="GW196" s="3">
        <f t="shared" si="117"/>
        <v>0</v>
      </c>
      <c r="GX196" s="3">
        <f t="shared" si="117"/>
        <v>0</v>
      </c>
      <c r="GY196" s="3">
        <f t="shared" si="117"/>
        <v>0</v>
      </c>
      <c r="GZ196" s="3">
        <f t="shared" si="117"/>
        <v>0</v>
      </c>
      <c r="HA196" s="3">
        <f t="shared" si="117"/>
        <v>0</v>
      </c>
      <c r="HB196" s="3">
        <f t="shared" si="117"/>
        <v>0</v>
      </c>
      <c r="HC196" s="3">
        <f t="shared" si="117"/>
        <v>0</v>
      </c>
      <c r="HD196" s="3">
        <f t="shared" si="117"/>
        <v>0</v>
      </c>
      <c r="HE196" s="121">
        <f t="shared" si="117"/>
        <v>0</v>
      </c>
      <c r="HF196" s="1"/>
      <c r="HG196" s="1"/>
    </row>
    <row r="197" spans="1:303">
      <c r="A197" s="1"/>
      <c r="B197" s="34"/>
      <c r="C197" s="34"/>
      <c r="AE197" s="1"/>
      <c r="AF197" s="34"/>
      <c r="AG197" s="34"/>
      <c r="BI197" s="70"/>
      <c r="BJ197" s="1"/>
      <c r="CM197" s="4" t="str">
        <f t="shared" si="104"/>
        <v>SALES</v>
      </c>
      <c r="CN197" s="39">
        <f t="shared" si="105"/>
        <v>22</v>
      </c>
      <c r="CO197" s="39">
        <f t="shared" si="106"/>
        <v>0</v>
      </c>
      <c r="CP197" s="39">
        <f t="shared" si="106"/>
        <v>0</v>
      </c>
      <c r="CQ197" s="39">
        <f t="shared" si="106"/>
        <v>0</v>
      </c>
      <c r="CR197" s="39">
        <f t="shared" si="106"/>
        <v>0</v>
      </c>
      <c r="CS197" s="39">
        <f t="shared" si="106"/>
        <v>0</v>
      </c>
      <c r="CT197" s="39">
        <f t="shared" si="106"/>
        <v>0</v>
      </c>
      <c r="CU197" s="39">
        <f t="shared" si="106"/>
        <v>0</v>
      </c>
      <c r="CV197" s="39">
        <f t="shared" si="106"/>
        <v>0</v>
      </c>
      <c r="CW197" s="39">
        <f t="shared" si="106"/>
        <v>0</v>
      </c>
      <c r="CX197" s="39">
        <f t="shared" si="106"/>
        <v>0</v>
      </c>
      <c r="CY197" s="39">
        <f t="shared" si="106"/>
        <v>0</v>
      </c>
      <c r="CZ197" s="33"/>
      <c r="DA197" s="33"/>
      <c r="DB197" s="119"/>
      <c r="DC197" s="33"/>
      <c r="DE197" s="4" t="str">
        <f t="shared" si="107"/>
        <v>SALES</v>
      </c>
      <c r="DF197" s="41">
        <f t="shared" si="108"/>
        <v>0.55000000000000004</v>
      </c>
      <c r="DG197" s="41">
        <f t="shared" si="108"/>
        <v>0</v>
      </c>
      <c r="DH197" s="41">
        <f t="shared" si="109"/>
        <v>0</v>
      </c>
      <c r="DI197" s="41">
        <f t="shared" si="109"/>
        <v>0</v>
      </c>
      <c r="DJ197" s="41">
        <f t="shared" si="109"/>
        <v>0</v>
      </c>
      <c r="DK197" s="41">
        <f t="shared" si="109"/>
        <v>0</v>
      </c>
      <c r="DL197" s="41">
        <f t="shared" si="109"/>
        <v>0</v>
      </c>
      <c r="DM197" s="41">
        <f t="shared" si="109"/>
        <v>0</v>
      </c>
      <c r="DN197" s="41">
        <f t="shared" si="109"/>
        <v>0</v>
      </c>
      <c r="DO197" s="41">
        <f t="shared" si="109"/>
        <v>0</v>
      </c>
      <c r="DP197" s="41">
        <f t="shared" si="109"/>
        <v>0</v>
      </c>
      <c r="DQ197" s="41">
        <f t="shared" si="109"/>
        <v>0</v>
      </c>
      <c r="DR197" s="42"/>
      <c r="DS197" s="42"/>
      <c r="DT197" s="42"/>
      <c r="DU197" s="127"/>
      <c r="DX197" s="3" t="s">
        <v>142</v>
      </c>
      <c r="DY197" s="37">
        <f>IFERROR(IF(AND(DY190="N.A.",DY$186="N.A."),"N.A.",DY190/DY$186),0)</f>
        <v>0.75</v>
      </c>
      <c r="DZ197" s="37">
        <f t="shared" ref="DZ197:EW197" si="118">IFERROR(IF(AND(DZ190="N.A.",DZ186="N.A."),"N.A.",DZ190/DZ$186),0)</f>
        <v>0.66666666666666663</v>
      </c>
      <c r="EA197" s="37">
        <f t="shared" si="118"/>
        <v>0.5</v>
      </c>
      <c r="EB197" s="37">
        <f t="shared" si="118"/>
        <v>0.5</v>
      </c>
      <c r="EC197" s="37">
        <f t="shared" si="118"/>
        <v>0.46666666666666667</v>
      </c>
      <c r="ED197" s="37">
        <f t="shared" si="118"/>
        <v>0.58823529411764708</v>
      </c>
      <c r="EE197" s="37">
        <f t="shared" si="118"/>
        <v>0.5730337078651685</v>
      </c>
      <c r="EF197" s="37" t="str">
        <f t="shared" si="118"/>
        <v>N.A.</v>
      </c>
      <c r="EG197" s="37" t="str">
        <f t="shared" si="118"/>
        <v>N.A.</v>
      </c>
      <c r="EH197" s="37" t="str">
        <f t="shared" si="118"/>
        <v>N.A.</v>
      </c>
      <c r="EI197" s="37" t="str">
        <f t="shared" si="118"/>
        <v>N.A.</v>
      </c>
      <c r="EJ197" s="37" t="str">
        <f t="shared" si="118"/>
        <v>N.A.</v>
      </c>
      <c r="EK197" s="37" t="str">
        <f t="shared" si="118"/>
        <v>N.A.</v>
      </c>
      <c r="EL197" s="37" t="str">
        <f t="shared" si="118"/>
        <v>N.A.</v>
      </c>
      <c r="EM197" s="37" t="str">
        <f t="shared" si="118"/>
        <v>N.A.</v>
      </c>
      <c r="EN197" s="37" t="str">
        <f t="shared" si="118"/>
        <v>N.A.</v>
      </c>
      <c r="EO197" s="37" t="str">
        <f t="shared" si="118"/>
        <v>N.A.</v>
      </c>
      <c r="EP197" s="37" t="str">
        <f t="shared" si="118"/>
        <v>N.A.</v>
      </c>
      <c r="EQ197" s="37" t="str">
        <f t="shared" si="118"/>
        <v>N.A.</v>
      </c>
      <c r="ER197" s="37" t="str">
        <f t="shared" si="118"/>
        <v>N.A.</v>
      </c>
      <c r="ES197" s="37" t="str">
        <f t="shared" si="118"/>
        <v>N.A.</v>
      </c>
      <c r="ET197" s="37" t="str">
        <f t="shared" si="118"/>
        <v>N.A.</v>
      </c>
      <c r="EU197" s="37" t="str">
        <f t="shared" si="118"/>
        <v>N.A.</v>
      </c>
      <c r="EV197" s="37" t="str">
        <f t="shared" si="118"/>
        <v>N.A.</v>
      </c>
      <c r="EW197" s="123" t="str">
        <f t="shared" si="118"/>
        <v>N.A.</v>
      </c>
      <c r="EX197" s="38"/>
      <c r="EZ197" s="1"/>
      <c r="FA197" s="34"/>
      <c r="FB197" s="34"/>
      <c r="GD197" s="3" t="s">
        <v>143</v>
      </c>
      <c r="GE197" s="37">
        <f>IFERROR(IF(AND(GE190="N.A.",GE$186="N.A."),"N.A.",GE190/GE$186),0)</f>
        <v>0.8571428571428571</v>
      </c>
      <c r="GF197" s="37">
        <f t="shared" ref="GF197:GY197" si="119">IFERROR(IF(AND(GF190="N.A.",GF186="N.A."),"N.A.",GF190/GF$186),0)</f>
        <v>0.66666666666666663</v>
      </c>
      <c r="GG197" s="37">
        <f t="shared" si="119"/>
        <v>0.5</v>
      </c>
      <c r="GH197" s="37">
        <f t="shared" si="119"/>
        <v>0.5</v>
      </c>
      <c r="GI197" s="37">
        <f t="shared" si="119"/>
        <v>0.5</v>
      </c>
      <c r="GJ197" s="37">
        <f t="shared" si="119"/>
        <v>0.66666666666666663</v>
      </c>
      <c r="GK197" s="37">
        <f>IFERROR(IF(AND(GK190="N.A.",GK186="N.A."),"N.A.",GK190/GK$186),0)</f>
        <v>0.62962962962962965</v>
      </c>
      <c r="GL197" s="37" t="str">
        <f t="shared" si="119"/>
        <v>N.A.</v>
      </c>
      <c r="GM197" s="37" t="str">
        <f t="shared" si="119"/>
        <v>N.A.</v>
      </c>
      <c r="GN197" s="37" t="str">
        <f t="shared" si="119"/>
        <v>N.A.</v>
      </c>
      <c r="GO197" s="37" t="str">
        <f t="shared" si="119"/>
        <v>N.A.</v>
      </c>
      <c r="GP197" s="37" t="str">
        <f t="shared" si="119"/>
        <v>N.A.</v>
      </c>
      <c r="GQ197" s="37" t="str">
        <f t="shared" si="119"/>
        <v>N.A.</v>
      </c>
      <c r="GR197" s="37" t="str">
        <f t="shared" si="119"/>
        <v>N.A.</v>
      </c>
      <c r="GS197" s="37" t="str">
        <f t="shared" si="119"/>
        <v>N.A.</v>
      </c>
      <c r="GT197" s="37" t="str">
        <f t="shared" si="119"/>
        <v>N.A.</v>
      </c>
      <c r="GU197" s="37" t="str">
        <f t="shared" si="119"/>
        <v>N.A.</v>
      </c>
      <c r="GV197" s="37" t="str">
        <f t="shared" si="119"/>
        <v>N.A.</v>
      </c>
      <c r="GW197" s="37" t="str">
        <f t="shared" si="119"/>
        <v>N.A.</v>
      </c>
      <c r="GX197" s="37" t="str">
        <f t="shared" si="119"/>
        <v>N.A.</v>
      </c>
      <c r="GY197" s="37" t="str">
        <f t="shared" si="119"/>
        <v>N.A.</v>
      </c>
      <c r="GZ197" s="37" t="str">
        <f>IFERROR(IF(AND(GZ190="N.A.",GZ186="N.A."),"N.A.",GZ190/GZ$186),0)</f>
        <v>N.A.</v>
      </c>
      <c r="HA197" s="37" t="str">
        <f>IFERROR(IF(AND(HA190="N.A.",HA186="N.A."),"N.A.",HA190/HA$186),0)</f>
        <v>N.A.</v>
      </c>
      <c r="HB197" s="37" t="str">
        <f>IFERROR(IF(AND(HB190="N.A.",HB186="N.A."),"N.A.",HB190/HB$186),0)</f>
        <v>N.A.</v>
      </c>
      <c r="HC197" s="37" t="str">
        <f t="shared" ref="HC197:HD197" si="120">IFERROR(IF(AND(HC190="N.A.",HC186="N.A."),"N.A.",HC190/HC$186),0)</f>
        <v>N.A.</v>
      </c>
      <c r="HD197" s="37" t="str">
        <f t="shared" si="120"/>
        <v>N.A.</v>
      </c>
      <c r="HE197" s="123" t="str">
        <f>IFERROR(IF(AND(HE190="N.A.",HE186="N.A."),"N.A.",HE190/HE$186),0)</f>
        <v>N.A.</v>
      </c>
      <c r="HF197" s="38"/>
      <c r="HG197" s="38"/>
    </row>
    <row r="198" spans="1:303">
      <c r="A198" s="3"/>
      <c r="B198" s="3" t="str">
        <f>B161</f>
        <v>CORPORATE</v>
      </c>
      <c r="C198" s="3" t="str">
        <f t="shared" ref="C198:AA198" si="121">C161</f>
        <v>HR</v>
      </c>
      <c r="D198" s="3" t="str">
        <f t="shared" si="121"/>
        <v>IT</v>
      </c>
      <c r="E198" s="3" t="str">
        <f t="shared" si="121"/>
        <v>MARKETING</v>
      </c>
      <c r="F198" s="3" t="str">
        <f t="shared" si="121"/>
        <v>R&amp;D</v>
      </c>
      <c r="G198" s="3" t="str">
        <f t="shared" si="121"/>
        <v>SALES</v>
      </c>
      <c r="H198" s="3" t="str">
        <f t="shared" si="121"/>
        <v>Totale complessivo</v>
      </c>
      <c r="I198" s="3">
        <f t="shared" si="121"/>
        <v>0</v>
      </c>
      <c r="J198" s="3">
        <f t="shared" si="121"/>
        <v>0</v>
      </c>
      <c r="K198" s="3">
        <f t="shared" si="121"/>
        <v>0</v>
      </c>
      <c r="L198" s="3">
        <f t="shared" si="121"/>
        <v>0</v>
      </c>
      <c r="M198" s="3">
        <f t="shared" si="121"/>
        <v>0</v>
      </c>
      <c r="N198" s="3">
        <f t="shared" si="121"/>
        <v>0</v>
      </c>
      <c r="O198" s="3">
        <f t="shared" si="121"/>
        <v>0</v>
      </c>
      <c r="P198" s="3">
        <f t="shared" si="121"/>
        <v>0</v>
      </c>
      <c r="Q198" s="3">
        <f t="shared" si="121"/>
        <v>0</v>
      </c>
      <c r="R198" s="3">
        <f t="shared" si="121"/>
        <v>0</v>
      </c>
      <c r="S198" s="3">
        <f t="shared" si="121"/>
        <v>0</v>
      </c>
      <c r="T198" s="3">
        <f t="shared" si="121"/>
        <v>0</v>
      </c>
      <c r="U198" s="3">
        <f t="shared" si="121"/>
        <v>0</v>
      </c>
      <c r="V198" s="3">
        <f t="shared" si="121"/>
        <v>0</v>
      </c>
      <c r="W198" s="3">
        <f t="shared" si="121"/>
        <v>0</v>
      </c>
      <c r="X198" s="3">
        <f t="shared" si="121"/>
        <v>0</v>
      </c>
      <c r="Y198" s="3">
        <f t="shared" si="121"/>
        <v>0</v>
      </c>
      <c r="Z198" s="3">
        <f t="shared" si="121"/>
        <v>0</v>
      </c>
      <c r="AA198" s="3">
        <f t="shared" si="121"/>
        <v>0</v>
      </c>
      <c r="AB198" s="121">
        <f>AB161</f>
        <v>0</v>
      </c>
      <c r="AC198" s="1"/>
      <c r="AD198" s="1"/>
      <c r="AE198" s="3"/>
      <c r="AF198" s="3" t="str">
        <f>AF182</f>
        <v>CORPORATE</v>
      </c>
      <c r="AG198" s="3" t="str">
        <f t="shared" ref="AG198:BE198" si="122">AG182</f>
        <v>HR</v>
      </c>
      <c r="AH198" s="3" t="str">
        <f t="shared" si="122"/>
        <v>IT</v>
      </c>
      <c r="AI198" s="3" t="str">
        <f t="shared" si="122"/>
        <v>MARKETING</v>
      </c>
      <c r="AJ198" s="3" t="str">
        <f t="shared" si="122"/>
        <v>R&amp;D</v>
      </c>
      <c r="AK198" s="3" t="str">
        <f t="shared" si="122"/>
        <v>SALES</v>
      </c>
      <c r="AL198" s="3" t="str">
        <f t="shared" si="122"/>
        <v>Totale complessivo</v>
      </c>
      <c r="AM198" s="3">
        <f t="shared" si="122"/>
        <v>0</v>
      </c>
      <c r="AN198" s="3">
        <f t="shared" si="122"/>
        <v>0</v>
      </c>
      <c r="AO198" s="3">
        <f t="shared" si="122"/>
        <v>0</v>
      </c>
      <c r="AP198" s="3">
        <f t="shared" si="122"/>
        <v>0</v>
      </c>
      <c r="AQ198" s="3">
        <f t="shared" si="122"/>
        <v>0</v>
      </c>
      <c r="AR198" s="3">
        <f t="shared" si="122"/>
        <v>0</v>
      </c>
      <c r="AS198" s="3">
        <f t="shared" si="122"/>
        <v>0</v>
      </c>
      <c r="AT198" s="3">
        <f t="shared" si="122"/>
        <v>0</v>
      </c>
      <c r="AU198" s="3">
        <f t="shared" si="122"/>
        <v>0</v>
      </c>
      <c r="AV198" s="3">
        <f t="shared" si="122"/>
        <v>0</v>
      </c>
      <c r="AW198" s="3">
        <f t="shared" si="122"/>
        <v>0</v>
      </c>
      <c r="AX198" s="3">
        <f t="shared" si="122"/>
        <v>0</v>
      </c>
      <c r="AY198" s="3">
        <f t="shared" si="122"/>
        <v>0</v>
      </c>
      <c r="AZ198" s="3">
        <f t="shared" si="122"/>
        <v>0</v>
      </c>
      <c r="BA198" s="3">
        <f t="shared" si="122"/>
        <v>0</v>
      </c>
      <c r="BB198" s="3">
        <f t="shared" si="122"/>
        <v>0</v>
      </c>
      <c r="BC198" s="3">
        <f t="shared" si="122"/>
        <v>0</v>
      </c>
      <c r="BD198" s="3">
        <f t="shared" si="122"/>
        <v>0</v>
      </c>
      <c r="BE198" s="3">
        <f t="shared" si="122"/>
        <v>0</v>
      </c>
      <c r="BF198" s="121">
        <f>BF182</f>
        <v>0</v>
      </c>
      <c r="BG198" s="1"/>
      <c r="BH198" s="1"/>
      <c r="CM198" s="4" t="str">
        <f t="shared" si="104"/>
        <v>(vuoto)</v>
      </c>
      <c r="CN198" s="39">
        <f>IF(ISNUMBER(MATCH(CN$191,$CM$160:$CZ$160,0)),_xlfn.IFNA(VLOOKUP($CM198,$CM$160:$CZ$190,MATCH(CN$191,$CM$160:$CZ$160,0),FALSE),0),"N.A.")</f>
        <v>0</v>
      </c>
      <c r="CO198" s="39">
        <f t="shared" si="106"/>
        <v>0</v>
      </c>
      <c r="CP198" s="39">
        <f t="shared" si="106"/>
        <v>0</v>
      </c>
      <c r="CQ198" s="39">
        <f t="shared" si="106"/>
        <v>0</v>
      </c>
      <c r="CR198" s="39">
        <f t="shared" si="106"/>
        <v>0</v>
      </c>
      <c r="CS198" s="39">
        <f t="shared" si="106"/>
        <v>0</v>
      </c>
      <c r="CT198" s="39">
        <f t="shared" si="106"/>
        <v>0</v>
      </c>
      <c r="CU198" s="39">
        <f t="shared" si="106"/>
        <v>0</v>
      </c>
      <c r="CV198" s="39">
        <f t="shared" si="106"/>
        <v>0</v>
      </c>
      <c r="CW198" s="39">
        <f t="shared" si="106"/>
        <v>0</v>
      </c>
      <c r="CX198" s="39">
        <f t="shared" si="106"/>
        <v>0</v>
      </c>
      <c r="CY198" s="39">
        <f t="shared" si="106"/>
        <v>0</v>
      </c>
      <c r="CZ198" s="33"/>
      <c r="DA198" s="33"/>
      <c r="DB198" s="119"/>
      <c r="DC198" s="33"/>
      <c r="DE198" s="4" t="str">
        <f t="shared" si="107"/>
        <v>(vuoto)</v>
      </c>
      <c r="DF198" s="41">
        <f t="shared" si="108"/>
        <v>0</v>
      </c>
      <c r="DG198" s="41">
        <f t="shared" si="108"/>
        <v>0</v>
      </c>
      <c r="DH198" s="41">
        <f t="shared" si="109"/>
        <v>0</v>
      </c>
      <c r="DI198" s="41">
        <f t="shared" si="109"/>
        <v>0</v>
      </c>
      <c r="DJ198" s="41">
        <f t="shared" si="109"/>
        <v>0</v>
      </c>
      <c r="DK198" s="41">
        <f t="shared" si="109"/>
        <v>0</v>
      </c>
      <c r="DL198" s="41">
        <f t="shared" si="109"/>
        <v>0</v>
      </c>
      <c r="DM198" s="41">
        <f t="shared" si="109"/>
        <v>0</v>
      </c>
      <c r="DN198" s="41">
        <f t="shared" si="109"/>
        <v>0</v>
      </c>
      <c r="DO198" s="41">
        <f t="shared" si="109"/>
        <v>0</v>
      </c>
      <c r="DP198" s="41">
        <f t="shared" si="109"/>
        <v>0</v>
      </c>
      <c r="DQ198" s="41">
        <f t="shared" si="109"/>
        <v>0</v>
      </c>
      <c r="DR198" s="42"/>
      <c r="DS198" s="42"/>
      <c r="DT198" s="42"/>
      <c r="DU198" s="127"/>
      <c r="DX198" s="3" t="s">
        <v>144</v>
      </c>
      <c r="DY198" s="37">
        <f>IFERROR(IF(AND(DY191="N.A.",DY$186="N.A."),"N.A.",DY191/DY$186),0)</f>
        <v>0</v>
      </c>
      <c r="DZ198" s="37">
        <f t="shared" ref="DY198:EN201" si="123">IFERROR(IF(AND(DZ191="N.A.",DZ$186="N.A."),"N.A.",DZ191/DZ$186),0)</f>
        <v>0</v>
      </c>
      <c r="EA198" s="37">
        <f>IFERROR(IF(AND(EA191="N.A.",EA$186="N.A."),"N.A.",EA191/EA$186),0)</f>
        <v>0</v>
      </c>
      <c r="EB198" s="37">
        <f t="shared" si="123"/>
        <v>0</v>
      </c>
      <c r="EC198" s="37">
        <f t="shared" si="123"/>
        <v>0</v>
      </c>
      <c r="ED198" s="37">
        <f t="shared" si="123"/>
        <v>0</v>
      </c>
      <c r="EE198" s="37">
        <f t="shared" si="123"/>
        <v>0</v>
      </c>
      <c r="EF198" s="37" t="str">
        <f t="shared" si="123"/>
        <v>N.A.</v>
      </c>
      <c r="EG198" s="37" t="str">
        <f t="shared" si="123"/>
        <v>N.A.</v>
      </c>
      <c r="EH198" s="37" t="str">
        <f t="shared" si="123"/>
        <v>N.A.</v>
      </c>
      <c r="EI198" s="37" t="str">
        <f t="shared" si="123"/>
        <v>N.A.</v>
      </c>
      <c r="EJ198" s="37" t="str">
        <f t="shared" si="123"/>
        <v>N.A.</v>
      </c>
      <c r="EK198" s="37" t="str">
        <f t="shared" si="123"/>
        <v>N.A.</v>
      </c>
      <c r="EL198" s="37" t="str">
        <f t="shared" si="123"/>
        <v>N.A.</v>
      </c>
      <c r="EM198" s="37" t="str">
        <f t="shared" si="123"/>
        <v>N.A.</v>
      </c>
      <c r="EN198" s="37" t="str">
        <f t="shared" si="123"/>
        <v>N.A.</v>
      </c>
      <c r="EO198" s="37" t="str">
        <f t="shared" ref="EO198:EW201" si="124">IFERROR(IF(AND(EO191="N.A.",EO$186="N.A."),"N.A.",EO191/EO$186),0)</f>
        <v>N.A.</v>
      </c>
      <c r="EP198" s="37" t="str">
        <f t="shared" si="124"/>
        <v>N.A.</v>
      </c>
      <c r="EQ198" s="37" t="str">
        <f t="shared" si="124"/>
        <v>N.A.</v>
      </c>
      <c r="ER198" s="37" t="str">
        <f t="shared" si="124"/>
        <v>N.A.</v>
      </c>
      <c r="ES198" s="37" t="str">
        <f t="shared" si="124"/>
        <v>N.A.</v>
      </c>
      <c r="ET198" s="37" t="str">
        <f t="shared" si="124"/>
        <v>N.A.</v>
      </c>
      <c r="EU198" s="37" t="str">
        <f t="shared" si="124"/>
        <v>N.A.</v>
      </c>
      <c r="EV198" s="37" t="str">
        <f t="shared" si="124"/>
        <v>N.A.</v>
      </c>
      <c r="EW198" s="123" t="str">
        <f t="shared" si="124"/>
        <v>N.A.</v>
      </c>
      <c r="EX198" s="38"/>
      <c r="EZ198" s="3"/>
      <c r="FA198" s="3" t="str">
        <f>FA161</f>
        <v>CORPORATE</v>
      </c>
      <c r="FB198" s="3" t="str">
        <f t="shared" ref="FB198:FZ198" si="125">FB161</f>
        <v>HR</v>
      </c>
      <c r="FC198" s="3" t="str">
        <f t="shared" si="125"/>
        <v>IT</v>
      </c>
      <c r="FD198" s="3" t="str">
        <f t="shared" si="125"/>
        <v>MARKETING</v>
      </c>
      <c r="FE198" s="3" t="str">
        <f t="shared" si="125"/>
        <v>R&amp;D</v>
      </c>
      <c r="FF198" s="3" t="str">
        <f t="shared" si="125"/>
        <v>SALES</v>
      </c>
      <c r="FG198" s="3" t="str">
        <f t="shared" si="125"/>
        <v>Totale complessivo</v>
      </c>
      <c r="FH198" s="3">
        <f t="shared" si="125"/>
        <v>0</v>
      </c>
      <c r="FI198" s="3">
        <f t="shared" si="125"/>
        <v>0</v>
      </c>
      <c r="FJ198" s="3">
        <f t="shared" si="125"/>
        <v>0</v>
      </c>
      <c r="FK198" s="3">
        <f t="shared" si="125"/>
        <v>0</v>
      </c>
      <c r="FL198" s="3">
        <f t="shared" si="125"/>
        <v>0</v>
      </c>
      <c r="FM198" s="3">
        <f t="shared" si="125"/>
        <v>0</v>
      </c>
      <c r="FN198" s="3">
        <f t="shared" si="125"/>
        <v>0</v>
      </c>
      <c r="FO198" s="3">
        <f t="shared" si="125"/>
        <v>0</v>
      </c>
      <c r="FP198" s="3">
        <f t="shared" si="125"/>
        <v>0</v>
      </c>
      <c r="FQ198" s="3">
        <f t="shared" si="125"/>
        <v>0</v>
      </c>
      <c r="FR198" s="3">
        <f t="shared" si="125"/>
        <v>0</v>
      </c>
      <c r="FS198" s="3">
        <f t="shared" si="125"/>
        <v>0</v>
      </c>
      <c r="FT198" s="3">
        <f t="shared" si="125"/>
        <v>0</v>
      </c>
      <c r="FU198" s="3">
        <f t="shared" si="125"/>
        <v>0</v>
      </c>
      <c r="FV198" s="3">
        <f t="shared" si="125"/>
        <v>0</v>
      </c>
      <c r="FW198" s="3">
        <f t="shared" si="125"/>
        <v>0</v>
      </c>
      <c r="FX198" s="3">
        <f t="shared" si="125"/>
        <v>0</v>
      </c>
      <c r="FY198" s="3">
        <f t="shared" si="125"/>
        <v>0</v>
      </c>
      <c r="FZ198" s="3">
        <f t="shared" si="125"/>
        <v>0</v>
      </c>
      <c r="GA198" s="121">
        <f>GA161</f>
        <v>0</v>
      </c>
      <c r="GB198" s="1"/>
      <c r="GC198" s="1"/>
      <c r="GD198" s="3" t="s">
        <v>145</v>
      </c>
      <c r="GE198" s="37">
        <f>IFERROR(IF(AND(GE191="N.A.",GE$186="N.A."),"N.A.",GE191/GE$186),0)</f>
        <v>0</v>
      </c>
      <c r="GF198" s="37">
        <f t="shared" ref="GF198" si="126">IFERROR(IF(AND(GF191="N.A.",GF$186="N.A."),"N.A.",GF191/GF$186),0)</f>
        <v>0</v>
      </c>
      <c r="GG198" s="37">
        <f>IFERROR(IF(AND(GG191="N.A.",GG$186="N.A."),"N.A.",GG191/GG$186),0)</f>
        <v>0</v>
      </c>
      <c r="GH198" s="37">
        <f t="shared" ref="GH198:HD198" si="127">IFERROR(IF(AND(GH191="N.A.",GH$186="N.A."),"N.A.",GH191/GH$186),0)</f>
        <v>0</v>
      </c>
      <c r="GI198" s="37">
        <f t="shared" si="127"/>
        <v>0</v>
      </c>
      <c r="GJ198" s="37">
        <f t="shared" si="127"/>
        <v>0</v>
      </c>
      <c r="GK198" s="37">
        <f>IFERROR(IF(AND(GK191="N.A.",GK$186="N.A."),"N.A.",GK191/GK$186),0)</f>
        <v>0</v>
      </c>
      <c r="GL198" s="37" t="str">
        <f t="shared" si="127"/>
        <v>N.A.</v>
      </c>
      <c r="GM198" s="37" t="str">
        <f t="shared" si="127"/>
        <v>N.A.</v>
      </c>
      <c r="GN198" s="37" t="str">
        <f t="shared" si="127"/>
        <v>N.A.</v>
      </c>
      <c r="GO198" s="37" t="str">
        <f t="shared" si="127"/>
        <v>N.A.</v>
      </c>
      <c r="GP198" s="37" t="str">
        <f t="shared" si="127"/>
        <v>N.A.</v>
      </c>
      <c r="GQ198" s="37" t="str">
        <f t="shared" si="127"/>
        <v>N.A.</v>
      </c>
      <c r="GR198" s="37" t="str">
        <f t="shared" si="127"/>
        <v>N.A.</v>
      </c>
      <c r="GS198" s="37" t="str">
        <f t="shared" si="127"/>
        <v>N.A.</v>
      </c>
      <c r="GT198" s="37" t="str">
        <f t="shared" si="127"/>
        <v>N.A.</v>
      </c>
      <c r="GU198" s="37" t="str">
        <f t="shared" si="127"/>
        <v>N.A.</v>
      </c>
      <c r="GV198" s="37" t="str">
        <f t="shared" si="127"/>
        <v>N.A.</v>
      </c>
      <c r="GW198" s="37" t="str">
        <f t="shared" si="127"/>
        <v>N.A.</v>
      </c>
      <c r="GX198" s="37" t="str">
        <f t="shared" si="127"/>
        <v>N.A.</v>
      </c>
      <c r="GY198" s="37" t="str">
        <f t="shared" si="127"/>
        <v>N.A.</v>
      </c>
      <c r="GZ198" s="37" t="str">
        <f t="shared" si="127"/>
        <v>N.A.</v>
      </c>
      <c r="HA198" s="37" t="str">
        <f t="shared" si="127"/>
        <v>N.A.</v>
      </c>
      <c r="HB198" s="37" t="str">
        <f t="shared" si="127"/>
        <v>N.A.</v>
      </c>
      <c r="HC198" s="37" t="str">
        <f t="shared" si="127"/>
        <v>N.A.</v>
      </c>
      <c r="HD198" s="37" t="str">
        <f t="shared" si="127"/>
        <v>N.A.</v>
      </c>
      <c r="HE198" s="123" t="str">
        <f>IFERROR(IF(AND(HE191="N.A.",HE$186="N.A."),"N.A.",HE191/HE$186),0)</f>
        <v>N.A.</v>
      </c>
      <c r="HF198" s="38"/>
      <c r="HG198" s="38"/>
    </row>
    <row r="199" spans="1:303">
      <c r="A199" s="3" t="s">
        <v>134</v>
      </c>
      <c r="B199" s="2">
        <f>IF(ISNUMBER(MATCH(B$198,$A$161:$AB$161,0)),_xlfn.IFNA(VLOOKUP($A$199,$A$161:$AB$166,MATCH(B$198,$A$161:$AB$161,0),FALSE),0),"N.A.")</f>
        <v>12</v>
      </c>
      <c r="C199" s="2">
        <f t="shared" ref="C199:AA199" si="128">IF(ISNUMBER(MATCH(C$198,$A$161:$AB$161,0)),_xlfn.IFNA(VLOOKUP($A$199,$A$161:$AB$166,MATCH(C$198,$A$161:$AB$161,0),FALSE),0),"N.A.")</f>
        <v>2</v>
      </c>
      <c r="D199" s="2">
        <f t="shared" si="128"/>
        <v>1</v>
      </c>
      <c r="E199" s="2">
        <f t="shared" si="128"/>
        <v>2</v>
      </c>
      <c r="F199" s="2">
        <f t="shared" si="128"/>
        <v>14</v>
      </c>
      <c r="G199" s="2">
        <f t="shared" si="128"/>
        <v>20</v>
      </c>
      <c r="H199" s="2">
        <f t="shared" si="128"/>
        <v>51</v>
      </c>
      <c r="I199" s="2" t="str">
        <f t="shared" si="128"/>
        <v>N.A.</v>
      </c>
      <c r="J199" s="2" t="str">
        <f t="shared" si="128"/>
        <v>N.A.</v>
      </c>
      <c r="K199" s="2" t="str">
        <f t="shared" si="128"/>
        <v>N.A.</v>
      </c>
      <c r="L199" s="2" t="str">
        <f t="shared" si="128"/>
        <v>N.A.</v>
      </c>
      <c r="M199" s="2" t="str">
        <f t="shared" si="128"/>
        <v>N.A.</v>
      </c>
      <c r="N199" s="2" t="str">
        <f t="shared" si="128"/>
        <v>N.A.</v>
      </c>
      <c r="O199" s="2" t="str">
        <f t="shared" si="128"/>
        <v>N.A.</v>
      </c>
      <c r="P199" s="2" t="str">
        <f t="shared" si="128"/>
        <v>N.A.</v>
      </c>
      <c r="Q199" s="2" t="str">
        <f t="shared" si="128"/>
        <v>N.A.</v>
      </c>
      <c r="R199" s="2" t="str">
        <f t="shared" si="128"/>
        <v>N.A.</v>
      </c>
      <c r="S199" s="2" t="str">
        <f t="shared" si="128"/>
        <v>N.A.</v>
      </c>
      <c r="T199" s="2" t="str">
        <f t="shared" si="128"/>
        <v>N.A.</v>
      </c>
      <c r="U199" s="2" t="str">
        <f t="shared" si="128"/>
        <v>N.A.</v>
      </c>
      <c r="V199" s="2" t="str">
        <f t="shared" si="128"/>
        <v>N.A.</v>
      </c>
      <c r="W199" s="2" t="str">
        <f t="shared" si="128"/>
        <v>N.A.</v>
      </c>
      <c r="X199" s="2" t="str">
        <f t="shared" si="128"/>
        <v>N.A.</v>
      </c>
      <c r="Y199" s="2" t="str">
        <f t="shared" si="128"/>
        <v>N.A.</v>
      </c>
      <c r="Z199" s="2" t="str">
        <f t="shared" si="128"/>
        <v>N.A.</v>
      </c>
      <c r="AA199" s="2" t="str">
        <f t="shared" si="128"/>
        <v>N.A.</v>
      </c>
      <c r="AB199" s="122" t="str">
        <f>IF(ISNUMBER(MATCH(AB$198,$A$161:$AB$161,0)),_xlfn.IFNA(VLOOKUP($A$199,$A$161:$AB$166,MATCH(AB$198,$A$161:$AB$161,0),FALSE),0),"N.A.")</f>
        <v>N.A.</v>
      </c>
      <c r="AE199" s="3" t="s">
        <v>44</v>
      </c>
      <c r="AF199" s="2">
        <f>IF(ISNUMBER(MATCH(AF$198,$AE$182:$BF$182,0)),_xlfn.IFNA(VLOOKUP($AE$199,$AE$182:$BF$191,MATCH(AF$198,$AE$182:$BF$182,0),FALSE),0),"N.A.")</f>
        <v>16</v>
      </c>
      <c r="AG199" s="2">
        <f t="shared" ref="AG199:BE199" si="129">IF(ISNUMBER(MATCH(AG$198,$AE$182:$BF$182,0)),_xlfn.IFNA(VLOOKUP($AE$199,$AE$182:$BF$191,MATCH(AG$198,$AE$182:$BF$182,0),FALSE),0),"N.A.")</f>
        <v>3</v>
      </c>
      <c r="AH199" s="2">
        <f t="shared" si="129"/>
        <v>2</v>
      </c>
      <c r="AI199" s="2">
        <f t="shared" si="129"/>
        <v>4</v>
      </c>
      <c r="AJ199" s="2">
        <f t="shared" si="129"/>
        <v>30</v>
      </c>
      <c r="AK199" s="2">
        <f t="shared" si="129"/>
        <v>34</v>
      </c>
      <c r="AL199" s="2">
        <f t="shared" si="129"/>
        <v>89</v>
      </c>
      <c r="AM199" s="2" t="str">
        <f t="shared" si="129"/>
        <v>N.A.</v>
      </c>
      <c r="AN199" s="2" t="str">
        <f t="shared" si="129"/>
        <v>N.A.</v>
      </c>
      <c r="AO199" s="2" t="str">
        <f t="shared" si="129"/>
        <v>N.A.</v>
      </c>
      <c r="AP199" s="2" t="str">
        <f t="shared" si="129"/>
        <v>N.A.</v>
      </c>
      <c r="AQ199" s="2" t="str">
        <f>IF(ISNUMBER(MATCH(AQ$198,$AE$182:$BF$182,0)),_xlfn.IFNA(VLOOKUP($AE$199,$AE$182:$BF$191,MATCH(AQ$198,$AE$182:$BF$182,0),FALSE),0),"N.A.")</f>
        <v>N.A.</v>
      </c>
      <c r="AR199" s="2" t="str">
        <f t="shared" si="129"/>
        <v>N.A.</v>
      </c>
      <c r="AS199" s="2" t="str">
        <f t="shared" si="129"/>
        <v>N.A.</v>
      </c>
      <c r="AT199" s="2" t="str">
        <f t="shared" si="129"/>
        <v>N.A.</v>
      </c>
      <c r="AU199" s="2" t="str">
        <f t="shared" si="129"/>
        <v>N.A.</v>
      </c>
      <c r="AV199" s="2" t="str">
        <f t="shared" si="129"/>
        <v>N.A.</v>
      </c>
      <c r="AW199" s="2" t="str">
        <f t="shared" si="129"/>
        <v>N.A.</v>
      </c>
      <c r="AX199" s="2" t="str">
        <f t="shared" si="129"/>
        <v>N.A.</v>
      </c>
      <c r="AY199" s="2" t="str">
        <f t="shared" si="129"/>
        <v>N.A.</v>
      </c>
      <c r="AZ199" s="2" t="str">
        <f t="shared" si="129"/>
        <v>N.A.</v>
      </c>
      <c r="BA199" s="2" t="str">
        <f t="shared" si="129"/>
        <v>N.A.</v>
      </c>
      <c r="BB199" s="2" t="str">
        <f t="shared" si="129"/>
        <v>N.A.</v>
      </c>
      <c r="BC199" s="2" t="str">
        <f t="shared" si="129"/>
        <v>N.A.</v>
      </c>
      <c r="BD199" s="2" t="str">
        <f t="shared" si="129"/>
        <v>N.A.</v>
      </c>
      <c r="BE199" s="2" t="str">
        <f t="shared" si="129"/>
        <v>N.A.</v>
      </c>
      <c r="BF199" s="122" t="str">
        <f>IF(ISNUMBER(MATCH(BF$198,$AE$182:$BF$182,0)),_xlfn.IFNA(VLOOKUP($AE$199,$AE$182:$BF$191,MATCH(BF$198,$AE$182:$BF$182,0),FALSE),0),"N.A.")</f>
        <v>N.A.</v>
      </c>
      <c r="CM199" s="4" t="str">
        <f t="shared" si="104"/>
        <v>Totale complessivo</v>
      </c>
      <c r="CN199" s="39">
        <f t="shared" si="105"/>
        <v>54</v>
      </c>
      <c r="CO199" s="39">
        <f t="shared" si="106"/>
        <v>0</v>
      </c>
      <c r="CP199" s="39">
        <f t="shared" si="106"/>
        <v>0</v>
      </c>
      <c r="CQ199" s="39">
        <f t="shared" si="106"/>
        <v>0</v>
      </c>
      <c r="CR199" s="39">
        <f t="shared" si="106"/>
        <v>0</v>
      </c>
      <c r="CS199" s="39">
        <f t="shared" si="106"/>
        <v>0</v>
      </c>
      <c r="CT199" s="39">
        <f t="shared" si="106"/>
        <v>0</v>
      </c>
      <c r="CU199" s="39">
        <f t="shared" si="106"/>
        <v>0</v>
      </c>
      <c r="CV199" s="39">
        <f t="shared" si="106"/>
        <v>0</v>
      </c>
      <c r="CW199" s="39">
        <f t="shared" si="106"/>
        <v>0</v>
      </c>
      <c r="CX199" s="39">
        <f t="shared" si="106"/>
        <v>0</v>
      </c>
      <c r="CY199" s="39">
        <f t="shared" si="106"/>
        <v>0</v>
      </c>
      <c r="CZ199" s="33"/>
      <c r="DE199" s="4" t="str">
        <f t="shared" si="107"/>
        <v>Totale complessivo</v>
      </c>
      <c r="DF199" s="41">
        <f t="shared" si="108"/>
        <v>0.54</v>
      </c>
      <c r="DG199" s="41">
        <f t="shared" si="108"/>
        <v>0</v>
      </c>
      <c r="DH199" s="41">
        <f t="shared" si="109"/>
        <v>0</v>
      </c>
      <c r="DI199" s="41">
        <f t="shared" si="109"/>
        <v>0</v>
      </c>
      <c r="DJ199" s="41">
        <f t="shared" si="109"/>
        <v>0</v>
      </c>
      <c r="DK199" s="41">
        <f t="shared" si="109"/>
        <v>0</v>
      </c>
      <c r="DL199" s="41">
        <f t="shared" si="109"/>
        <v>0</v>
      </c>
      <c r="DM199" s="41">
        <f t="shared" si="109"/>
        <v>0</v>
      </c>
      <c r="DN199" s="41">
        <f t="shared" si="109"/>
        <v>0</v>
      </c>
      <c r="DO199" s="41">
        <f t="shared" si="109"/>
        <v>0</v>
      </c>
      <c r="DP199" s="41">
        <f t="shared" si="109"/>
        <v>0</v>
      </c>
      <c r="DQ199" s="41">
        <f t="shared" si="109"/>
        <v>0</v>
      </c>
      <c r="DR199" s="42"/>
      <c r="DS199" s="42"/>
      <c r="DT199" s="42"/>
      <c r="DU199" s="127"/>
      <c r="DX199" s="3" t="s">
        <v>146</v>
      </c>
      <c r="DY199" s="37">
        <f t="shared" si="123"/>
        <v>0</v>
      </c>
      <c r="DZ199" s="37">
        <f t="shared" si="123"/>
        <v>0</v>
      </c>
      <c r="EA199" s="37">
        <f t="shared" si="123"/>
        <v>0</v>
      </c>
      <c r="EB199" s="37">
        <f>IFERROR(IF(AND(EB192="N.A.",EB$186="N.A."),"N.A.",EB192/EB$186),0)</f>
        <v>0</v>
      </c>
      <c r="EC199" s="37">
        <f t="shared" si="123"/>
        <v>0</v>
      </c>
      <c r="ED199" s="37">
        <f t="shared" si="123"/>
        <v>0</v>
      </c>
      <c r="EE199" s="37">
        <f t="shared" si="123"/>
        <v>0</v>
      </c>
      <c r="EF199" s="37" t="str">
        <f t="shared" si="123"/>
        <v>N.A.</v>
      </c>
      <c r="EG199" s="37" t="str">
        <f t="shared" si="123"/>
        <v>N.A.</v>
      </c>
      <c r="EH199" s="37" t="str">
        <f t="shared" si="123"/>
        <v>N.A.</v>
      </c>
      <c r="EI199" s="37" t="str">
        <f t="shared" si="123"/>
        <v>N.A.</v>
      </c>
      <c r="EJ199" s="37" t="str">
        <f t="shared" si="123"/>
        <v>N.A.</v>
      </c>
      <c r="EK199" s="37" t="str">
        <f t="shared" si="123"/>
        <v>N.A.</v>
      </c>
      <c r="EL199" s="37" t="str">
        <f t="shared" si="123"/>
        <v>N.A.</v>
      </c>
      <c r="EM199" s="37" t="str">
        <f t="shared" si="123"/>
        <v>N.A.</v>
      </c>
      <c r="EN199" s="37" t="str">
        <f t="shared" si="123"/>
        <v>N.A.</v>
      </c>
      <c r="EO199" s="37" t="str">
        <f t="shared" si="124"/>
        <v>N.A.</v>
      </c>
      <c r="EP199" s="37" t="str">
        <f t="shared" si="124"/>
        <v>N.A.</v>
      </c>
      <c r="EQ199" s="37" t="str">
        <f t="shared" si="124"/>
        <v>N.A.</v>
      </c>
      <c r="ER199" s="37" t="str">
        <f t="shared" si="124"/>
        <v>N.A.</v>
      </c>
      <c r="ES199" s="37" t="str">
        <f t="shared" si="124"/>
        <v>N.A.</v>
      </c>
      <c r="ET199" s="37" t="str">
        <f t="shared" si="124"/>
        <v>N.A.</v>
      </c>
      <c r="EU199" s="37" t="str">
        <f t="shared" si="124"/>
        <v>N.A.</v>
      </c>
      <c r="EV199" s="37" t="str">
        <f t="shared" si="124"/>
        <v>N.A.</v>
      </c>
      <c r="EW199" s="123" t="str">
        <f t="shared" si="124"/>
        <v>N.A.</v>
      </c>
      <c r="EX199" s="38"/>
      <c r="EY199" s="34"/>
      <c r="EZ199" s="4" t="s">
        <v>135</v>
      </c>
      <c r="FA199" s="2">
        <f>IF(ISNUMBER(MATCH(FA$198,$EZ$161:$GA$161,0)),_xlfn.IFNA(VLOOKUP($EZ$199,$EZ$160:$GA$167,MATCH(FA$198,$EZ$161:$GA$161,0),FALSE),0),"N.A.")</f>
        <v>14</v>
      </c>
      <c r="FB199" s="2">
        <f t="shared" ref="FB199:FZ199" si="130">IF(ISNUMBER(MATCH(FB$198,$EZ$161:$GA$161,0)),_xlfn.IFNA(VLOOKUP($EZ$199,$EZ$160:$GA$167,MATCH(FB$198,$EZ$161:$GA$161,0),FALSE),0),"N.A.")</f>
        <v>3</v>
      </c>
      <c r="FC199" s="2">
        <f t="shared" si="130"/>
        <v>2</v>
      </c>
      <c r="FD199" s="2">
        <f t="shared" si="130"/>
        <v>4</v>
      </c>
      <c r="FE199" s="2">
        <f t="shared" si="130"/>
        <v>28</v>
      </c>
      <c r="FF199" s="2">
        <f t="shared" si="130"/>
        <v>30</v>
      </c>
      <c r="FG199" s="2">
        <f t="shared" si="130"/>
        <v>81</v>
      </c>
      <c r="FH199" s="2" t="str">
        <f t="shared" si="130"/>
        <v>N.A.</v>
      </c>
      <c r="FI199" s="2" t="str">
        <f t="shared" si="130"/>
        <v>N.A.</v>
      </c>
      <c r="FJ199" s="2" t="str">
        <f t="shared" si="130"/>
        <v>N.A.</v>
      </c>
      <c r="FK199" s="2" t="str">
        <f t="shared" si="130"/>
        <v>N.A.</v>
      </c>
      <c r="FL199" s="2" t="str">
        <f t="shared" si="130"/>
        <v>N.A.</v>
      </c>
      <c r="FM199" s="2" t="str">
        <f t="shared" si="130"/>
        <v>N.A.</v>
      </c>
      <c r="FN199" s="2" t="str">
        <f t="shared" si="130"/>
        <v>N.A.</v>
      </c>
      <c r="FO199" s="2" t="str">
        <f t="shared" si="130"/>
        <v>N.A.</v>
      </c>
      <c r="FP199" s="2" t="str">
        <f t="shared" si="130"/>
        <v>N.A.</v>
      </c>
      <c r="FQ199" s="2" t="str">
        <f t="shared" si="130"/>
        <v>N.A.</v>
      </c>
      <c r="FR199" s="2" t="str">
        <f t="shared" si="130"/>
        <v>N.A.</v>
      </c>
      <c r="FS199" s="2" t="str">
        <f t="shared" si="130"/>
        <v>N.A.</v>
      </c>
      <c r="FT199" s="2" t="str">
        <f t="shared" si="130"/>
        <v>N.A.</v>
      </c>
      <c r="FU199" s="2" t="str">
        <f t="shared" si="130"/>
        <v>N.A.</v>
      </c>
      <c r="FV199" s="2" t="str">
        <f t="shared" si="130"/>
        <v>N.A.</v>
      </c>
      <c r="FW199" s="2" t="str">
        <f t="shared" si="130"/>
        <v>N.A.</v>
      </c>
      <c r="FX199" s="2" t="str">
        <f t="shared" si="130"/>
        <v>N.A.</v>
      </c>
      <c r="FY199" s="2" t="str">
        <f t="shared" si="130"/>
        <v>N.A.</v>
      </c>
      <c r="FZ199" s="2" t="str">
        <f t="shared" si="130"/>
        <v>N.A.</v>
      </c>
      <c r="GA199" s="122" t="str">
        <f>IF(ISNUMBER(MATCH(GA$198,$EZ$161:$GA$161,0)),_xlfn.IFNA(VLOOKUP($EZ$199,$EZ$160:$GA$167,MATCH(GA$198,$EZ$161:$GA$161,0),FALSE),0),"N.A.")</f>
        <v>N.A.</v>
      </c>
      <c r="GD199" s="3" t="s">
        <v>147</v>
      </c>
      <c r="GE199" s="37">
        <f>IFERROR(IF(AND(GE192="N.A.",GE$186="N.A."),"N.A.",GE192/GE$186),0)</f>
        <v>0</v>
      </c>
      <c r="GF199" s="37">
        <f t="shared" ref="GF199:GG199" si="131">IFERROR(IF(AND(GF192="N.A.",GF$186="N.A."),"N.A.",GF192/GF$186),0)</f>
        <v>0</v>
      </c>
      <c r="GG199" s="37">
        <f t="shared" si="131"/>
        <v>0</v>
      </c>
      <c r="GH199" s="37">
        <f>IFERROR(IF(AND(GH192="N.A.",GH$186="N.A."),"N.A.",GH192/GH$186),0)</f>
        <v>0</v>
      </c>
      <c r="GI199" s="37">
        <f t="shared" ref="GI199:HD199" si="132">IFERROR(IF(AND(GI192="N.A.",GI$186="N.A."),"N.A.",GI192/GI$186),0)</f>
        <v>0</v>
      </c>
      <c r="GJ199" s="37">
        <f t="shared" si="132"/>
        <v>0</v>
      </c>
      <c r="GK199" s="37">
        <f>IFERROR(IF(AND(GK192="N.A.",GK$186="N.A."),"N.A.",GK192/GK$186),0)</f>
        <v>0</v>
      </c>
      <c r="GL199" s="37" t="str">
        <f t="shared" si="132"/>
        <v>N.A.</v>
      </c>
      <c r="GM199" s="37" t="str">
        <f t="shared" si="132"/>
        <v>N.A.</v>
      </c>
      <c r="GN199" s="37" t="str">
        <f t="shared" si="132"/>
        <v>N.A.</v>
      </c>
      <c r="GO199" s="37" t="str">
        <f t="shared" si="132"/>
        <v>N.A.</v>
      </c>
      <c r="GP199" s="37" t="str">
        <f t="shared" si="132"/>
        <v>N.A.</v>
      </c>
      <c r="GQ199" s="37" t="str">
        <f t="shared" si="132"/>
        <v>N.A.</v>
      </c>
      <c r="GR199" s="37" t="str">
        <f t="shared" si="132"/>
        <v>N.A.</v>
      </c>
      <c r="GS199" s="37" t="str">
        <f t="shared" si="132"/>
        <v>N.A.</v>
      </c>
      <c r="GT199" s="37" t="str">
        <f t="shared" si="132"/>
        <v>N.A.</v>
      </c>
      <c r="GU199" s="37" t="str">
        <f t="shared" si="132"/>
        <v>N.A.</v>
      </c>
      <c r="GV199" s="37" t="str">
        <f t="shared" si="132"/>
        <v>N.A.</v>
      </c>
      <c r="GW199" s="37" t="str">
        <f t="shared" si="132"/>
        <v>N.A.</v>
      </c>
      <c r="GX199" s="37" t="str">
        <f t="shared" si="132"/>
        <v>N.A.</v>
      </c>
      <c r="GY199" s="37" t="str">
        <f t="shared" si="132"/>
        <v>N.A.</v>
      </c>
      <c r="GZ199" s="37" t="str">
        <f t="shared" si="132"/>
        <v>N.A.</v>
      </c>
      <c r="HA199" s="37" t="str">
        <f t="shared" si="132"/>
        <v>N.A.</v>
      </c>
      <c r="HB199" s="37" t="str">
        <f t="shared" si="132"/>
        <v>N.A.</v>
      </c>
      <c r="HC199" s="37" t="str">
        <f t="shared" si="132"/>
        <v>N.A.</v>
      </c>
      <c r="HD199" s="37" t="str">
        <f t="shared" si="132"/>
        <v>N.A.</v>
      </c>
      <c r="HE199" s="123" t="str">
        <f>IFERROR(IF(AND(HE192="N.A.",HE$186="N.A."),"N.A.",HE192/HE$186),0)</f>
        <v>N.A.</v>
      </c>
      <c r="HF199" s="38"/>
      <c r="HG199" s="38"/>
    </row>
    <row r="200" spans="1:3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12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122"/>
      <c r="CM200" s="4">
        <f t="shared" si="104"/>
        <v>0</v>
      </c>
      <c r="CN200" s="39">
        <f t="shared" si="105"/>
        <v>0</v>
      </c>
      <c r="CO200" s="39">
        <f t="shared" si="106"/>
        <v>0</v>
      </c>
      <c r="CP200" s="39">
        <f t="shared" si="106"/>
        <v>0</v>
      </c>
      <c r="CQ200" s="39">
        <f t="shared" si="106"/>
        <v>0</v>
      </c>
      <c r="CR200" s="39">
        <f t="shared" si="106"/>
        <v>0</v>
      </c>
      <c r="CS200" s="39">
        <f t="shared" si="106"/>
        <v>0</v>
      </c>
      <c r="CT200" s="39">
        <f t="shared" si="106"/>
        <v>0</v>
      </c>
      <c r="CU200" s="39">
        <f t="shared" si="106"/>
        <v>0</v>
      </c>
      <c r="CV200" s="39">
        <f t="shared" si="106"/>
        <v>0</v>
      </c>
      <c r="CW200" s="39">
        <f t="shared" si="106"/>
        <v>0</v>
      </c>
      <c r="CX200" s="39">
        <f t="shared" si="106"/>
        <v>0</v>
      </c>
      <c r="CY200" s="39">
        <f t="shared" si="106"/>
        <v>0</v>
      </c>
      <c r="CZ200" s="33"/>
      <c r="DE200" s="4">
        <f t="shared" si="107"/>
        <v>0</v>
      </c>
      <c r="DF200" s="41">
        <f t="shared" si="108"/>
        <v>0</v>
      </c>
      <c r="DG200" s="41">
        <f t="shared" si="108"/>
        <v>0</v>
      </c>
      <c r="DH200" s="41">
        <f t="shared" si="109"/>
        <v>0</v>
      </c>
      <c r="DI200" s="41">
        <f t="shared" si="109"/>
        <v>0</v>
      </c>
      <c r="DJ200" s="41">
        <f t="shared" si="109"/>
        <v>0</v>
      </c>
      <c r="DK200" s="41">
        <f t="shared" si="109"/>
        <v>0</v>
      </c>
      <c r="DL200" s="41">
        <f t="shared" si="109"/>
        <v>0</v>
      </c>
      <c r="DM200" s="41">
        <f t="shared" si="109"/>
        <v>0</v>
      </c>
      <c r="DN200" s="41">
        <f t="shared" si="109"/>
        <v>0</v>
      </c>
      <c r="DO200" s="41">
        <f t="shared" si="109"/>
        <v>0</v>
      </c>
      <c r="DP200" s="41">
        <f t="shared" si="109"/>
        <v>0</v>
      </c>
      <c r="DQ200" s="41">
        <f t="shared" si="109"/>
        <v>0</v>
      </c>
      <c r="DR200" s="42"/>
      <c r="DS200" s="42"/>
      <c r="DT200" s="42"/>
      <c r="DU200" s="127"/>
      <c r="DX200" s="3" t="s">
        <v>150</v>
      </c>
      <c r="DY200" s="37">
        <f t="shared" si="123"/>
        <v>0.125</v>
      </c>
      <c r="DZ200" s="37">
        <f>IFERROR(IF(AND(DZ193="N.A.",DZ$186="N.A."),"N.A.",DZ193/DZ$186),0)</f>
        <v>0</v>
      </c>
      <c r="EA200" s="37">
        <f t="shared" si="123"/>
        <v>0</v>
      </c>
      <c r="EB200" s="37">
        <f>IFERROR(IF(AND(EB193="N.A.",EB$186="N.A."),"N.A.",EB193/EB$186),0)</f>
        <v>0</v>
      </c>
      <c r="EC200" s="37">
        <f t="shared" si="123"/>
        <v>6.6666666666666666E-2</v>
      </c>
      <c r="ED200" s="37">
        <f t="shared" si="123"/>
        <v>0.11764705882352941</v>
      </c>
      <c r="EE200" s="37">
        <f t="shared" si="123"/>
        <v>8.98876404494382E-2</v>
      </c>
      <c r="EF200" s="37" t="str">
        <f t="shared" si="123"/>
        <v>N.A.</v>
      </c>
      <c r="EG200" s="37" t="str">
        <f t="shared" si="123"/>
        <v>N.A.</v>
      </c>
      <c r="EH200" s="37" t="str">
        <f t="shared" si="123"/>
        <v>N.A.</v>
      </c>
      <c r="EI200" s="37" t="str">
        <f t="shared" si="123"/>
        <v>N.A.</v>
      </c>
      <c r="EJ200" s="37" t="str">
        <f t="shared" si="123"/>
        <v>N.A.</v>
      </c>
      <c r="EK200" s="37" t="str">
        <f t="shared" si="123"/>
        <v>N.A.</v>
      </c>
      <c r="EL200" s="37" t="str">
        <f t="shared" si="123"/>
        <v>N.A.</v>
      </c>
      <c r="EM200" s="37" t="str">
        <f t="shared" si="123"/>
        <v>N.A.</v>
      </c>
      <c r="EN200" s="37" t="str">
        <f t="shared" si="123"/>
        <v>N.A.</v>
      </c>
      <c r="EO200" s="37" t="str">
        <f t="shared" si="124"/>
        <v>N.A.</v>
      </c>
      <c r="EP200" s="37" t="str">
        <f t="shared" si="124"/>
        <v>N.A.</v>
      </c>
      <c r="EQ200" s="37" t="str">
        <f t="shared" si="124"/>
        <v>N.A.</v>
      </c>
      <c r="ER200" s="37" t="str">
        <f t="shared" si="124"/>
        <v>N.A.</v>
      </c>
      <c r="ES200" s="37" t="str">
        <f t="shared" si="124"/>
        <v>N.A.</v>
      </c>
      <c r="ET200" s="37" t="str">
        <f t="shared" si="124"/>
        <v>N.A.</v>
      </c>
      <c r="EU200" s="37" t="str">
        <f t="shared" si="124"/>
        <v>N.A.</v>
      </c>
      <c r="EV200" s="37" t="str">
        <f t="shared" si="124"/>
        <v>N.A.</v>
      </c>
      <c r="EW200" s="123" t="str">
        <f t="shared" si="124"/>
        <v>N.A.</v>
      </c>
      <c r="EX200" s="38"/>
      <c r="GD200" s="3" t="s">
        <v>179</v>
      </c>
      <c r="GE200" s="37">
        <f>IFERROR(IF(AND(GE193="N.A.",GE$186="N.A."),"N.A.",GE193/GE$186),0)</f>
        <v>0.14285714285714285</v>
      </c>
      <c r="GF200" s="37">
        <f>IFERROR(IF(AND(GF193="N.A.",GF$186="N.A."),"N.A.",GF193/GF$186),0)</f>
        <v>0</v>
      </c>
      <c r="GG200" s="37">
        <f t="shared" ref="GG200" si="133">IFERROR(IF(AND(GG193="N.A.",GG$186="N.A."),"N.A.",GG193/GG$186),0)</f>
        <v>0</v>
      </c>
      <c r="GH200" s="37">
        <f>IFERROR(IF(AND(GH193="N.A.",GH$186="N.A."),"N.A.",GH193/GH$186),0)</f>
        <v>0</v>
      </c>
      <c r="GI200" s="37">
        <f t="shared" ref="GI200:HD200" si="134">IFERROR(IF(AND(GI193="N.A.",GI$186="N.A."),"N.A.",GI193/GI$186),0)</f>
        <v>7.1428571428571425E-2</v>
      </c>
      <c r="GJ200" s="37">
        <f t="shared" si="134"/>
        <v>0.13333333333333333</v>
      </c>
      <c r="GK200" s="37">
        <f>IFERROR(IF(AND(GK193="N.A.",GK$186="N.A."),"N.A.",GK193/GK$186),0)</f>
        <v>9.8765432098765427E-2</v>
      </c>
      <c r="GL200" s="37" t="str">
        <f t="shared" si="134"/>
        <v>N.A.</v>
      </c>
      <c r="GM200" s="37" t="str">
        <f t="shared" si="134"/>
        <v>N.A.</v>
      </c>
      <c r="GN200" s="37" t="str">
        <f t="shared" si="134"/>
        <v>N.A.</v>
      </c>
      <c r="GO200" s="37" t="str">
        <f t="shared" si="134"/>
        <v>N.A.</v>
      </c>
      <c r="GP200" s="37" t="str">
        <f t="shared" si="134"/>
        <v>N.A.</v>
      </c>
      <c r="GQ200" s="37" t="str">
        <f t="shared" si="134"/>
        <v>N.A.</v>
      </c>
      <c r="GR200" s="37" t="str">
        <f t="shared" si="134"/>
        <v>N.A.</v>
      </c>
      <c r="GS200" s="37" t="str">
        <f t="shared" si="134"/>
        <v>N.A.</v>
      </c>
      <c r="GT200" s="37" t="str">
        <f t="shared" si="134"/>
        <v>N.A.</v>
      </c>
      <c r="GU200" s="37" t="str">
        <f t="shared" si="134"/>
        <v>N.A.</v>
      </c>
      <c r="GV200" s="37" t="str">
        <f t="shared" si="134"/>
        <v>N.A.</v>
      </c>
      <c r="GW200" s="37" t="str">
        <f t="shared" si="134"/>
        <v>N.A.</v>
      </c>
      <c r="GX200" s="37" t="str">
        <f t="shared" si="134"/>
        <v>N.A.</v>
      </c>
      <c r="GY200" s="37" t="str">
        <f t="shared" si="134"/>
        <v>N.A.</v>
      </c>
      <c r="GZ200" s="37" t="str">
        <f t="shared" si="134"/>
        <v>N.A.</v>
      </c>
      <c r="HA200" s="37" t="str">
        <f t="shared" si="134"/>
        <v>N.A.</v>
      </c>
      <c r="HB200" s="37" t="str">
        <f t="shared" si="134"/>
        <v>N.A.</v>
      </c>
      <c r="HC200" s="37" t="str">
        <f t="shared" si="134"/>
        <v>N.A.</v>
      </c>
      <c r="HD200" s="37" t="str">
        <f t="shared" si="134"/>
        <v>N.A.</v>
      </c>
      <c r="HE200" s="123" t="str">
        <f>IFERROR(IF(AND(HE193="N.A.",HE$186="N.A."),"N.A.",HE193/HE$186),0)</f>
        <v>N.A.</v>
      </c>
      <c r="HF200" s="38"/>
      <c r="HG200" s="38"/>
    </row>
    <row r="201" spans="1:303">
      <c r="A201" s="2"/>
      <c r="B201" s="3" t="str">
        <f>B182</f>
        <v>CORPORATE</v>
      </c>
      <c r="C201" s="3" t="str">
        <f t="shared" ref="C201:AA201" si="135">C182</f>
        <v>HR</v>
      </c>
      <c r="D201" s="3" t="str">
        <f t="shared" si="135"/>
        <v>IT</v>
      </c>
      <c r="E201" s="3" t="str">
        <f t="shared" si="135"/>
        <v>MARKETING</v>
      </c>
      <c r="F201" s="3" t="str">
        <f t="shared" si="135"/>
        <v>R&amp;D</v>
      </c>
      <c r="G201" s="3" t="str">
        <f t="shared" si="135"/>
        <v>SALES</v>
      </c>
      <c r="H201" s="3" t="str">
        <f t="shared" si="135"/>
        <v>Totale complessivo</v>
      </c>
      <c r="I201" s="3">
        <f t="shared" si="135"/>
        <v>0</v>
      </c>
      <c r="J201" s="3">
        <f t="shared" si="135"/>
        <v>0</v>
      </c>
      <c r="K201" s="3">
        <f t="shared" si="135"/>
        <v>0</v>
      </c>
      <c r="L201" s="3">
        <f t="shared" si="135"/>
        <v>0</v>
      </c>
      <c r="M201" s="3">
        <f t="shared" si="135"/>
        <v>0</v>
      </c>
      <c r="N201" s="3">
        <f t="shared" si="135"/>
        <v>0</v>
      </c>
      <c r="O201" s="3">
        <f t="shared" si="135"/>
        <v>0</v>
      </c>
      <c r="P201" s="3">
        <f t="shared" si="135"/>
        <v>0</v>
      </c>
      <c r="Q201" s="3">
        <f t="shared" si="135"/>
        <v>0</v>
      </c>
      <c r="R201" s="3">
        <f t="shared" si="135"/>
        <v>0</v>
      </c>
      <c r="S201" s="3">
        <f t="shared" si="135"/>
        <v>0</v>
      </c>
      <c r="T201" s="3">
        <f t="shared" si="135"/>
        <v>0</v>
      </c>
      <c r="U201" s="3">
        <f t="shared" si="135"/>
        <v>0</v>
      </c>
      <c r="V201" s="3">
        <f t="shared" si="135"/>
        <v>0</v>
      </c>
      <c r="W201" s="3">
        <f t="shared" si="135"/>
        <v>0</v>
      </c>
      <c r="X201" s="3">
        <f t="shared" si="135"/>
        <v>0</v>
      </c>
      <c r="Y201" s="3">
        <f t="shared" si="135"/>
        <v>0</v>
      </c>
      <c r="Z201" s="3">
        <f t="shared" si="135"/>
        <v>0</v>
      </c>
      <c r="AA201" s="3">
        <f t="shared" si="135"/>
        <v>0</v>
      </c>
      <c r="AB201" s="121">
        <f>AB182</f>
        <v>0</v>
      </c>
      <c r="AC201" s="1"/>
      <c r="AD201" s="1"/>
      <c r="AE201" s="2"/>
      <c r="AF201" s="3" t="str">
        <f>AF161</f>
        <v>CORPORATE</v>
      </c>
      <c r="AG201" s="3" t="str">
        <f t="shared" ref="AG201:BE201" si="136">AG161</f>
        <v>HR</v>
      </c>
      <c r="AH201" s="3" t="str">
        <f t="shared" si="136"/>
        <v>IT</v>
      </c>
      <c r="AI201" s="3" t="str">
        <f t="shared" si="136"/>
        <v>MARKETING</v>
      </c>
      <c r="AJ201" s="3" t="str">
        <f t="shared" si="136"/>
        <v>R&amp;D</v>
      </c>
      <c r="AK201" s="3" t="str">
        <f t="shared" si="136"/>
        <v>SALES</v>
      </c>
      <c r="AL201" s="3" t="str">
        <f t="shared" si="136"/>
        <v>Totale complessivo</v>
      </c>
      <c r="AM201" s="3">
        <f t="shared" si="136"/>
        <v>0</v>
      </c>
      <c r="AN201" s="3">
        <f t="shared" si="136"/>
        <v>0</v>
      </c>
      <c r="AO201" s="3">
        <f t="shared" si="136"/>
        <v>0</v>
      </c>
      <c r="AP201" s="3">
        <f t="shared" si="136"/>
        <v>0</v>
      </c>
      <c r="AQ201" s="3">
        <f t="shared" si="136"/>
        <v>0</v>
      </c>
      <c r="AR201" s="3">
        <f t="shared" si="136"/>
        <v>0</v>
      </c>
      <c r="AS201" s="3">
        <f t="shared" si="136"/>
        <v>0</v>
      </c>
      <c r="AT201" s="3">
        <f t="shared" si="136"/>
        <v>0</v>
      </c>
      <c r="AU201" s="3">
        <f t="shared" si="136"/>
        <v>0</v>
      </c>
      <c r="AV201" s="3">
        <f t="shared" si="136"/>
        <v>0</v>
      </c>
      <c r="AW201" s="3">
        <f t="shared" si="136"/>
        <v>0</v>
      </c>
      <c r="AX201" s="3">
        <f t="shared" si="136"/>
        <v>0</v>
      </c>
      <c r="AY201" s="3">
        <f t="shared" si="136"/>
        <v>0</v>
      </c>
      <c r="AZ201" s="3">
        <f t="shared" si="136"/>
        <v>0</v>
      </c>
      <c r="BA201" s="3">
        <f t="shared" si="136"/>
        <v>0</v>
      </c>
      <c r="BB201" s="3">
        <f t="shared" si="136"/>
        <v>0</v>
      </c>
      <c r="BC201" s="3">
        <f t="shared" si="136"/>
        <v>0</v>
      </c>
      <c r="BD201" s="3">
        <f t="shared" si="136"/>
        <v>0</v>
      </c>
      <c r="BE201" s="3">
        <f t="shared" si="136"/>
        <v>0</v>
      </c>
      <c r="BF201" s="121">
        <f>BF161</f>
        <v>0</v>
      </c>
      <c r="BG201" s="1"/>
      <c r="BH201" s="1"/>
      <c r="CM201" s="4">
        <f t="shared" si="104"/>
        <v>0</v>
      </c>
      <c r="CN201" s="39">
        <f t="shared" si="105"/>
        <v>0</v>
      </c>
      <c r="CO201" s="39">
        <f t="shared" si="106"/>
        <v>0</v>
      </c>
      <c r="CP201" s="39">
        <f t="shared" si="106"/>
        <v>0</v>
      </c>
      <c r="CQ201" s="39">
        <f t="shared" si="106"/>
        <v>0</v>
      </c>
      <c r="CR201" s="39">
        <f t="shared" si="106"/>
        <v>0</v>
      </c>
      <c r="CS201" s="39">
        <f t="shared" si="106"/>
        <v>0</v>
      </c>
      <c r="CT201" s="39">
        <f t="shared" si="106"/>
        <v>0</v>
      </c>
      <c r="CU201" s="39">
        <f t="shared" si="106"/>
        <v>0</v>
      </c>
      <c r="CV201" s="39">
        <f t="shared" si="106"/>
        <v>0</v>
      </c>
      <c r="CW201" s="39">
        <f t="shared" si="106"/>
        <v>0</v>
      </c>
      <c r="CX201" s="39">
        <f t="shared" si="106"/>
        <v>0</v>
      </c>
      <c r="CY201" s="39">
        <f t="shared" si="106"/>
        <v>0</v>
      </c>
      <c r="CZ201" s="33"/>
      <c r="DE201" s="4">
        <f t="shared" si="107"/>
        <v>0</v>
      </c>
      <c r="DF201" s="41">
        <f t="shared" si="108"/>
        <v>0</v>
      </c>
      <c r="DG201" s="41">
        <f t="shared" si="108"/>
        <v>0</v>
      </c>
      <c r="DH201" s="41">
        <f t="shared" si="109"/>
        <v>0</v>
      </c>
      <c r="DI201" s="41">
        <f t="shared" si="109"/>
        <v>0</v>
      </c>
      <c r="DJ201" s="41">
        <f t="shared" si="109"/>
        <v>0</v>
      </c>
      <c r="DK201" s="41">
        <f t="shared" si="109"/>
        <v>0</v>
      </c>
      <c r="DL201" s="41">
        <f t="shared" si="109"/>
        <v>0</v>
      </c>
      <c r="DM201" s="41">
        <f t="shared" si="109"/>
        <v>0</v>
      </c>
      <c r="DN201" s="41">
        <f t="shared" si="109"/>
        <v>0</v>
      </c>
      <c r="DO201" s="41">
        <f t="shared" si="109"/>
        <v>0</v>
      </c>
      <c r="DP201" s="41">
        <f t="shared" si="109"/>
        <v>0</v>
      </c>
      <c r="DQ201" s="41">
        <f t="shared" si="109"/>
        <v>0</v>
      </c>
      <c r="DR201" s="42"/>
      <c r="DS201" s="42"/>
      <c r="DT201" s="42"/>
      <c r="DU201" s="127"/>
      <c r="DX201" s="3" t="s">
        <v>152</v>
      </c>
      <c r="DY201" s="37">
        <f t="shared" si="123"/>
        <v>0.125</v>
      </c>
      <c r="DZ201" s="37">
        <f t="shared" si="123"/>
        <v>0.33333333333333331</v>
      </c>
      <c r="EA201" s="37">
        <f t="shared" si="123"/>
        <v>0.5</v>
      </c>
      <c r="EB201" s="37">
        <f t="shared" si="123"/>
        <v>0.5</v>
      </c>
      <c r="EC201" s="37">
        <f t="shared" si="123"/>
        <v>0.46666666666666667</v>
      </c>
      <c r="ED201" s="37">
        <f t="shared" si="123"/>
        <v>0.29411764705882354</v>
      </c>
      <c r="EE201" s="37">
        <f t="shared" si="123"/>
        <v>0.33707865168539325</v>
      </c>
      <c r="EF201" s="37" t="str">
        <f t="shared" si="123"/>
        <v>N.A.</v>
      </c>
      <c r="EG201" s="37" t="str">
        <f t="shared" si="123"/>
        <v>N.A.</v>
      </c>
      <c r="EH201" s="37" t="str">
        <f t="shared" si="123"/>
        <v>N.A.</v>
      </c>
      <c r="EI201" s="37" t="str">
        <f t="shared" si="123"/>
        <v>N.A.</v>
      </c>
      <c r="EJ201" s="37" t="str">
        <f t="shared" si="123"/>
        <v>N.A.</v>
      </c>
      <c r="EK201" s="37" t="str">
        <f t="shared" si="123"/>
        <v>N.A.</v>
      </c>
      <c r="EL201" s="37" t="str">
        <f t="shared" si="123"/>
        <v>N.A.</v>
      </c>
      <c r="EM201" s="37" t="str">
        <f t="shared" si="123"/>
        <v>N.A.</v>
      </c>
      <c r="EN201" s="37" t="str">
        <f t="shared" si="123"/>
        <v>N.A.</v>
      </c>
      <c r="EO201" s="37" t="str">
        <f t="shared" si="124"/>
        <v>N.A.</v>
      </c>
      <c r="EP201" s="37" t="str">
        <f t="shared" si="124"/>
        <v>N.A.</v>
      </c>
      <c r="EQ201" s="37" t="str">
        <f t="shared" si="124"/>
        <v>N.A.</v>
      </c>
      <c r="ER201" s="37" t="str">
        <f t="shared" si="124"/>
        <v>N.A.</v>
      </c>
      <c r="ES201" s="37" t="str">
        <f t="shared" si="124"/>
        <v>N.A.</v>
      </c>
      <c r="ET201" s="37" t="str">
        <f t="shared" si="124"/>
        <v>N.A.</v>
      </c>
      <c r="EU201" s="37" t="str">
        <f t="shared" si="124"/>
        <v>N.A.</v>
      </c>
      <c r="EV201" s="37" t="str">
        <f t="shared" si="124"/>
        <v>N.A.</v>
      </c>
      <c r="EW201" s="123" t="str">
        <f t="shared" si="124"/>
        <v>N.A.</v>
      </c>
      <c r="EX201" s="38"/>
      <c r="EZ201" s="2"/>
      <c r="FA201" s="3" t="str">
        <f>FA182</f>
        <v>CORPORATE</v>
      </c>
      <c r="FB201" s="3" t="str">
        <f t="shared" ref="FB201:GA201" si="137">FB182</f>
        <v>HR</v>
      </c>
      <c r="FC201" s="3" t="str">
        <f t="shared" si="137"/>
        <v>IT</v>
      </c>
      <c r="FD201" s="3" t="str">
        <f t="shared" si="137"/>
        <v>MARKETING</v>
      </c>
      <c r="FE201" s="3" t="str">
        <f t="shared" si="137"/>
        <v>R&amp;D</v>
      </c>
      <c r="FF201" s="3" t="str">
        <f t="shared" si="137"/>
        <v>SALES</v>
      </c>
      <c r="FG201" s="3" t="str">
        <f t="shared" si="137"/>
        <v>Totale complessivo</v>
      </c>
      <c r="FH201" s="3">
        <f t="shared" si="137"/>
        <v>0</v>
      </c>
      <c r="FI201" s="3">
        <f t="shared" si="137"/>
        <v>0</v>
      </c>
      <c r="FJ201" s="3">
        <f t="shared" si="137"/>
        <v>0</v>
      </c>
      <c r="FK201" s="3">
        <f t="shared" si="137"/>
        <v>0</v>
      </c>
      <c r="FL201" s="3">
        <f t="shared" si="137"/>
        <v>0</v>
      </c>
      <c r="FM201" s="3">
        <f t="shared" si="137"/>
        <v>0</v>
      </c>
      <c r="FN201" s="3">
        <f t="shared" si="137"/>
        <v>0</v>
      </c>
      <c r="FO201" s="3">
        <f t="shared" si="137"/>
        <v>0</v>
      </c>
      <c r="FP201" s="3">
        <f t="shared" si="137"/>
        <v>0</v>
      </c>
      <c r="FQ201" s="3">
        <f t="shared" si="137"/>
        <v>0</v>
      </c>
      <c r="FR201" s="3">
        <f t="shared" si="137"/>
        <v>0</v>
      </c>
      <c r="FS201" s="3">
        <f t="shared" si="137"/>
        <v>0</v>
      </c>
      <c r="FT201" s="3">
        <f t="shared" si="137"/>
        <v>0</v>
      </c>
      <c r="FU201" s="3">
        <f t="shared" si="137"/>
        <v>0</v>
      </c>
      <c r="FV201" s="3">
        <f t="shared" si="137"/>
        <v>0</v>
      </c>
      <c r="FW201" s="3">
        <f t="shared" si="137"/>
        <v>0</v>
      </c>
      <c r="FX201" s="3">
        <f t="shared" si="137"/>
        <v>0</v>
      </c>
      <c r="FY201" s="3">
        <f t="shared" si="137"/>
        <v>0</v>
      </c>
      <c r="FZ201" s="3">
        <f t="shared" si="137"/>
        <v>0</v>
      </c>
      <c r="GA201" s="121">
        <f t="shared" si="137"/>
        <v>0</v>
      </c>
      <c r="GB201" s="1"/>
      <c r="GC201" s="1"/>
      <c r="GD201" s="3" t="s">
        <v>151</v>
      </c>
      <c r="GE201" s="37">
        <f>IFERROR(IF(AND(GE194="N.A.",GE$186="N.A."),"N.A.",GE194/GE$186),0)</f>
        <v>0.14285714285714285</v>
      </c>
      <c r="GF201" s="37">
        <f t="shared" ref="GF201:HD201" si="138">IFERROR(IF(AND(GF194="N.A.",GF$186="N.A."),"N.A.",GF194/GF$186),0)</f>
        <v>0.33333333333333331</v>
      </c>
      <c r="GG201" s="37">
        <f t="shared" si="138"/>
        <v>0.5</v>
      </c>
      <c r="GH201" s="37">
        <f t="shared" si="138"/>
        <v>0.5</v>
      </c>
      <c r="GI201" s="37">
        <f t="shared" si="138"/>
        <v>0.5</v>
      </c>
      <c r="GJ201" s="37">
        <f t="shared" si="138"/>
        <v>0.33333333333333331</v>
      </c>
      <c r="GK201" s="37">
        <f>IFERROR(IF(AND(GK194="N.A.",GK$186="N.A."),"N.A.",GK194/GK$186),0)</f>
        <v>0.37037037037037035</v>
      </c>
      <c r="GL201" s="37" t="str">
        <f t="shared" si="138"/>
        <v>N.A.</v>
      </c>
      <c r="GM201" s="37" t="str">
        <f t="shared" si="138"/>
        <v>N.A.</v>
      </c>
      <c r="GN201" s="37" t="str">
        <f t="shared" si="138"/>
        <v>N.A.</v>
      </c>
      <c r="GO201" s="37" t="str">
        <f t="shared" si="138"/>
        <v>N.A.</v>
      </c>
      <c r="GP201" s="37" t="str">
        <f t="shared" si="138"/>
        <v>N.A.</v>
      </c>
      <c r="GQ201" s="37" t="str">
        <f t="shared" si="138"/>
        <v>N.A.</v>
      </c>
      <c r="GR201" s="37" t="str">
        <f t="shared" si="138"/>
        <v>N.A.</v>
      </c>
      <c r="GS201" s="37" t="str">
        <f t="shared" si="138"/>
        <v>N.A.</v>
      </c>
      <c r="GT201" s="37" t="str">
        <f t="shared" si="138"/>
        <v>N.A.</v>
      </c>
      <c r="GU201" s="37" t="str">
        <f t="shared" si="138"/>
        <v>N.A.</v>
      </c>
      <c r="GV201" s="37" t="str">
        <f t="shared" si="138"/>
        <v>N.A.</v>
      </c>
      <c r="GW201" s="37" t="str">
        <f t="shared" si="138"/>
        <v>N.A.</v>
      </c>
      <c r="GX201" s="37" t="str">
        <f t="shared" si="138"/>
        <v>N.A.</v>
      </c>
      <c r="GY201" s="37" t="str">
        <f t="shared" si="138"/>
        <v>N.A.</v>
      </c>
      <c r="GZ201" s="37" t="str">
        <f t="shared" si="138"/>
        <v>N.A.</v>
      </c>
      <c r="HA201" s="37" t="str">
        <f>IFERROR(IF(AND(HA194="N.A.",HA$186="N.A."),"N.A.",HA194/HA$186),0)</f>
        <v>N.A.</v>
      </c>
      <c r="HB201" s="37" t="str">
        <f t="shared" si="138"/>
        <v>N.A.</v>
      </c>
      <c r="HC201" s="37" t="str">
        <f t="shared" si="138"/>
        <v>N.A.</v>
      </c>
      <c r="HD201" s="37" t="str">
        <f t="shared" si="138"/>
        <v>N.A.</v>
      </c>
      <c r="HE201" s="123" t="str">
        <f>IFERROR(IF(AND(HE194="N.A.",HE$186="N.A."),"N.A.",HE194/HE$186),0)</f>
        <v>N.A.</v>
      </c>
      <c r="HF201" s="38"/>
      <c r="HG201" s="38"/>
    </row>
    <row r="202" spans="1:303">
      <c r="A202" s="3" t="s">
        <v>135</v>
      </c>
      <c r="B202" s="2">
        <f>IF(ISNUMBER(MATCH(B$201,$A$182:$AB$182,0)),_xlfn.IFNA(VLOOKUP($A$202,$A$182:$AB$188,MATCH(B$201,$A$182:$AB$182,0),FALSE),0),"N.A.")</f>
        <v>14</v>
      </c>
      <c r="C202" s="2">
        <f t="shared" ref="C202:AA202" si="139">IF(ISNUMBER(MATCH(C$201,$A$182:$AB$182,0)),_xlfn.IFNA(VLOOKUP($A$202,$A$182:$AB$188,MATCH(C$201,$A$182:$AB$182,0),FALSE),0),"N.A.")</f>
        <v>3</v>
      </c>
      <c r="D202" s="2">
        <f t="shared" si="139"/>
        <v>2</v>
      </c>
      <c r="E202" s="2">
        <f t="shared" si="139"/>
        <v>4</v>
      </c>
      <c r="F202" s="2">
        <f t="shared" si="139"/>
        <v>28</v>
      </c>
      <c r="G202" s="2">
        <f t="shared" si="139"/>
        <v>30</v>
      </c>
      <c r="H202" s="2">
        <f t="shared" si="139"/>
        <v>81</v>
      </c>
      <c r="I202" s="2" t="str">
        <f t="shared" si="139"/>
        <v>N.A.</v>
      </c>
      <c r="J202" s="2" t="str">
        <f t="shared" si="139"/>
        <v>N.A.</v>
      </c>
      <c r="K202" s="2" t="str">
        <f t="shared" si="139"/>
        <v>N.A.</v>
      </c>
      <c r="L202" s="2" t="str">
        <f t="shared" si="139"/>
        <v>N.A.</v>
      </c>
      <c r="M202" s="2" t="str">
        <f t="shared" si="139"/>
        <v>N.A.</v>
      </c>
      <c r="N202" s="2" t="str">
        <f t="shared" si="139"/>
        <v>N.A.</v>
      </c>
      <c r="O202" s="2" t="str">
        <f t="shared" si="139"/>
        <v>N.A.</v>
      </c>
      <c r="P202" s="2" t="str">
        <f t="shared" si="139"/>
        <v>N.A.</v>
      </c>
      <c r="Q202" s="2" t="str">
        <f t="shared" si="139"/>
        <v>N.A.</v>
      </c>
      <c r="R202" s="2" t="str">
        <f t="shared" si="139"/>
        <v>N.A.</v>
      </c>
      <c r="S202" s="2" t="str">
        <f t="shared" si="139"/>
        <v>N.A.</v>
      </c>
      <c r="T202" s="2" t="str">
        <f t="shared" si="139"/>
        <v>N.A.</v>
      </c>
      <c r="U202" s="2" t="str">
        <f t="shared" si="139"/>
        <v>N.A.</v>
      </c>
      <c r="V202" s="2" t="str">
        <f t="shared" si="139"/>
        <v>N.A.</v>
      </c>
      <c r="W202" s="2" t="str">
        <f t="shared" si="139"/>
        <v>N.A.</v>
      </c>
      <c r="X202" s="2" t="str">
        <f t="shared" si="139"/>
        <v>N.A.</v>
      </c>
      <c r="Y202" s="2" t="str">
        <f t="shared" si="139"/>
        <v>N.A.</v>
      </c>
      <c r="Z202" s="2" t="str">
        <f t="shared" si="139"/>
        <v>N.A.</v>
      </c>
      <c r="AA202" s="2" t="str">
        <f t="shared" si="139"/>
        <v>N.A.</v>
      </c>
      <c r="AB202" s="122" t="str">
        <f>IF(ISNUMBER(MATCH(AB$201,$A$182:$AB$182,0)),_xlfn.IFNA(VLOOKUP($A$202,$A$182:$AB$188,MATCH(AB$201,$A$182:$AB$182,0),FALSE),0),"N.A.")</f>
        <v>N.A.</v>
      </c>
      <c r="AE202" s="3" t="s">
        <v>135</v>
      </c>
      <c r="AF202" s="2">
        <f>IF(ISNUMBER(MATCH(AF$201,$AE$161:$BF$161,0)),_xlfn.IFNA(VLOOKUP($AE$202,$AE$161:$BF$170,MATCH(AF$201,$AE$161:$BF$161,0),FALSE),0),"N.A.")</f>
        <v>14</v>
      </c>
      <c r="AG202" s="2">
        <f t="shared" ref="AG202:BE202" si="140">IF(ISNUMBER(MATCH(AG$201,$AE$161:$BF$161,0)),_xlfn.IFNA(VLOOKUP($AE$202,$AE$161:$BF$170,MATCH(AG$201,$AE$161:$BF$161,0),FALSE),0),"N.A.")</f>
        <v>3</v>
      </c>
      <c r="AH202" s="2">
        <f t="shared" si="140"/>
        <v>2</v>
      </c>
      <c r="AI202" s="2">
        <f t="shared" si="140"/>
        <v>4</v>
      </c>
      <c r="AJ202" s="2">
        <f t="shared" si="140"/>
        <v>28</v>
      </c>
      <c r="AK202" s="2">
        <f t="shared" si="140"/>
        <v>30</v>
      </c>
      <c r="AL202" s="2">
        <f t="shared" si="140"/>
        <v>81</v>
      </c>
      <c r="AM202" s="2" t="str">
        <f t="shared" si="140"/>
        <v>N.A.</v>
      </c>
      <c r="AN202" s="2" t="str">
        <f t="shared" si="140"/>
        <v>N.A.</v>
      </c>
      <c r="AO202" s="2" t="str">
        <f t="shared" si="140"/>
        <v>N.A.</v>
      </c>
      <c r="AP202" s="2" t="str">
        <f t="shared" si="140"/>
        <v>N.A.</v>
      </c>
      <c r="AQ202" s="2" t="str">
        <f t="shared" si="140"/>
        <v>N.A.</v>
      </c>
      <c r="AR202" s="2" t="str">
        <f t="shared" si="140"/>
        <v>N.A.</v>
      </c>
      <c r="AS202" s="2" t="str">
        <f t="shared" si="140"/>
        <v>N.A.</v>
      </c>
      <c r="AT202" s="2" t="str">
        <f t="shared" si="140"/>
        <v>N.A.</v>
      </c>
      <c r="AU202" s="2" t="str">
        <f t="shared" si="140"/>
        <v>N.A.</v>
      </c>
      <c r="AV202" s="2" t="str">
        <f t="shared" si="140"/>
        <v>N.A.</v>
      </c>
      <c r="AW202" s="2" t="str">
        <f t="shared" si="140"/>
        <v>N.A.</v>
      </c>
      <c r="AX202" s="2" t="str">
        <f t="shared" si="140"/>
        <v>N.A.</v>
      </c>
      <c r="AY202" s="2" t="str">
        <f t="shared" si="140"/>
        <v>N.A.</v>
      </c>
      <c r="AZ202" s="2" t="str">
        <f t="shared" si="140"/>
        <v>N.A.</v>
      </c>
      <c r="BA202" s="2" t="str">
        <f t="shared" si="140"/>
        <v>N.A.</v>
      </c>
      <c r="BB202" s="2" t="str">
        <f t="shared" si="140"/>
        <v>N.A.</v>
      </c>
      <c r="BC202" s="2" t="str">
        <f t="shared" si="140"/>
        <v>N.A.</v>
      </c>
      <c r="BD202" s="2" t="str">
        <f t="shared" si="140"/>
        <v>N.A.</v>
      </c>
      <c r="BE202" s="2" t="str">
        <f t="shared" si="140"/>
        <v>N.A.</v>
      </c>
      <c r="BF202" s="122" t="str">
        <f>IF(ISNUMBER(MATCH(BF$201,$AE$161:$BF$161,0)),_xlfn.IFNA(VLOOKUP($AE$202,$AE$161:$BF$170,MATCH(BF$201,$AE$161:$BF$161,0),FALSE),0),"N.A.")</f>
        <v>N.A.</v>
      </c>
      <c r="CM202" s="4">
        <f t="shared" si="104"/>
        <v>0</v>
      </c>
      <c r="CN202" s="39">
        <f t="shared" si="105"/>
        <v>0</v>
      </c>
      <c r="CO202" s="39">
        <f t="shared" si="106"/>
        <v>0</v>
      </c>
      <c r="CP202" s="39">
        <f t="shared" si="106"/>
        <v>0</v>
      </c>
      <c r="CQ202" s="39">
        <f t="shared" si="106"/>
        <v>0</v>
      </c>
      <c r="CR202" s="39">
        <f t="shared" si="106"/>
        <v>0</v>
      </c>
      <c r="CS202" s="39">
        <f t="shared" si="106"/>
        <v>0</v>
      </c>
      <c r="CT202" s="39">
        <f t="shared" si="106"/>
        <v>0</v>
      </c>
      <c r="CU202" s="39">
        <f t="shared" si="106"/>
        <v>0</v>
      </c>
      <c r="CV202" s="39">
        <f t="shared" si="106"/>
        <v>0</v>
      </c>
      <c r="CW202" s="39">
        <f t="shared" si="106"/>
        <v>0</v>
      </c>
      <c r="CX202" s="39">
        <f t="shared" si="106"/>
        <v>0</v>
      </c>
      <c r="CY202" s="39">
        <f t="shared" si="106"/>
        <v>0</v>
      </c>
      <c r="CZ202" s="33"/>
      <c r="DE202" s="4">
        <f t="shared" si="107"/>
        <v>0</v>
      </c>
      <c r="DF202" s="41">
        <f t="shared" si="108"/>
        <v>0</v>
      </c>
      <c r="DG202" s="41">
        <f t="shared" si="108"/>
        <v>0</v>
      </c>
      <c r="DH202" s="41">
        <f t="shared" si="109"/>
        <v>0</v>
      </c>
      <c r="DI202" s="41">
        <f t="shared" si="109"/>
        <v>0</v>
      </c>
      <c r="DJ202" s="41">
        <f t="shared" si="109"/>
        <v>0</v>
      </c>
      <c r="DK202" s="41">
        <f t="shared" si="109"/>
        <v>0</v>
      </c>
      <c r="DL202" s="41">
        <f t="shared" si="109"/>
        <v>0</v>
      </c>
      <c r="DM202" s="41">
        <f t="shared" si="109"/>
        <v>0</v>
      </c>
      <c r="DN202" s="41">
        <f t="shared" si="109"/>
        <v>0</v>
      </c>
      <c r="DO202" s="41">
        <f t="shared" si="109"/>
        <v>0</v>
      </c>
      <c r="DP202" s="41">
        <f t="shared" si="109"/>
        <v>0</v>
      </c>
      <c r="DQ202" s="41">
        <f t="shared" si="109"/>
        <v>0</v>
      </c>
      <c r="DR202" s="42"/>
      <c r="DS202" s="42"/>
      <c r="DT202" s="42"/>
      <c r="DU202" s="127"/>
      <c r="DX202" s="1"/>
      <c r="DY202" s="34"/>
      <c r="DZ202" s="34"/>
      <c r="EA202" s="34"/>
      <c r="EZ202" s="4" t="s">
        <v>44</v>
      </c>
      <c r="FA202" s="2">
        <f>IF(ISNUMBER(MATCH(FA$201,$EZ$182:$GA$182,0)),_xlfn.IFNA(VLOOKUP($EZ$202,$EZ$182:$GA$189,MATCH(FA$201,$EZ$182:$GA$182,0),FALSE),0),"N.A.")</f>
        <v>16</v>
      </c>
      <c r="FB202" s="2">
        <f t="shared" ref="FB202:FZ202" si="141">IF(ISNUMBER(MATCH(FB$201,$EZ$182:$GA$182,0)),_xlfn.IFNA(VLOOKUP($EZ$202,$EZ$182:$GA$189,MATCH(FB$201,$EZ$182:$GA$182,0),FALSE),0),"N.A.")</f>
        <v>3</v>
      </c>
      <c r="FC202" s="2">
        <f t="shared" si="141"/>
        <v>2</v>
      </c>
      <c r="FD202" s="2">
        <f t="shared" si="141"/>
        <v>4</v>
      </c>
      <c r="FE202" s="2">
        <f t="shared" si="141"/>
        <v>30</v>
      </c>
      <c r="FF202" s="2">
        <f t="shared" si="141"/>
        <v>34</v>
      </c>
      <c r="FG202" s="2">
        <f>IF(ISNUMBER(MATCH(FG$201,$EZ$182:$GA$182,0)),_xlfn.IFNA(VLOOKUP($EZ$202,$EZ$182:$GA$189,MATCH(FG$201,$EZ$182:$GA$182,0),FALSE),0),"N.A.")</f>
        <v>89</v>
      </c>
      <c r="FH202" s="2" t="str">
        <f t="shared" si="141"/>
        <v>N.A.</v>
      </c>
      <c r="FI202" s="2" t="str">
        <f t="shared" si="141"/>
        <v>N.A.</v>
      </c>
      <c r="FJ202" s="2" t="str">
        <f t="shared" si="141"/>
        <v>N.A.</v>
      </c>
      <c r="FK202" s="2" t="str">
        <f t="shared" si="141"/>
        <v>N.A.</v>
      </c>
      <c r="FL202" s="2" t="str">
        <f t="shared" si="141"/>
        <v>N.A.</v>
      </c>
      <c r="FM202" s="2" t="str">
        <f t="shared" si="141"/>
        <v>N.A.</v>
      </c>
      <c r="FN202" s="2" t="str">
        <f t="shared" si="141"/>
        <v>N.A.</v>
      </c>
      <c r="FO202" s="2" t="str">
        <f t="shared" si="141"/>
        <v>N.A.</v>
      </c>
      <c r="FP202" s="2" t="str">
        <f t="shared" si="141"/>
        <v>N.A.</v>
      </c>
      <c r="FQ202" s="2" t="str">
        <f t="shared" si="141"/>
        <v>N.A.</v>
      </c>
      <c r="FR202" s="2" t="str">
        <f t="shared" si="141"/>
        <v>N.A.</v>
      </c>
      <c r="FS202" s="2" t="str">
        <f t="shared" si="141"/>
        <v>N.A.</v>
      </c>
      <c r="FT202" s="2" t="str">
        <f t="shared" si="141"/>
        <v>N.A.</v>
      </c>
      <c r="FU202" s="2" t="str">
        <f t="shared" si="141"/>
        <v>N.A.</v>
      </c>
      <c r="FV202" s="2" t="str">
        <f t="shared" si="141"/>
        <v>N.A.</v>
      </c>
      <c r="FW202" s="2" t="str">
        <f t="shared" si="141"/>
        <v>N.A.</v>
      </c>
      <c r="FX202" s="2" t="str">
        <f t="shared" si="141"/>
        <v>N.A.</v>
      </c>
      <c r="FY202" s="2" t="str">
        <f t="shared" si="141"/>
        <v>N.A.</v>
      </c>
      <c r="FZ202" s="2" t="str">
        <f t="shared" si="141"/>
        <v>N.A.</v>
      </c>
      <c r="GA202" s="122" t="str">
        <f>IF(ISNUMBER(MATCH(GA$201,$EZ$182:$GA$182,0)),_xlfn.IFNA(VLOOKUP($EZ$202,$EZ$182:$GA$189,MATCH(GA$201,$EZ$182:$GA$182,0),FALSE),0),"N.A.")</f>
        <v>N.A.</v>
      </c>
    </row>
    <row r="203" spans="1:303">
      <c r="A203" s="2"/>
      <c r="B203" s="3" t="str">
        <f>B201</f>
        <v>CORPORATE</v>
      </c>
      <c r="C203" s="3" t="str">
        <f t="shared" ref="C203:AA203" si="142">C201</f>
        <v>HR</v>
      </c>
      <c r="D203" s="3" t="str">
        <f t="shared" si="142"/>
        <v>IT</v>
      </c>
      <c r="E203" s="3" t="str">
        <f t="shared" si="142"/>
        <v>MARKETING</v>
      </c>
      <c r="F203" s="3" t="str">
        <f t="shared" si="142"/>
        <v>R&amp;D</v>
      </c>
      <c r="G203" s="3" t="str">
        <f t="shared" si="142"/>
        <v>SALES</v>
      </c>
      <c r="H203" s="3" t="str">
        <f t="shared" si="142"/>
        <v>Totale complessivo</v>
      </c>
      <c r="I203" s="3">
        <f t="shared" si="142"/>
        <v>0</v>
      </c>
      <c r="J203" s="3">
        <f t="shared" si="142"/>
        <v>0</v>
      </c>
      <c r="K203" s="3">
        <f t="shared" si="142"/>
        <v>0</v>
      </c>
      <c r="L203" s="3">
        <f t="shared" si="142"/>
        <v>0</v>
      </c>
      <c r="M203" s="3">
        <f t="shared" si="142"/>
        <v>0</v>
      </c>
      <c r="N203" s="3">
        <f t="shared" si="142"/>
        <v>0</v>
      </c>
      <c r="O203" s="3">
        <f t="shared" si="142"/>
        <v>0</v>
      </c>
      <c r="P203" s="3">
        <f t="shared" si="142"/>
        <v>0</v>
      </c>
      <c r="Q203" s="3">
        <f t="shared" si="142"/>
        <v>0</v>
      </c>
      <c r="R203" s="3">
        <f t="shared" si="142"/>
        <v>0</v>
      </c>
      <c r="S203" s="3">
        <f t="shared" si="142"/>
        <v>0</v>
      </c>
      <c r="T203" s="3">
        <f t="shared" si="142"/>
        <v>0</v>
      </c>
      <c r="U203" s="3">
        <f t="shared" si="142"/>
        <v>0</v>
      </c>
      <c r="V203" s="3">
        <f t="shared" si="142"/>
        <v>0</v>
      </c>
      <c r="W203" s="3">
        <f t="shared" si="142"/>
        <v>0</v>
      </c>
      <c r="X203" s="3">
        <f t="shared" si="142"/>
        <v>0</v>
      </c>
      <c r="Y203" s="3">
        <f t="shared" si="142"/>
        <v>0</v>
      </c>
      <c r="Z203" s="3">
        <f t="shared" si="142"/>
        <v>0</v>
      </c>
      <c r="AA203" s="3">
        <f t="shared" si="142"/>
        <v>0</v>
      </c>
      <c r="AB203" s="121">
        <f>AB201</f>
        <v>0</v>
      </c>
      <c r="AC203" s="1"/>
      <c r="AD203" s="1"/>
      <c r="AE203" s="2"/>
      <c r="AF203" s="3" t="str">
        <f>AF201</f>
        <v>CORPORATE</v>
      </c>
      <c r="AG203" s="3" t="str">
        <f t="shared" ref="AG203:BF203" si="143">AG201</f>
        <v>HR</v>
      </c>
      <c r="AH203" s="3" t="str">
        <f t="shared" si="143"/>
        <v>IT</v>
      </c>
      <c r="AI203" s="3" t="str">
        <f t="shared" si="143"/>
        <v>MARKETING</v>
      </c>
      <c r="AJ203" s="3" t="str">
        <f t="shared" si="143"/>
        <v>R&amp;D</v>
      </c>
      <c r="AK203" s="3" t="str">
        <f t="shared" si="143"/>
        <v>SALES</v>
      </c>
      <c r="AL203" s="3" t="str">
        <f t="shared" si="143"/>
        <v>Totale complessivo</v>
      </c>
      <c r="AM203" s="3">
        <f t="shared" si="143"/>
        <v>0</v>
      </c>
      <c r="AN203" s="3">
        <f t="shared" si="143"/>
        <v>0</v>
      </c>
      <c r="AO203" s="3">
        <f t="shared" si="143"/>
        <v>0</v>
      </c>
      <c r="AP203" s="3">
        <f t="shared" si="143"/>
        <v>0</v>
      </c>
      <c r="AQ203" s="3">
        <f t="shared" si="143"/>
        <v>0</v>
      </c>
      <c r="AR203" s="3">
        <f t="shared" si="143"/>
        <v>0</v>
      </c>
      <c r="AS203" s="3">
        <f t="shared" si="143"/>
        <v>0</v>
      </c>
      <c r="AT203" s="3">
        <f t="shared" si="143"/>
        <v>0</v>
      </c>
      <c r="AU203" s="3">
        <f t="shared" si="143"/>
        <v>0</v>
      </c>
      <c r="AV203" s="3">
        <f t="shared" si="143"/>
        <v>0</v>
      </c>
      <c r="AW203" s="3">
        <f t="shared" si="143"/>
        <v>0</v>
      </c>
      <c r="AX203" s="3">
        <f t="shared" si="143"/>
        <v>0</v>
      </c>
      <c r="AY203" s="3">
        <f t="shared" si="143"/>
        <v>0</v>
      </c>
      <c r="AZ203" s="3">
        <f t="shared" si="143"/>
        <v>0</v>
      </c>
      <c r="BA203" s="3">
        <f t="shared" si="143"/>
        <v>0</v>
      </c>
      <c r="BB203" s="3">
        <f t="shared" si="143"/>
        <v>0</v>
      </c>
      <c r="BC203" s="3">
        <f t="shared" si="143"/>
        <v>0</v>
      </c>
      <c r="BD203" s="3">
        <f t="shared" si="143"/>
        <v>0</v>
      </c>
      <c r="BE203" s="3">
        <f t="shared" si="143"/>
        <v>0</v>
      </c>
      <c r="BF203" s="121">
        <f t="shared" si="143"/>
        <v>0</v>
      </c>
      <c r="BG203" s="1"/>
      <c r="BH203" s="1"/>
      <c r="CM203" s="4">
        <f t="shared" si="104"/>
        <v>0</v>
      </c>
      <c r="CN203" s="39">
        <f t="shared" si="105"/>
        <v>0</v>
      </c>
      <c r="CO203" s="39">
        <f t="shared" si="106"/>
        <v>0</v>
      </c>
      <c r="CP203" s="39">
        <f t="shared" si="106"/>
        <v>0</v>
      </c>
      <c r="CQ203" s="39">
        <f t="shared" si="106"/>
        <v>0</v>
      </c>
      <c r="CR203" s="39">
        <f t="shared" si="106"/>
        <v>0</v>
      </c>
      <c r="CS203" s="39">
        <f t="shared" si="106"/>
        <v>0</v>
      </c>
      <c r="CT203" s="39">
        <f t="shared" si="106"/>
        <v>0</v>
      </c>
      <c r="CU203" s="39">
        <f t="shared" si="106"/>
        <v>0</v>
      </c>
      <c r="CV203" s="39">
        <f t="shared" si="106"/>
        <v>0</v>
      </c>
      <c r="CW203" s="39">
        <f t="shared" si="106"/>
        <v>0</v>
      </c>
      <c r="CX203" s="39">
        <f t="shared" si="106"/>
        <v>0</v>
      </c>
      <c r="CY203" s="39">
        <f t="shared" si="106"/>
        <v>0</v>
      </c>
      <c r="CZ203" s="33"/>
      <c r="DE203" s="4">
        <f t="shared" si="107"/>
        <v>0</v>
      </c>
      <c r="DF203" s="41">
        <f t="shared" si="108"/>
        <v>0</v>
      </c>
      <c r="DG203" s="41">
        <f t="shared" si="108"/>
        <v>0</v>
      </c>
      <c r="DH203" s="41">
        <f t="shared" si="109"/>
        <v>0</v>
      </c>
      <c r="DI203" s="41">
        <f t="shared" si="109"/>
        <v>0</v>
      </c>
      <c r="DJ203" s="41">
        <f t="shared" si="109"/>
        <v>0</v>
      </c>
      <c r="DK203" s="41">
        <f t="shared" si="109"/>
        <v>0</v>
      </c>
      <c r="DL203" s="41">
        <f t="shared" si="109"/>
        <v>0</v>
      </c>
      <c r="DM203" s="41">
        <f t="shared" si="109"/>
        <v>0</v>
      </c>
      <c r="DN203" s="41">
        <f t="shared" si="109"/>
        <v>0</v>
      </c>
      <c r="DO203" s="41">
        <f t="shared" si="109"/>
        <v>0</v>
      </c>
      <c r="DP203" s="41">
        <f t="shared" si="109"/>
        <v>0</v>
      </c>
      <c r="DQ203" s="41">
        <f t="shared" si="109"/>
        <v>0</v>
      </c>
      <c r="DR203" s="42"/>
      <c r="DS203" s="42"/>
      <c r="DT203" s="42"/>
      <c r="DU203" s="127"/>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row>
    <row r="204" spans="1:303">
      <c r="A204" s="3" t="s">
        <v>148</v>
      </c>
      <c r="B204" s="37">
        <f>IFERROR(IF(AND(B199="N.A.",B202="N.A."),"N.A.",B199/B202),0)</f>
        <v>0.8571428571428571</v>
      </c>
      <c r="C204" s="37">
        <f>IFERROR(IF(AND(C199="N.A.",C202="N.A."),"N.A.",C199/C202),0)</f>
        <v>0.66666666666666663</v>
      </c>
      <c r="D204" s="37">
        <f t="shared" ref="D204:AA204" si="144">IFERROR(IF(AND(D199="N.A.",D202="N.A."),"N.A.",D199/D202),0)</f>
        <v>0.5</v>
      </c>
      <c r="E204" s="37">
        <f t="shared" si="144"/>
        <v>0.5</v>
      </c>
      <c r="F204" s="37">
        <f t="shared" si="144"/>
        <v>0.5</v>
      </c>
      <c r="G204" s="37">
        <f t="shared" si="144"/>
        <v>0.66666666666666663</v>
      </c>
      <c r="H204" s="37">
        <f t="shared" si="144"/>
        <v>0.62962962962962965</v>
      </c>
      <c r="I204" s="37" t="str">
        <f t="shared" si="144"/>
        <v>N.A.</v>
      </c>
      <c r="J204" s="37" t="str">
        <f t="shared" si="144"/>
        <v>N.A.</v>
      </c>
      <c r="K204" s="37" t="str">
        <f t="shared" si="144"/>
        <v>N.A.</v>
      </c>
      <c r="L204" s="37" t="str">
        <f t="shared" si="144"/>
        <v>N.A.</v>
      </c>
      <c r="M204" s="37" t="str">
        <f t="shared" si="144"/>
        <v>N.A.</v>
      </c>
      <c r="N204" s="37" t="str">
        <f t="shared" si="144"/>
        <v>N.A.</v>
      </c>
      <c r="O204" s="37" t="str">
        <f t="shared" si="144"/>
        <v>N.A.</v>
      </c>
      <c r="P204" s="37" t="str">
        <f t="shared" si="144"/>
        <v>N.A.</v>
      </c>
      <c r="Q204" s="37" t="str">
        <f t="shared" si="144"/>
        <v>N.A.</v>
      </c>
      <c r="R204" s="37" t="str">
        <f t="shared" si="144"/>
        <v>N.A.</v>
      </c>
      <c r="S204" s="37" t="str">
        <f t="shared" si="144"/>
        <v>N.A.</v>
      </c>
      <c r="T204" s="37" t="str">
        <f t="shared" si="144"/>
        <v>N.A.</v>
      </c>
      <c r="U204" s="37" t="str">
        <f t="shared" si="144"/>
        <v>N.A.</v>
      </c>
      <c r="V204" s="37" t="str">
        <f t="shared" si="144"/>
        <v>N.A.</v>
      </c>
      <c r="W204" s="37" t="str">
        <f t="shared" si="144"/>
        <v>N.A.</v>
      </c>
      <c r="X204" s="37" t="str">
        <f t="shared" si="144"/>
        <v>N.A.</v>
      </c>
      <c r="Y204" s="37" t="str">
        <f t="shared" si="144"/>
        <v>N.A.</v>
      </c>
      <c r="Z204" s="37" t="str">
        <f t="shared" si="144"/>
        <v>N.A.</v>
      </c>
      <c r="AA204" s="37" t="str">
        <f t="shared" si="144"/>
        <v>N.A.</v>
      </c>
      <c r="AB204" s="121" t="str">
        <f>IFERROR(IF(AND(AB199="N.A.",AB202="N.A."),"N.A.",AB199/AB202),0)</f>
        <v>N.A.</v>
      </c>
      <c r="AC204" s="1"/>
      <c r="AD204" s="1"/>
      <c r="AE204" s="3" t="s">
        <v>149</v>
      </c>
      <c r="AF204" s="37">
        <f>IFERROR(IF(AND(AF199="N.A.",AF202="N.A."),"N.A.",AF202/AF199),0)</f>
        <v>0.875</v>
      </c>
      <c r="AG204" s="37">
        <f t="shared" ref="AG204:BF204" si="145">IFERROR(IF(AND(AG199="N.A.",AG202="N.A."),"N.A.",AG202/AG199),0)</f>
        <v>1</v>
      </c>
      <c r="AH204" s="37">
        <f t="shared" si="145"/>
        <v>1</v>
      </c>
      <c r="AI204" s="37">
        <f t="shared" si="145"/>
        <v>1</v>
      </c>
      <c r="AJ204" s="37">
        <f t="shared" si="145"/>
        <v>0.93333333333333335</v>
      </c>
      <c r="AK204" s="37">
        <f>IFERROR(IF(AND(AK199="N.A.",AK202="N.A."),"N.A.",AK202/AK199),0)</f>
        <v>0.88235294117647056</v>
      </c>
      <c r="AL204" s="37">
        <f t="shared" si="145"/>
        <v>0.9101123595505618</v>
      </c>
      <c r="AM204" s="37" t="str">
        <f t="shared" si="145"/>
        <v>N.A.</v>
      </c>
      <c r="AN204" s="37" t="str">
        <f t="shared" si="145"/>
        <v>N.A.</v>
      </c>
      <c r="AO204" s="37" t="str">
        <f t="shared" si="145"/>
        <v>N.A.</v>
      </c>
      <c r="AP204" s="37" t="str">
        <f t="shared" si="145"/>
        <v>N.A.</v>
      </c>
      <c r="AQ204" s="37" t="str">
        <f t="shared" si="145"/>
        <v>N.A.</v>
      </c>
      <c r="AR204" s="37" t="str">
        <f t="shared" si="145"/>
        <v>N.A.</v>
      </c>
      <c r="AS204" s="37" t="str">
        <f t="shared" si="145"/>
        <v>N.A.</v>
      </c>
      <c r="AT204" s="37" t="str">
        <f t="shared" si="145"/>
        <v>N.A.</v>
      </c>
      <c r="AU204" s="37" t="str">
        <f t="shared" si="145"/>
        <v>N.A.</v>
      </c>
      <c r="AV204" s="37" t="str">
        <f t="shared" si="145"/>
        <v>N.A.</v>
      </c>
      <c r="AW204" s="37" t="str">
        <f t="shared" si="145"/>
        <v>N.A.</v>
      </c>
      <c r="AX204" s="37" t="str">
        <f t="shared" si="145"/>
        <v>N.A.</v>
      </c>
      <c r="AY204" s="37" t="str">
        <f t="shared" si="145"/>
        <v>N.A.</v>
      </c>
      <c r="AZ204" s="37" t="str">
        <f t="shared" si="145"/>
        <v>N.A.</v>
      </c>
      <c r="BA204" s="37" t="str">
        <f t="shared" si="145"/>
        <v>N.A.</v>
      </c>
      <c r="BB204" s="37" t="str">
        <f t="shared" si="145"/>
        <v>N.A.</v>
      </c>
      <c r="BC204" s="37" t="str">
        <f t="shared" si="145"/>
        <v>N.A.</v>
      </c>
      <c r="BD204" s="37" t="str">
        <f t="shared" si="145"/>
        <v>N.A.</v>
      </c>
      <c r="BE204" s="37" t="str">
        <f t="shared" si="145"/>
        <v>N.A.</v>
      </c>
      <c r="BF204" s="123" t="str">
        <f t="shared" si="145"/>
        <v>N.A.</v>
      </c>
      <c r="BG204" s="38"/>
      <c r="BH204" s="38"/>
      <c r="CM204" s="4">
        <f t="shared" si="104"/>
        <v>0</v>
      </c>
      <c r="CN204" s="39">
        <f t="shared" si="105"/>
        <v>0</v>
      </c>
      <c r="CO204" s="39">
        <f t="shared" si="106"/>
        <v>0</v>
      </c>
      <c r="CP204" s="39">
        <f t="shared" si="106"/>
        <v>0</v>
      </c>
      <c r="CQ204" s="39">
        <f t="shared" si="106"/>
        <v>0</v>
      </c>
      <c r="CR204" s="39">
        <f t="shared" si="106"/>
        <v>0</v>
      </c>
      <c r="CS204" s="39">
        <f t="shared" si="106"/>
        <v>0</v>
      </c>
      <c r="CT204" s="39">
        <f t="shared" si="106"/>
        <v>0</v>
      </c>
      <c r="CU204" s="39">
        <f t="shared" si="106"/>
        <v>0</v>
      </c>
      <c r="CV204" s="39">
        <f t="shared" si="106"/>
        <v>0</v>
      </c>
      <c r="CW204" s="39">
        <f t="shared" si="106"/>
        <v>0</v>
      </c>
      <c r="CX204" s="39">
        <f t="shared" si="106"/>
        <v>0</v>
      </c>
      <c r="CY204" s="39">
        <f t="shared" si="106"/>
        <v>0</v>
      </c>
      <c r="CZ204" s="33"/>
      <c r="DE204" s="4">
        <f t="shared" si="107"/>
        <v>0</v>
      </c>
      <c r="DF204" s="41">
        <f t="shared" si="108"/>
        <v>0</v>
      </c>
      <c r="DG204" s="41">
        <f t="shared" si="108"/>
        <v>0</v>
      </c>
      <c r="DH204" s="41">
        <f t="shared" si="109"/>
        <v>0</v>
      </c>
      <c r="DI204" s="41">
        <f t="shared" si="109"/>
        <v>0</v>
      </c>
      <c r="DJ204" s="41">
        <f t="shared" si="109"/>
        <v>0</v>
      </c>
      <c r="DK204" s="41">
        <f t="shared" si="109"/>
        <v>0</v>
      </c>
      <c r="DL204" s="41">
        <f t="shared" si="109"/>
        <v>0</v>
      </c>
      <c r="DM204" s="41">
        <f t="shared" si="109"/>
        <v>0</v>
      </c>
      <c r="DN204" s="41">
        <f t="shared" si="109"/>
        <v>0</v>
      </c>
      <c r="DO204" s="41">
        <f t="shared" si="109"/>
        <v>0</v>
      </c>
      <c r="DP204" s="41">
        <f t="shared" si="109"/>
        <v>0</v>
      </c>
      <c r="DQ204" s="41">
        <f t="shared" si="109"/>
        <v>0</v>
      </c>
      <c r="DR204" s="42"/>
      <c r="DS204" s="42"/>
      <c r="DT204" s="42"/>
      <c r="DU204" s="127"/>
      <c r="EZ204" s="1"/>
      <c r="FA204" s="34"/>
      <c r="FB204" s="34"/>
      <c r="FC204" s="34"/>
      <c r="FD204" s="34"/>
      <c r="FE204" s="34"/>
      <c r="FF204" s="34"/>
      <c r="FG204" s="34"/>
      <c r="FH204" s="34"/>
      <c r="FI204" s="34"/>
      <c r="FJ204" s="34"/>
      <c r="FK204" s="34"/>
      <c r="FL204" s="34"/>
      <c r="FM204" s="34"/>
      <c r="FN204" s="34"/>
      <c r="FO204" s="34"/>
      <c r="FP204" s="34"/>
      <c r="FQ204" s="34"/>
      <c r="FR204" s="34"/>
      <c r="FS204" s="34"/>
      <c r="FT204" s="34"/>
      <c r="FU204" s="34"/>
      <c r="FV204" s="34"/>
      <c r="FW204" s="34"/>
      <c r="FX204" s="34"/>
      <c r="FY204" s="34"/>
    </row>
    <row r="205" spans="1:303">
      <c r="A205" s="1"/>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c r="AA205" s="38"/>
      <c r="AB205" s="125"/>
      <c r="AC205" s="1"/>
      <c r="AD205" s="1"/>
      <c r="AE205" s="1"/>
      <c r="AF205" s="38"/>
      <c r="AG205" s="38"/>
      <c r="AH205" s="38"/>
      <c r="AI205" s="38"/>
      <c r="AJ205" s="38"/>
      <c r="AK205" s="38"/>
      <c r="AL205" s="38"/>
      <c r="AM205" s="38"/>
      <c r="AN205" s="38"/>
      <c r="AO205" s="38"/>
      <c r="AP205" s="38"/>
      <c r="AQ205" s="38"/>
      <c r="AR205" s="38"/>
      <c r="AS205" s="38"/>
      <c r="AT205" s="38"/>
      <c r="AU205" s="38"/>
      <c r="AV205" s="38"/>
      <c r="AW205" s="38"/>
      <c r="AX205" s="38"/>
      <c r="AY205" s="38"/>
      <c r="AZ205" s="38"/>
      <c r="BA205" s="38"/>
      <c r="BB205" s="38"/>
      <c r="BC205" s="38"/>
      <c r="BD205" s="38"/>
      <c r="BE205" s="38"/>
      <c r="BF205" s="124"/>
      <c r="BG205" s="38"/>
      <c r="BH205" s="38"/>
      <c r="CM205" s="4">
        <f t="shared" si="104"/>
        <v>0</v>
      </c>
      <c r="CN205" s="39">
        <f t="shared" si="105"/>
        <v>0</v>
      </c>
      <c r="CO205" s="39">
        <f t="shared" si="106"/>
        <v>0</v>
      </c>
      <c r="CP205" s="39">
        <f t="shared" si="106"/>
        <v>0</v>
      </c>
      <c r="CQ205" s="39">
        <f t="shared" si="106"/>
        <v>0</v>
      </c>
      <c r="CR205" s="39">
        <f t="shared" si="106"/>
        <v>0</v>
      </c>
      <c r="CS205" s="39">
        <f t="shared" si="106"/>
        <v>0</v>
      </c>
      <c r="CT205" s="39">
        <f t="shared" si="106"/>
        <v>0</v>
      </c>
      <c r="CU205" s="39">
        <f t="shared" si="106"/>
        <v>0</v>
      </c>
      <c r="CV205" s="39">
        <f t="shared" si="106"/>
        <v>0</v>
      </c>
      <c r="CW205" s="39">
        <f t="shared" si="106"/>
        <v>0</v>
      </c>
      <c r="CX205" s="39">
        <f t="shared" si="106"/>
        <v>0</v>
      </c>
      <c r="CY205" s="39">
        <f t="shared" si="106"/>
        <v>0</v>
      </c>
      <c r="CZ205" s="33"/>
      <c r="DE205" s="4">
        <f t="shared" si="107"/>
        <v>0</v>
      </c>
      <c r="DF205" s="41">
        <f t="shared" si="108"/>
        <v>0</v>
      </c>
      <c r="DG205" s="41">
        <f t="shared" si="108"/>
        <v>0</v>
      </c>
      <c r="DH205" s="41">
        <f t="shared" si="109"/>
        <v>0</v>
      </c>
      <c r="DI205" s="41">
        <f t="shared" si="109"/>
        <v>0</v>
      </c>
      <c r="DJ205" s="41">
        <f t="shared" si="109"/>
        <v>0</v>
      </c>
      <c r="DK205" s="41">
        <f t="shared" si="109"/>
        <v>0</v>
      </c>
      <c r="DL205" s="41">
        <f t="shared" si="109"/>
        <v>0</v>
      </c>
      <c r="DM205" s="41">
        <f t="shared" si="109"/>
        <v>0</v>
      </c>
      <c r="DN205" s="41">
        <f t="shared" si="109"/>
        <v>0</v>
      </c>
      <c r="DO205" s="41">
        <f t="shared" si="109"/>
        <v>0</v>
      </c>
      <c r="DP205" s="41">
        <f t="shared" si="109"/>
        <v>0</v>
      </c>
      <c r="DQ205" s="41">
        <f t="shared" si="109"/>
        <v>0</v>
      </c>
      <c r="DR205" s="42"/>
      <c r="EZ205" s="1"/>
      <c r="FA205" s="38"/>
      <c r="FB205" s="38"/>
      <c r="FC205" s="38"/>
      <c r="FD205" s="38"/>
      <c r="FE205" s="38"/>
      <c r="FF205" s="38"/>
      <c r="FG205" s="38"/>
      <c r="FH205" s="38"/>
      <c r="FI205" s="38"/>
      <c r="FJ205" s="38"/>
      <c r="FK205" s="38"/>
      <c r="FL205" s="38"/>
      <c r="FM205" s="38"/>
      <c r="FN205" s="38"/>
      <c r="FO205" s="38"/>
      <c r="FP205" s="38"/>
      <c r="FQ205" s="38"/>
      <c r="FR205" s="38"/>
      <c r="FS205" s="38"/>
      <c r="FT205" s="38"/>
      <c r="FU205" s="38"/>
      <c r="FV205" s="38"/>
      <c r="FW205" s="38"/>
      <c r="FX205" s="38"/>
      <c r="FY205" s="38"/>
    </row>
    <row r="206" spans="1:303">
      <c r="A206" s="1"/>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c r="AA206" s="38"/>
      <c r="AB206" s="125"/>
      <c r="AC206" s="1"/>
      <c r="AD206" s="1"/>
      <c r="AE206" s="1"/>
      <c r="AF206" s="38"/>
      <c r="AG206" s="38"/>
      <c r="AH206" s="38"/>
      <c r="AI206" s="38"/>
      <c r="AJ206" s="38"/>
      <c r="AK206" s="38"/>
      <c r="AL206" s="38"/>
      <c r="AM206" s="38"/>
      <c r="AN206" s="38"/>
      <c r="AO206" s="38"/>
      <c r="AP206" s="38"/>
      <c r="AQ206" s="38"/>
      <c r="AR206" s="38"/>
      <c r="AS206" s="38"/>
      <c r="AT206" s="38"/>
      <c r="AU206" s="38"/>
      <c r="AV206" s="38"/>
      <c r="AW206" s="38"/>
      <c r="AX206" s="38"/>
      <c r="AY206" s="38"/>
      <c r="AZ206" s="38"/>
      <c r="BA206" s="38"/>
      <c r="BB206" s="38"/>
      <c r="BC206" s="38"/>
      <c r="BD206" s="38"/>
      <c r="BE206" s="38"/>
      <c r="BF206" s="124"/>
      <c r="BG206" s="38"/>
      <c r="BH206" s="38"/>
      <c r="CM206" s="4">
        <f t="shared" si="104"/>
        <v>0</v>
      </c>
      <c r="CN206" s="39">
        <f t="shared" si="105"/>
        <v>0</v>
      </c>
      <c r="CO206" s="39">
        <f t="shared" si="106"/>
        <v>0</v>
      </c>
      <c r="CP206" s="39">
        <f t="shared" si="106"/>
        <v>0</v>
      </c>
      <c r="CQ206" s="39">
        <f t="shared" si="106"/>
        <v>0</v>
      </c>
      <c r="CR206" s="39">
        <f t="shared" si="106"/>
        <v>0</v>
      </c>
      <c r="CS206" s="39">
        <f t="shared" si="106"/>
        <v>0</v>
      </c>
      <c r="CT206" s="39">
        <f t="shared" si="106"/>
        <v>0</v>
      </c>
      <c r="CU206" s="39">
        <f t="shared" si="106"/>
        <v>0</v>
      </c>
      <c r="CV206" s="39">
        <f t="shared" si="106"/>
        <v>0</v>
      </c>
      <c r="CW206" s="39">
        <f t="shared" si="106"/>
        <v>0</v>
      </c>
      <c r="CX206" s="39">
        <f t="shared" si="106"/>
        <v>0</v>
      </c>
      <c r="CY206" s="39">
        <f t="shared" si="106"/>
        <v>0</v>
      </c>
      <c r="CZ206" s="33"/>
      <c r="DE206" s="4">
        <f t="shared" si="107"/>
        <v>0</v>
      </c>
      <c r="DF206" s="41">
        <f t="shared" si="108"/>
        <v>0</v>
      </c>
      <c r="DG206" s="41">
        <f t="shared" si="108"/>
        <v>0</v>
      </c>
      <c r="DH206" s="41">
        <f t="shared" si="109"/>
        <v>0</v>
      </c>
      <c r="DI206" s="41">
        <f t="shared" si="109"/>
        <v>0</v>
      </c>
      <c r="DJ206" s="41">
        <f t="shared" si="109"/>
        <v>0</v>
      </c>
      <c r="DK206" s="41">
        <f t="shared" si="109"/>
        <v>0</v>
      </c>
      <c r="DL206" s="41">
        <f t="shared" si="109"/>
        <v>0</v>
      </c>
      <c r="DM206" s="41">
        <f t="shared" si="109"/>
        <v>0</v>
      </c>
      <c r="DN206" s="41">
        <f t="shared" si="109"/>
        <v>0</v>
      </c>
      <c r="DO206" s="41">
        <f t="shared" si="109"/>
        <v>0</v>
      </c>
      <c r="DP206" s="41">
        <f t="shared" si="109"/>
        <v>0</v>
      </c>
      <c r="DQ206" s="41">
        <f t="shared" si="109"/>
        <v>0</v>
      </c>
      <c r="DR206" s="42"/>
      <c r="EZ206" s="1"/>
      <c r="FA206" s="38"/>
      <c r="FB206" s="38"/>
      <c r="FC206" s="38"/>
      <c r="FD206" s="38"/>
      <c r="FE206" s="38"/>
      <c r="FF206" s="38"/>
      <c r="FG206" s="38"/>
      <c r="FH206" s="38"/>
      <c r="FI206" s="38"/>
      <c r="FJ206" s="38"/>
      <c r="FK206" s="38"/>
      <c r="FL206" s="38"/>
      <c r="FM206" s="38"/>
      <c r="FN206" s="38"/>
      <c r="FO206" s="38"/>
      <c r="FP206" s="38"/>
      <c r="FQ206" s="38"/>
      <c r="FR206" s="38"/>
      <c r="FS206" s="38"/>
      <c r="FT206" s="38"/>
      <c r="FU206" s="38"/>
      <c r="FV206" s="38"/>
      <c r="FW206" s="38"/>
      <c r="FX206" s="38"/>
      <c r="FY206" s="38"/>
    </row>
    <row r="207" spans="1:303">
      <c r="A207" s="1"/>
      <c r="B207" s="38"/>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c r="AA207" s="38"/>
      <c r="AB207" s="125"/>
      <c r="AC207" s="1"/>
      <c r="AD207" s="1"/>
      <c r="AE207" s="1"/>
      <c r="AF207" s="38"/>
      <c r="AG207" s="38"/>
      <c r="AH207" s="38"/>
      <c r="AI207" s="38"/>
      <c r="AJ207" s="38"/>
      <c r="AK207" s="38"/>
      <c r="AL207" s="38"/>
      <c r="AM207" s="38"/>
      <c r="AN207" s="38"/>
      <c r="AO207" s="38"/>
      <c r="AP207" s="38"/>
      <c r="AQ207" s="38"/>
      <c r="AR207" s="38"/>
      <c r="AS207" s="38"/>
      <c r="AT207" s="38"/>
      <c r="AU207" s="38"/>
      <c r="AV207" s="38"/>
      <c r="AW207" s="38"/>
      <c r="AX207" s="38"/>
      <c r="AY207" s="38"/>
      <c r="AZ207" s="38"/>
      <c r="BA207" s="38"/>
      <c r="BB207" s="38"/>
      <c r="BC207" s="38"/>
      <c r="BD207" s="38"/>
      <c r="BE207" s="38"/>
      <c r="BF207" s="124"/>
      <c r="BG207" s="38"/>
      <c r="BH207" s="38"/>
      <c r="CM207" s="4">
        <f t="shared" si="104"/>
        <v>0</v>
      </c>
      <c r="CN207" s="39">
        <f t="shared" si="105"/>
        <v>0</v>
      </c>
      <c r="CO207" s="39">
        <f t="shared" si="106"/>
        <v>0</v>
      </c>
      <c r="CP207" s="39">
        <f t="shared" si="106"/>
        <v>0</v>
      </c>
      <c r="CQ207" s="39">
        <f t="shared" si="106"/>
        <v>0</v>
      </c>
      <c r="CR207" s="39">
        <f t="shared" si="106"/>
        <v>0</v>
      </c>
      <c r="CS207" s="39">
        <f t="shared" si="106"/>
        <v>0</v>
      </c>
      <c r="CT207" s="39">
        <f t="shared" si="106"/>
        <v>0</v>
      </c>
      <c r="CU207" s="39">
        <f t="shared" si="106"/>
        <v>0</v>
      </c>
      <c r="CV207" s="39">
        <f t="shared" si="106"/>
        <v>0</v>
      </c>
      <c r="CW207" s="39">
        <f t="shared" si="106"/>
        <v>0</v>
      </c>
      <c r="CX207" s="39">
        <f t="shared" si="106"/>
        <v>0</v>
      </c>
      <c r="CY207" s="39">
        <f t="shared" si="106"/>
        <v>0</v>
      </c>
      <c r="CZ207" s="33"/>
      <c r="DE207" s="4">
        <f t="shared" si="107"/>
        <v>0</v>
      </c>
      <c r="DF207" s="41">
        <f t="shared" si="108"/>
        <v>0</v>
      </c>
      <c r="DG207" s="41">
        <f t="shared" si="108"/>
        <v>0</v>
      </c>
      <c r="DH207" s="41">
        <f t="shared" si="109"/>
        <v>0</v>
      </c>
      <c r="DI207" s="41">
        <f t="shared" si="109"/>
        <v>0</v>
      </c>
      <c r="DJ207" s="41">
        <f t="shared" si="109"/>
        <v>0</v>
      </c>
      <c r="DK207" s="41">
        <f t="shared" si="109"/>
        <v>0</v>
      </c>
      <c r="DL207" s="41">
        <f t="shared" si="109"/>
        <v>0</v>
      </c>
      <c r="DM207" s="41">
        <f t="shared" si="109"/>
        <v>0</v>
      </c>
      <c r="DN207" s="41">
        <f t="shared" si="109"/>
        <v>0</v>
      </c>
      <c r="DO207" s="41">
        <f t="shared" si="109"/>
        <v>0</v>
      </c>
      <c r="DP207" s="41">
        <f t="shared" si="109"/>
        <v>0</v>
      </c>
      <c r="DQ207" s="41">
        <f t="shared" si="109"/>
        <v>0</v>
      </c>
      <c r="DR207" s="42"/>
      <c r="EZ207" s="1"/>
      <c r="FA207" s="38"/>
      <c r="FB207" s="38"/>
      <c r="FC207" s="38"/>
      <c r="FD207" s="38"/>
      <c r="FE207" s="38"/>
      <c r="FF207" s="38"/>
      <c r="FG207" s="38"/>
      <c r="FH207" s="38"/>
      <c r="FI207" s="38"/>
      <c r="FJ207" s="38"/>
      <c r="FK207" s="38"/>
      <c r="FL207" s="38"/>
      <c r="FM207" s="38"/>
      <c r="FN207" s="38"/>
      <c r="FO207" s="38"/>
      <c r="FP207" s="38"/>
      <c r="FQ207" s="38"/>
      <c r="FR207" s="38"/>
      <c r="FS207" s="38"/>
      <c r="FT207" s="38"/>
      <c r="FU207" s="38"/>
      <c r="FV207" s="38"/>
      <c r="FW207" s="38"/>
      <c r="FX207" s="38"/>
      <c r="FY207" s="38"/>
    </row>
    <row r="208" spans="1:303">
      <c r="A208" s="1"/>
      <c r="B208" s="38"/>
      <c r="C208" s="38"/>
      <c r="D208" s="38"/>
      <c r="E208" s="38"/>
      <c r="F208" s="38"/>
      <c r="G208" s="38"/>
      <c r="H208" s="38"/>
      <c r="I208" s="38"/>
      <c r="J208" s="38"/>
      <c r="K208" s="38"/>
      <c r="L208" s="38"/>
      <c r="M208" s="38"/>
      <c r="N208" s="38"/>
      <c r="O208" s="38"/>
      <c r="P208" s="38"/>
      <c r="Q208" s="38"/>
      <c r="R208" s="38"/>
      <c r="S208" s="38"/>
      <c r="T208" s="38"/>
      <c r="U208" s="38"/>
      <c r="V208" s="38"/>
      <c r="W208" s="38"/>
      <c r="X208" s="38"/>
      <c r="Y208" s="38"/>
      <c r="Z208" s="38"/>
      <c r="AA208" s="38"/>
      <c r="AB208" s="125"/>
      <c r="AC208" s="1"/>
      <c r="AD208" s="1"/>
      <c r="AE208" s="1"/>
      <c r="AF208" s="38"/>
      <c r="AG208" s="38"/>
      <c r="AH208" s="38"/>
      <c r="AI208" s="38"/>
      <c r="AJ208" s="38"/>
      <c r="AK208" s="38"/>
      <c r="AL208" s="38"/>
      <c r="AM208" s="38"/>
      <c r="AN208" s="38"/>
      <c r="AO208" s="38"/>
      <c r="AP208" s="38"/>
      <c r="AQ208" s="38"/>
      <c r="AR208" s="38"/>
      <c r="AS208" s="38"/>
      <c r="AT208" s="38"/>
      <c r="AU208" s="38"/>
      <c r="AV208" s="38"/>
      <c r="AW208" s="38"/>
      <c r="AX208" s="38"/>
      <c r="AY208" s="38"/>
      <c r="AZ208" s="38"/>
      <c r="BA208" s="38"/>
      <c r="BB208" s="38"/>
      <c r="BC208" s="38"/>
      <c r="BD208" s="38"/>
      <c r="BE208" s="38"/>
      <c r="BF208" s="124"/>
      <c r="BG208" s="38"/>
      <c r="BH208" s="38"/>
      <c r="CM208" s="4">
        <f t="shared" si="104"/>
        <v>0</v>
      </c>
      <c r="CN208" s="39">
        <f t="shared" si="105"/>
        <v>0</v>
      </c>
      <c r="CO208" s="39">
        <f t="shared" si="105"/>
        <v>0</v>
      </c>
      <c r="CP208" s="39">
        <f t="shared" si="105"/>
        <v>0</v>
      </c>
      <c r="CQ208" s="39">
        <f t="shared" ref="CQ208:CY217" si="146">IF(ISNUMBER(MATCH(CQ$191,$CM$160:$CZ$160,0)),_xlfn.IFNA(VLOOKUP($CM208,$CM$160:$CZ$190,MATCH(CQ$191,$CM$160:$CZ$160,0),FALSE),0),"N.A.")</f>
        <v>0</v>
      </c>
      <c r="CR208" s="39">
        <f t="shared" si="146"/>
        <v>0</v>
      </c>
      <c r="CS208" s="39">
        <f t="shared" si="146"/>
        <v>0</v>
      </c>
      <c r="CT208" s="39">
        <f t="shared" si="146"/>
        <v>0</v>
      </c>
      <c r="CU208" s="39">
        <f t="shared" si="146"/>
        <v>0</v>
      </c>
      <c r="CV208" s="39">
        <f t="shared" si="146"/>
        <v>0</v>
      </c>
      <c r="CW208" s="39">
        <f t="shared" si="146"/>
        <v>0</v>
      </c>
      <c r="CX208" s="39">
        <f t="shared" si="146"/>
        <v>0</v>
      </c>
      <c r="CY208" s="39">
        <f t="shared" si="146"/>
        <v>0</v>
      </c>
      <c r="CZ208" s="33"/>
      <c r="DE208" s="4">
        <f t="shared" si="107"/>
        <v>0</v>
      </c>
      <c r="DF208" s="41">
        <f t="shared" si="108"/>
        <v>0</v>
      </c>
      <c r="DG208" s="41">
        <f t="shared" si="108"/>
        <v>0</v>
      </c>
      <c r="DH208" s="41">
        <f t="shared" si="108"/>
        <v>0</v>
      </c>
      <c r="DI208" s="41">
        <f t="shared" si="108"/>
        <v>0</v>
      </c>
      <c r="DJ208" s="41">
        <f t="shared" si="108"/>
        <v>0</v>
      </c>
      <c r="DK208" s="41">
        <f t="shared" si="108"/>
        <v>0</v>
      </c>
      <c r="DL208" s="41">
        <f t="shared" ref="DL208:DQ217" si="147">IF(ISNUMBER(MATCH(DL$191,$DE$160:$DS$160,0)),_xlfn.IFNA(VLOOKUP($DE208,$DE$160:$DS$190,MATCH(DL$191,$DE$160:$DS$160,0),FALSE),0),"N.A.")</f>
        <v>0</v>
      </c>
      <c r="DM208" s="41">
        <f t="shared" si="147"/>
        <v>0</v>
      </c>
      <c r="DN208" s="41">
        <f t="shared" si="147"/>
        <v>0</v>
      </c>
      <c r="DO208" s="41">
        <f t="shared" si="147"/>
        <v>0</v>
      </c>
      <c r="DP208" s="41">
        <f t="shared" si="147"/>
        <v>0</v>
      </c>
      <c r="DQ208" s="41">
        <f t="shared" si="147"/>
        <v>0</v>
      </c>
      <c r="DR208" s="42"/>
      <c r="EZ208" s="1"/>
      <c r="FA208" s="38"/>
      <c r="FB208" s="38"/>
      <c r="FC208" s="38"/>
      <c r="FD208" s="38"/>
      <c r="FE208" s="38"/>
      <c r="FF208" s="38"/>
      <c r="FG208" s="38"/>
      <c r="FH208" s="38"/>
      <c r="FI208" s="38"/>
      <c r="FJ208" s="38"/>
      <c r="FK208" s="38"/>
      <c r="FL208" s="38"/>
      <c r="FM208" s="38"/>
      <c r="FN208" s="38"/>
      <c r="FO208" s="38"/>
      <c r="FP208" s="38"/>
      <c r="FQ208" s="38"/>
      <c r="FR208" s="38"/>
      <c r="FS208" s="38"/>
      <c r="FT208" s="38"/>
      <c r="FU208" s="38"/>
      <c r="FV208" s="38"/>
      <c r="FW208" s="38"/>
      <c r="FX208" s="38"/>
      <c r="FY208" s="38"/>
    </row>
    <row r="209" spans="1:303">
      <c r="A209" s="1"/>
      <c r="B209" s="38"/>
      <c r="C209" s="38"/>
      <c r="D209" s="38"/>
      <c r="E209" s="38"/>
      <c r="F209" s="38"/>
      <c r="G209" s="38"/>
      <c r="H209" s="38"/>
      <c r="I209" s="38"/>
      <c r="J209" s="38"/>
      <c r="K209" s="38"/>
      <c r="L209" s="38"/>
      <c r="M209" s="38"/>
      <c r="N209" s="38"/>
      <c r="O209" s="38"/>
      <c r="P209" s="38"/>
      <c r="Q209" s="38"/>
      <c r="R209" s="38"/>
      <c r="S209" s="38"/>
      <c r="T209" s="38"/>
      <c r="U209" s="38"/>
      <c r="V209" s="38"/>
      <c r="W209" s="38"/>
      <c r="X209" s="38"/>
      <c r="Y209" s="38"/>
      <c r="Z209" s="38"/>
      <c r="AA209" s="38"/>
      <c r="AB209" s="125"/>
      <c r="AC209" s="1"/>
      <c r="AD209" s="1"/>
      <c r="AE209" s="1"/>
      <c r="AF209" s="38"/>
      <c r="AG209" s="38"/>
      <c r="AH209" s="38"/>
      <c r="AI209" s="38"/>
      <c r="AJ209" s="38"/>
      <c r="AK209" s="38"/>
      <c r="AL209" s="38"/>
      <c r="AM209" s="38"/>
      <c r="AN209" s="38"/>
      <c r="AO209" s="38"/>
      <c r="AP209" s="38"/>
      <c r="AQ209" s="38"/>
      <c r="AR209" s="38"/>
      <c r="AS209" s="38"/>
      <c r="AT209" s="38"/>
      <c r="AU209" s="38"/>
      <c r="AV209" s="38"/>
      <c r="AW209" s="38"/>
      <c r="AX209" s="38"/>
      <c r="AY209" s="38"/>
      <c r="AZ209" s="38"/>
      <c r="BA209" s="38"/>
      <c r="BB209" s="38"/>
      <c r="BC209" s="38"/>
      <c r="BD209" s="38"/>
      <c r="BE209" s="38"/>
      <c r="BF209" s="124"/>
      <c r="BG209" s="38"/>
      <c r="BH209" s="38"/>
      <c r="CM209" s="4">
        <f t="shared" si="104"/>
        <v>0</v>
      </c>
      <c r="CN209" s="39">
        <f t="shared" si="105"/>
        <v>0</v>
      </c>
      <c r="CO209" s="39">
        <f t="shared" si="105"/>
        <v>0</v>
      </c>
      <c r="CP209" s="39">
        <f t="shared" si="105"/>
        <v>0</v>
      </c>
      <c r="CQ209" s="39">
        <f t="shared" si="146"/>
        <v>0</v>
      </c>
      <c r="CR209" s="39">
        <f t="shared" si="146"/>
        <v>0</v>
      </c>
      <c r="CS209" s="39">
        <f t="shared" si="146"/>
        <v>0</v>
      </c>
      <c r="CT209" s="39">
        <f t="shared" si="146"/>
        <v>0</v>
      </c>
      <c r="CU209" s="39">
        <f t="shared" si="146"/>
        <v>0</v>
      </c>
      <c r="CV209" s="39">
        <f t="shared" si="146"/>
        <v>0</v>
      </c>
      <c r="CW209" s="39">
        <f t="shared" si="146"/>
        <v>0</v>
      </c>
      <c r="CX209" s="39">
        <f t="shared" si="146"/>
        <v>0</v>
      </c>
      <c r="CY209" s="39">
        <f t="shared" si="146"/>
        <v>0</v>
      </c>
      <c r="CZ209" s="33"/>
      <c r="DE209" s="4">
        <f t="shared" si="107"/>
        <v>0</v>
      </c>
      <c r="DF209" s="41">
        <f t="shared" si="108"/>
        <v>0</v>
      </c>
      <c r="DG209" s="41">
        <f t="shared" si="108"/>
        <v>0</v>
      </c>
      <c r="DH209" s="41">
        <f t="shared" si="108"/>
        <v>0</v>
      </c>
      <c r="DI209" s="41">
        <f t="shared" si="108"/>
        <v>0</v>
      </c>
      <c r="DJ209" s="41">
        <f t="shared" si="108"/>
        <v>0</v>
      </c>
      <c r="DK209" s="41">
        <f t="shared" si="108"/>
        <v>0</v>
      </c>
      <c r="DL209" s="41">
        <f t="shared" si="147"/>
        <v>0</v>
      </c>
      <c r="DM209" s="41">
        <f t="shared" si="147"/>
        <v>0</v>
      </c>
      <c r="DN209" s="41">
        <f t="shared" si="147"/>
        <v>0</v>
      </c>
      <c r="DO209" s="41">
        <f t="shared" si="147"/>
        <v>0</v>
      </c>
      <c r="DP209" s="41">
        <f t="shared" si="147"/>
        <v>0</v>
      </c>
      <c r="DQ209" s="41">
        <f t="shared" si="147"/>
        <v>0</v>
      </c>
      <c r="DR209" s="42"/>
      <c r="EZ209" s="1"/>
      <c r="FA209" s="38"/>
      <c r="FB209" s="38"/>
      <c r="FC209" s="38"/>
      <c r="FD209" s="38"/>
      <c r="FE209" s="38"/>
      <c r="FF209" s="38"/>
      <c r="FG209" s="38"/>
      <c r="FH209" s="38"/>
      <c r="FI209" s="38"/>
      <c r="FJ209" s="38"/>
      <c r="FK209" s="38"/>
      <c r="FL209" s="38"/>
      <c r="FM209" s="38"/>
      <c r="FN209" s="38"/>
      <c r="FO209" s="38"/>
      <c r="FP209" s="38"/>
      <c r="FQ209" s="38"/>
      <c r="FR209" s="38"/>
      <c r="FS209" s="38"/>
      <c r="FT209" s="38"/>
      <c r="FU209" s="38"/>
      <c r="FV209" s="38"/>
      <c r="FW209" s="38"/>
      <c r="FX209" s="38"/>
      <c r="FY209" s="38"/>
    </row>
    <row r="210" spans="1:303">
      <c r="A210" s="1"/>
      <c r="B210" s="38"/>
      <c r="C210" s="38"/>
      <c r="D210" s="38"/>
      <c r="E210" s="38"/>
      <c r="F210" s="38"/>
      <c r="G210" s="38"/>
      <c r="H210" s="38"/>
      <c r="I210" s="38"/>
      <c r="J210" s="38"/>
      <c r="K210" s="38"/>
      <c r="L210" s="38"/>
      <c r="M210" s="38"/>
      <c r="N210" s="38"/>
      <c r="O210" s="38"/>
      <c r="P210" s="38"/>
      <c r="Q210" s="38"/>
      <c r="R210" s="38"/>
      <c r="S210" s="38"/>
      <c r="T210" s="38"/>
      <c r="U210" s="38"/>
      <c r="V210" s="38"/>
      <c r="W210" s="38"/>
      <c r="X210" s="38"/>
      <c r="Y210" s="38"/>
      <c r="Z210" s="38"/>
      <c r="AA210" s="38"/>
      <c r="AB210" s="125"/>
      <c r="AC210" s="1"/>
      <c r="AD210" s="1"/>
      <c r="AE210" s="1"/>
      <c r="AF210" s="38"/>
      <c r="AG210" s="38"/>
      <c r="AH210" s="38"/>
      <c r="AI210" s="38"/>
      <c r="AJ210" s="38"/>
      <c r="AK210" s="38"/>
      <c r="AL210" s="38"/>
      <c r="AM210" s="38"/>
      <c r="AN210" s="38"/>
      <c r="AO210" s="38"/>
      <c r="AP210" s="38"/>
      <c r="AQ210" s="38"/>
      <c r="AR210" s="38"/>
      <c r="AS210" s="38"/>
      <c r="AT210" s="38"/>
      <c r="AU210" s="38"/>
      <c r="AV210" s="38"/>
      <c r="AW210" s="38"/>
      <c r="AX210" s="38"/>
      <c r="AY210" s="38"/>
      <c r="AZ210" s="38"/>
      <c r="BA210" s="38"/>
      <c r="BB210" s="38"/>
      <c r="BC210" s="38"/>
      <c r="BD210" s="38"/>
      <c r="BE210" s="38"/>
      <c r="BF210" s="124"/>
      <c r="BG210" s="38"/>
      <c r="BH210" s="38"/>
      <c r="CM210" s="4">
        <f t="shared" si="104"/>
        <v>0</v>
      </c>
      <c r="CN210" s="39">
        <f t="shared" si="105"/>
        <v>0</v>
      </c>
      <c r="CO210" s="39">
        <f t="shared" si="105"/>
        <v>0</v>
      </c>
      <c r="CP210" s="39">
        <f t="shared" si="105"/>
        <v>0</v>
      </c>
      <c r="CQ210" s="39">
        <f t="shared" si="146"/>
        <v>0</v>
      </c>
      <c r="CR210" s="39">
        <f t="shared" si="146"/>
        <v>0</v>
      </c>
      <c r="CS210" s="39">
        <f t="shared" si="146"/>
        <v>0</v>
      </c>
      <c r="CT210" s="39">
        <f t="shared" si="146"/>
        <v>0</v>
      </c>
      <c r="CU210" s="39">
        <f t="shared" si="146"/>
        <v>0</v>
      </c>
      <c r="CV210" s="39">
        <f t="shared" si="146"/>
        <v>0</v>
      </c>
      <c r="CW210" s="39">
        <f t="shared" si="146"/>
        <v>0</v>
      </c>
      <c r="CX210" s="39">
        <f t="shared" si="146"/>
        <v>0</v>
      </c>
      <c r="CY210" s="39">
        <f t="shared" si="146"/>
        <v>0</v>
      </c>
      <c r="CZ210" s="33"/>
      <c r="DE210" s="4">
        <f t="shared" si="107"/>
        <v>0</v>
      </c>
      <c r="DF210" s="41">
        <f t="shared" si="108"/>
        <v>0</v>
      </c>
      <c r="DG210" s="41">
        <f t="shared" si="108"/>
        <v>0</v>
      </c>
      <c r="DH210" s="41">
        <f t="shared" si="108"/>
        <v>0</v>
      </c>
      <c r="DI210" s="41">
        <f t="shared" si="108"/>
        <v>0</v>
      </c>
      <c r="DJ210" s="41">
        <f t="shared" si="108"/>
        <v>0</v>
      </c>
      <c r="DK210" s="41">
        <f t="shared" ref="DK210:DK217" si="148">IF(ISNUMBER(MATCH(DK$191,$DE$160:$DS$160,0)),_xlfn.IFNA(VLOOKUP($DE210,$DE$160:$DS$190,MATCH(DK$191,$DE$160:$DS$160,0),FALSE),0),"N.A.")</f>
        <v>0</v>
      </c>
      <c r="DL210" s="41">
        <f t="shared" si="147"/>
        <v>0</v>
      </c>
      <c r="DM210" s="41">
        <f t="shared" si="147"/>
        <v>0</v>
      </c>
      <c r="DN210" s="41">
        <f t="shared" si="147"/>
        <v>0</v>
      </c>
      <c r="DO210" s="41">
        <f t="shared" si="147"/>
        <v>0</v>
      </c>
      <c r="DP210" s="41">
        <f t="shared" si="147"/>
        <v>0</v>
      </c>
      <c r="DQ210" s="41">
        <f t="shared" si="147"/>
        <v>0</v>
      </c>
      <c r="DR210" s="42"/>
      <c r="EZ210" s="1"/>
      <c r="FA210" s="38"/>
      <c r="FB210" s="38"/>
      <c r="FC210" s="38"/>
      <c r="FD210" s="38"/>
      <c r="FE210" s="38"/>
      <c r="FF210" s="38"/>
      <c r="FG210" s="38"/>
      <c r="FH210" s="38"/>
      <c r="FI210" s="38"/>
      <c r="FJ210" s="38"/>
      <c r="FK210" s="38"/>
      <c r="FL210" s="38"/>
      <c r="FM210" s="38"/>
      <c r="FN210" s="38"/>
      <c r="FO210" s="38"/>
      <c r="FP210" s="38"/>
      <c r="FQ210" s="38"/>
      <c r="FR210" s="38"/>
      <c r="FS210" s="38"/>
      <c r="FT210" s="38"/>
      <c r="FU210" s="38"/>
      <c r="FV210" s="38"/>
      <c r="FW210" s="38"/>
      <c r="FX210" s="38"/>
      <c r="FY210" s="38"/>
    </row>
    <row r="211" spans="1:303">
      <c r="A211" s="1"/>
      <c r="B211" s="38"/>
      <c r="C211" s="38"/>
      <c r="D211" s="38"/>
      <c r="E211" s="38"/>
      <c r="F211" s="38"/>
      <c r="G211" s="38"/>
      <c r="H211" s="38"/>
      <c r="I211" s="38"/>
      <c r="J211" s="38"/>
      <c r="K211" s="38"/>
      <c r="L211" s="38"/>
      <c r="M211" s="38"/>
      <c r="N211" s="38"/>
      <c r="O211" s="38"/>
      <c r="P211" s="38"/>
      <c r="Q211" s="38"/>
      <c r="R211" s="38"/>
      <c r="S211" s="38"/>
      <c r="T211" s="38"/>
      <c r="U211" s="38"/>
      <c r="V211" s="38"/>
      <c r="W211" s="38"/>
      <c r="X211" s="38"/>
      <c r="Y211" s="38"/>
      <c r="Z211" s="38"/>
      <c r="AA211" s="38"/>
      <c r="AB211" s="125"/>
      <c r="AC211" s="1"/>
      <c r="AD211" s="1"/>
      <c r="AE211" s="1"/>
      <c r="AF211" s="38"/>
      <c r="AG211" s="38"/>
      <c r="AH211" s="38"/>
      <c r="AI211" s="38"/>
      <c r="AJ211" s="38"/>
      <c r="AK211" s="38"/>
      <c r="AL211" s="38"/>
      <c r="AM211" s="38"/>
      <c r="AN211" s="38"/>
      <c r="AO211" s="38"/>
      <c r="AP211" s="38"/>
      <c r="AQ211" s="38"/>
      <c r="AR211" s="38"/>
      <c r="AS211" s="38"/>
      <c r="AT211" s="38"/>
      <c r="AU211" s="38"/>
      <c r="AV211" s="38"/>
      <c r="AW211" s="38"/>
      <c r="AX211" s="38"/>
      <c r="AY211" s="38"/>
      <c r="AZ211" s="38"/>
      <c r="BA211" s="38"/>
      <c r="BB211" s="38"/>
      <c r="BC211" s="38"/>
      <c r="BD211" s="38"/>
      <c r="BE211" s="38"/>
      <c r="BF211" s="124"/>
      <c r="BG211" s="38"/>
      <c r="BH211" s="38"/>
      <c r="CM211" s="4">
        <f t="shared" si="104"/>
        <v>0</v>
      </c>
      <c r="CN211" s="39">
        <f t="shared" si="105"/>
        <v>0</v>
      </c>
      <c r="CO211" s="39">
        <f t="shared" si="105"/>
        <v>0</v>
      </c>
      <c r="CP211" s="39">
        <f t="shared" si="105"/>
        <v>0</v>
      </c>
      <c r="CQ211" s="39">
        <f t="shared" si="146"/>
        <v>0</v>
      </c>
      <c r="CR211" s="39">
        <f t="shared" si="146"/>
        <v>0</v>
      </c>
      <c r="CS211" s="39">
        <f t="shared" si="146"/>
        <v>0</v>
      </c>
      <c r="CT211" s="39">
        <f t="shared" si="146"/>
        <v>0</v>
      </c>
      <c r="CU211" s="39">
        <f t="shared" si="146"/>
        <v>0</v>
      </c>
      <c r="CV211" s="39">
        <f t="shared" si="146"/>
        <v>0</v>
      </c>
      <c r="CW211" s="39">
        <f t="shared" si="146"/>
        <v>0</v>
      </c>
      <c r="CX211" s="39">
        <f t="shared" si="146"/>
        <v>0</v>
      </c>
      <c r="CY211" s="39">
        <f t="shared" si="146"/>
        <v>0</v>
      </c>
      <c r="CZ211" s="33"/>
      <c r="DE211" s="4">
        <f t="shared" si="107"/>
        <v>0</v>
      </c>
      <c r="DF211" s="41">
        <f t="shared" si="108"/>
        <v>0</v>
      </c>
      <c r="DG211" s="41">
        <f t="shared" si="108"/>
        <v>0</v>
      </c>
      <c r="DH211" s="41">
        <f t="shared" si="108"/>
        <v>0</v>
      </c>
      <c r="DI211" s="41">
        <f t="shared" si="108"/>
        <v>0</v>
      </c>
      <c r="DJ211" s="41">
        <f t="shared" si="108"/>
        <v>0</v>
      </c>
      <c r="DK211" s="41">
        <f t="shared" si="148"/>
        <v>0</v>
      </c>
      <c r="DL211" s="41">
        <f t="shared" si="147"/>
        <v>0</v>
      </c>
      <c r="DM211" s="41">
        <f t="shared" si="147"/>
        <v>0</v>
      </c>
      <c r="DN211" s="41">
        <f t="shared" si="147"/>
        <v>0</v>
      </c>
      <c r="DO211" s="41">
        <f t="shared" si="147"/>
        <v>0</v>
      </c>
      <c r="DP211" s="41">
        <f t="shared" si="147"/>
        <v>0</v>
      </c>
      <c r="DQ211" s="41">
        <f t="shared" si="147"/>
        <v>0</v>
      </c>
      <c r="DR211" s="42"/>
      <c r="EZ211" s="1"/>
      <c r="FA211" s="38"/>
      <c r="FB211" s="38"/>
      <c r="FC211" s="38"/>
      <c r="FD211" s="38"/>
      <c r="FE211" s="38"/>
      <c r="FF211" s="38"/>
      <c r="FG211" s="38"/>
      <c r="FH211" s="38"/>
      <c r="FI211" s="38"/>
      <c r="FJ211" s="38"/>
      <c r="FK211" s="38"/>
      <c r="FL211" s="38"/>
      <c r="FM211" s="38"/>
      <c r="FN211" s="38"/>
      <c r="FO211" s="38"/>
      <c r="FP211" s="38"/>
      <c r="FQ211" s="38"/>
      <c r="FR211" s="38"/>
      <c r="FS211" s="38"/>
      <c r="FT211" s="38"/>
      <c r="FU211" s="38"/>
      <c r="FV211" s="38"/>
      <c r="FW211" s="38"/>
      <c r="FX211" s="38"/>
      <c r="FY211" s="38"/>
    </row>
    <row r="212" spans="1:303">
      <c r="A212" s="1"/>
      <c r="B212" s="38"/>
      <c r="C212" s="38"/>
      <c r="D212" s="38"/>
      <c r="E212" s="38"/>
      <c r="F212" s="38"/>
      <c r="G212" s="38"/>
      <c r="H212" s="38"/>
      <c r="I212" s="38"/>
      <c r="J212" s="38"/>
      <c r="K212" s="38"/>
      <c r="L212" s="38"/>
      <c r="M212" s="38"/>
      <c r="N212" s="38"/>
      <c r="O212" s="38"/>
      <c r="P212" s="38"/>
      <c r="Q212" s="38"/>
      <c r="R212" s="38"/>
      <c r="S212" s="38"/>
      <c r="T212" s="38"/>
      <c r="U212" s="38"/>
      <c r="V212" s="38"/>
      <c r="W212" s="38"/>
      <c r="X212" s="38"/>
      <c r="Y212" s="38"/>
      <c r="Z212" s="38"/>
      <c r="AA212" s="38"/>
      <c r="AB212" s="125"/>
      <c r="AC212" s="1"/>
      <c r="AD212" s="1"/>
      <c r="AE212" s="1"/>
      <c r="AF212" s="38"/>
      <c r="AG212" s="38"/>
      <c r="AH212" s="38"/>
      <c r="AI212" s="38"/>
      <c r="AJ212" s="38"/>
      <c r="AK212" s="38"/>
      <c r="AL212" s="38"/>
      <c r="AM212" s="38"/>
      <c r="AN212" s="38"/>
      <c r="AO212" s="38"/>
      <c r="AP212" s="38"/>
      <c r="AQ212" s="38"/>
      <c r="AR212" s="38"/>
      <c r="AS212" s="38"/>
      <c r="AT212" s="38"/>
      <c r="AU212" s="38"/>
      <c r="AV212" s="38"/>
      <c r="AW212" s="38"/>
      <c r="AX212" s="38"/>
      <c r="AY212" s="38"/>
      <c r="AZ212" s="38"/>
      <c r="BA212" s="38"/>
      <c r="BB212" s="38"/>
      <c r="BC212" s="38"/>
      <c r="BD212" s="38"/>
      <c r="BE212" s="38"/>
      <c r="BF212" s="124"/>
      <c r="BG212" s="38"/>
      <c r="BH212" s="38"/>
      <c r="CM212" s="4">
        <f t="shared" si="104"/>
        <v>0</v>
      </c>
      <c r="CN212" s="39">
        <f t="shared" si="105"/>
        <v>0</v>
      </c>
      <c r="CO212" s="39">
        <f t="shared" si="105"/>
        <v>0</v>
      </c>
      <c r="CP212" s="39">
        <f t="shared" si="105"/>
        <v>0</v>
      </c>
      <c r="CQ212" s="39">
        <f t="shared" si="146"/>
        <v>0</v>
      </c>
      <c r="CR212" s="39">
        <f t="shared" si="146"/>
        <v>0</v>
      </c>
      <c r="CS212" s="39">
        <f t="shared" si="146"/>
        <v>0</v>
      </c>
      <c r="CT212" s="39">
        <f t="shared" si="146"/>
        <v>0</v>
      </c>
      <c r="CU212" s="39">
        <f t="shared" si="146"/>
        <v>0</v>
      </c>
      <c r="CV212" s="39">
        <f t="shared" si="146"/>
        <v>0</v>
      </c>
      <c r="CW212" s="39">
        <f t="shared" si="146"/>
        <v>0</v>
      </c>
      <c r="CX212" s="39">
        <f t="shared" si="146"/>
        <v>0</v>
      </c>
      <c r="CY212" s="39">
        <f t="shared" si="146"/>
        <v>0</v>
      </c>
      <c r="CZ212" s="33"/>
      <c r="DE212" s="4">
        <f t="shared" si="107"/>
        <v>0</v>
      </c>
      <c r="DF212" s="41">
        <f t="shared" si="108"/>
        <v>0</v>
      </c>
      <c r="DG212" s="41">
        <f t="shared" si="108"/>
        <v>0</v>
      </c>
      <c r="DH212" s="41">
        <f t="shared" si="108"/>
        <v>0</v>
      </c>
      <c r="DI212" s="41">
        <f t="shared" si="108"/>
        <v>0</v>
      </c>
      <c r="DJ212" s="41">
        <f t="shared" si="108"/>
        <v>0</v>
      </c>
      <c r="DK212" s="41">
        <f t="shared" si="148"/>
        <v>0</v>
      </c>
      <c r="DL212" s="41">
        <f t="shared" si="147"/>
        <v>0</v>
      </c>
      <c r="DM212" s="41">
        <f t="shared" si="147"/>
        <v>0</v>
      </c>
      <c r="DN212" s="41">
        <f t="shared" si="147"/>
        <v>0</v>
      </c>
      <c r="DO212" s="41">
        <f t="shared" si="147"/>
        <v>0</v>
      </c>
      <c r="DP212" s="41">
        <f t="shared" si="147"/>
        <v>0</v>
      </c>
      <c r="DQ212" s="41">
        <f t="shared" si="147"/>
        <v>0</v>
      </c>
      <c r="DR212" s="42"/>
      <c r="EZ212" s="1"/>
      <c r="FA212" s="38"/>
      <c r="FB212" s="38"/>
      <c r="FC212" s="38"/>
      <c r="FD212" s="38"/>
      <c r="FE212" s="38"/>
      <c r="FF212" s="38"/>
      <c r="FG212" s="38"/>
      <c r="FH212" s="38"/>
      <c r="FI212" s="38"/>
      <c r="FJ212" s="38"/>
      <c r="FK212" s="38"/>
      <c r="FL212" s="38"/>
      <c r="FM212" s="38"/>
      <c r="FN212" s="38"/>
      <c r="FO212" s="38"/>
      <c r="FP212" s="38"/>
      <c r="FQ212" s="38"/>
      <c r="FR212" s="38"/>
      <c r="FS212" s="38"/>
      <c r="FT212" s="38"/>
      <c r="FU212" s="38"/>
      <c r="FV212" s="38"/>
      <c r="FW212" s="38"/>
      <c r="FX212" s="38"/>
      <c r="FY212" s="38"/>
    </row>
    <row r="213" spans="1:303">
      <c r="A213" s="1"/>
      <c r="B213" s="38"/>
      <c r="C213" s="38"/>
      <c r="D213" s="38"/>
      <c r="E213" s="38"/>
      <c r="F213" s="38"/>
      <c r="G213" s="38"/>
      <c r="H213" s="38"/>
      <c r="I213" s="38"/>
      <c r="J213" s="38"/>
      <c r="K213" s="38"/>
      <c r="L213" s="38"/>
      <c r="M213" s="38"/>
      <c r="N213" s="38"/>
      <c r="O213" s="38"/>
      <c r="P213" s="38"/>
      <c r="Q213" s="38"/>
      <c r="R213" s="38"/>
      <c r="S213" s="38"/>
      <c r="T213" s="38"/>
      <c r="U213" s="38"/>
      <c r="V213" s="38"/>
      <c r="W213" s="38"/>
      <c r="X213" s="38"/>
      <c r="Y213" s="38"/>
      <c r="Z213" s="38"/>
      <c r="AA213" s="38"/>
      <c r="AB213" s="125"/>
      <c r="AC213" s="1"/>
      <c r="AD213" s="1"/>
      <c r="AE213" s="1"/>
      <c r="AF213" s="38"/>
      <c r="AG213" s="38"/>
      <c r="AH213" s="38"/>
      <c r="AI213" s="38"/>
      <c r="AJ213" s="38"/>
      <c r="AK213" s="38"/>
      <c r="AL213" s="38"/>
      <c r="AM213" s="38"/>
      <c r="AN213" s="38"/>
      <c r="AO213" s="38"/>
      <c r="AP213" s="38"/>
      <c r="AQ213" s="38"/>
      <c r="AR213" s="38"/>
      <c r="AS213" s="38"/>
      <c r="AT213" s="38"/>
      <c r="AU213" s="38"/>
      <c r="AV213" s="38"/>
      <c r="AW213" s="38"/>
      <c r="AX213" s="38"/>
      <c r="AY213" s="38"/>
      <c r="AZ213" s="38"/>
      <c r="BA213" s="38"/>
      <c r="BB213" s="38"/>
      <c r="BC213" s="38"/>
      <c r="BD213" s="38"/>
      <c r="BE213" s="38"/>
      <c r="BF213" s="124"/>
      <c r="BG213" s="38"/>
      <c r="BH213" s="38"/>
      <c r="CM213" s="4">
        <f t="shared" si="104"/>
        <v>0</v>
      </c>
      <c r="CN213" s="39">
        <f t="shared" si="105"/>
        <v>0</v>
      </c>
      <c r="CO213" s="39">
        <f t="shared" si="105"/>
        <v>0</v>
      </c>
      <c r="CP213" s="39">
        <f>IF(ISNUMBER(MATCH(CP$191,$CM$160:$CZ$160,0)),_xlfn.IFNA(VLOOKUP($CM213,$CM$160:$CZ$190,MATCH(CP$191,$CM$160:$CZ$160,0),FALSE),0),"N.A.")</f>
        <v>0</v>
      </c>
      <c r="CQ213" s="39">
        <f t="shared" si="146"/>
        <v>0</v>
      </c>
      <c r="CR213" s="39">
        <f t="shared" si="146"/>
        <v>0</v>
      </c>
      <c r="CS213" s="39">
        <f t="shared" si="146"/>
        <v>0</v>
      </c>
      <c r="CT213" s="39">
        <f t="shared" si="146"/>
        <v>0</v>
      </c>
      <c r="CU213" s="39">
        <f t="shared" si="146"/>
        <v>0</v>
      </c>
      <c r="CV213" s="39">
        <f t="shared" si="146"/>
        <v>0</v>
      </c>
      <c r="CW213" s="39">
        <f t="shared" si="146"/>
        <v>0</v>
      </c>
      <c r="CX213" s="39">
        <f t="shared" si="146"/>
        <v>0</v>
      </c>
      <c r="CY213" s="39">
        <f t="shared" si="146"/>
        <v>0</v>
      </c>
      <c r="CZ213" s="33"/>
      <c r="DE213" s="4">
        <f t="shared" si="107"/>
        <v>0</v>
      </c>
      <c r="DF213" s="41">
        <f t="shared" si="108"/>
        <v>0</v>
      </c>
      <c r="DG213" s="41">
        <f t="shared" si="108"/>
        <v>0</v>
      </c>
      <c r="DH213" s="41">
        <f t="shared" si="108"/>
        <v>0</v>
      </c>
      <c r="DI213" s="41">
        <f t="shared" si="108"/>
        <v>0</v>
      </c>
      <c r="DJ213" s="41">
        <f t="shared" si="108"/>
        <v>0</v>
      </c>
      <c r="DK213" s="41">
        <f t="shared" si="148"/>
        <v>0</v>
      </c>
      <c r="DL213" s="41">
        <f t="shared" si="147"/>
        <v>0</v>
      </c>
      <c r="DM213" s="41">
        <f t="shared" si="147"/>
        <v>0</v>
      </c>
      <c r="DN213" s="41">
        <f t="shared" si="147"/>
        <v>0</v>
      </c>
      <c r="DO213" s="41">
        <f t="shared" si="147"/>
        <v>0</v>
      </c>
      <c r="DP213" s="41">
        <f t="shared" si="147"/>
        <v>0</v>
      </c>
      <c r="DQ213" s="41">
        <f t="shared" si="147"/>
        <v>0</v>
      </c>
      <c r="DR213" s="42"/>
      <c r="EZ213" s="1"/>
      <c r="FA213" s="38"/>
      <c r="FB213" s="38"/>
      <c r="FC213" s="38"/>
      <c r="FD213" s="38"/>
      <c r="FE213" s="38"/>
      <c r="FF213" s="38"/>
      <c r="FG213" s="38"/>
      <c r="FH213" s="38"/>
      <c r="FI213" s="38"/>
      <c r="FJ213" s="38"/>
      <c r="FK213" s="38"/>
      <c r="FL213" s="38"/>
      <c r="FM213" s="38"/>
      <c r="FN213" s="38"/>
      <c r="FO213" s="38"/>
      <c r="FP213" s="38"/>
      <c r="FQ213" s="38"/>
      <c r="FR213" s="38"/>
      <c r="FS213" s="38"/>
      <c r="FT213" s="38"/>
      <c r="FU213" s="38"/>
      <c r="FV213" s="38"/>
      <c r="FW213" s="38"/>
      <c r="FX213" s="38"/>
      <c r="FY213" s="38"/>
    </row>
    <row r="214" spans="1:303">
      <c r="A214" s="1"/>
      <c r="B214" s="38"/>
      <c r="C214" s="38"/>
      <c r="D214" s="38"/>
      <c r="E214" s="38"/>
      <c r="F214" s="38"/>
      <c r="G214" s="38"/>
      <c r="H214" s="38"/>
      <c r="I214" s="38"/>
      <c r="J214" s="38"/>
      <c r="K214" s="38"/>
      <c r="L214" s="38"/>
      <c r="M214" s="38"/>
      <c r="N214" s="38"/>
      <c r="O214" s="38"/>
      <c r="P214" s="38"/>
      <c r="Q214" s="38"/>
      <c r="R214" s="38"/>
      <c r="S214" s="38"/>
      <c r="T214" s="38"/>
      <c r="U214" s="38"/>
      <c r="V214" s="38"/>
      <c r="W214" s="38"/>
      <c r="X214" s="38"/>
      <c r="Y214" s="38"/>
      <c r="Z214" s="38"/>
      <c r="AA214" s="38"/>
      <c r="AB214" s="125"/>
      <c r="AC214" s="1"/>
      <c r="AD214" s="1"/>
      <c r="AE214" s="1"/>
      <c r="AF214" s="38"/>
      <c r="AG214" s="38"/>
      <c r="AH214" s="38"/>
      <c r="AI214" s="38"/>
      <c r="AJ214" s="38"/>
      <c r="AK214" s="38"/>
      <c r="AL214" s="38"/>
      <c r="AM214" s="38"/>
      <c r="AN214" s="38"/>
      <c r="AO214" s="38"/>
      <c r="AP214" s="38"/>
      <c r="AQ214" s="38"/>
      <c r="AR214" s="38"/>
      <c r="AS214" s="38"/>
      <c r="AT214" s="38"/>
      <c r="AU214" s="38"/>
      <c r="AV214" s="38"/>
      <c r="AW214" s="38"/>
      <c r="AX214" s="38"/>
      <c r="AY214" s="38"/>
      <c r="AZ214" s="38"/>
      <c r="BA214" s="38"/>
      <c r="BB214" s="38"/>
      <c r="BC214" s="38"/>
      <c r="BD214" s="38"/>
      <c r="BE214" s="38"/>
      <c r="BF214" s="124"/>
      <c r="BG214" s="38"/>
      <c r="BH214" s="38"/>
      <c r="CM214" s="4">
        <f t="shared" si="104"/>
        <v>0</v>
      </c>
      <c r="CN214" s="39">
        <f t="shared" si="105"/>
        <v>0</v>
      </c>
      <c r="CO214" s="39">
        <f t="shared" si="105"/>
        <v>0</v>
      </c>
      <c r="CP214" s="39">
        <f t="shared" si="105"/>
        <v>0</v>
      </c>
      <c r="CQ214" s="39">
        <f t="shared" si="146"/>
        <v>0</v>
      </c>
      <c r="CR214" s="39">
        <f t="shared" si="146"/>
        <v>0</v>
      </c>
      <c r="CS214" s="39">
        <f t="shared" si="146"/>
        <v>0</v>
      </c>
      <c r="CT214" s="39">
        <f t="shared" si="146"/>
        <v>0</v>
      </c>
      <c r="CU214" s="39">
        <f t="shared" si="146"/>
        <v>0</v>
      </c>
      <c r="CV214" s="39">
        <f t="shared" si="146"/>
        <v>0</v>
      </c>
      <c r="CW214" s="39">
        <f t="shared" si="146"/>
        <v>0</v>
      </c>
      <c r="CX214" s="39">
        <f t="shared" si="146"/>
        <v>0</v>
      </c>
      <c r="CY214" s="39">
        <f t="shared" si="146"/>
        <v>0</v>
      </c>
      <c r="CZ214" s="33"/>
      <c r="DE214" s="4">
        <f t="shared" si="107"/>
        <v>0</v>
      </c>
      <c r="DF214" s="41">
        <f t="shared" si="108"/>
        <v>0</v>
      </c>
      <c r="DG214" s="41">
        <f t="shared" si="108"/>
        <v>0</v>
      </c>
      <c r="DH214" s="41">
        <f t="shared" si="108"/>
        <v>0</v>
      </c>
      <c r="DI214" s="41">
        <f t="shared" si="108"/>
        <v>0</v>
      </c>
      <c r="DJ214" s="41">
        <f t="shared" si="108"/>
        <v>0</v>
      </c>
      <c r="DK214" s="41">
        <f t="shared" si="148"/>
        <v>0</v>
      </c>
      <c r="DL214" s="41">
        <f t="shared" si="147"/>
        <v>0</v>
      </c>
      <c r="DM214" s="41">
        <f t="shared" si="147"/>
        <v>0</v>
      </c>
      <c r="DN214" s="41">
        <f t="shared" si="147"/>
        <v>0</v>
      </c>
      <c r="DO214" s="41">
        <f t="shared" si="147"/>
        <v>0</v>
      </c>
      <c r="DP214" s="41">
        <f t="shared" si="147"/>
        <v>0</v>
      </c>
      <c r="DQ214" s="41">
        <f t="shared" si="147"/>
        <v>0</v>
      </c>
      <c r="DR214" s="42"/>
      <c r="EZ214" s="1"/>
      <c r="FA214" s="38"/>
      <c r="FB214" s="38"/>
      <c r="FC214" s="38"/>
      <c r="FD214" s="38"/>
      <c r="FE214" s="38"/>
      <c r="FF214" s="38"/>
      <c r="FG214" s="38"/>
      <c r="FH214" s="38"/>
      <c r="FI214" s="38"/>
      <c r="FJ214" s="38"/>
      <c r="FK214" s="38"/>
      <c r="FL214" s="38"/>
      <c r="FM214" s="38"/>
      <c r="FN214" s="38"/>
      <c r="FO214" s="38"/>
      <c r="FP214" s="38"/>
      <c r="FQ214" s="38"/>
      <c r="FR214" s="38"/>
      <c r="FS214" s="38"/>
      <c r="FT214" s="38"/>
      <c r="FU214" s="38"/>
      <c r="FV214" s="38"/>
      <c r="FW214" s="38"/>
      <c r="FX214" s="38"/>
      <c r="FY214" s="38"/>
    </row>
    <row r="215" spans="1:303">
      <c r="A215" s="1"/>
      <c r="B215" s="38"/>
      <c r="C215" s="38"/>
      <c r="D215" s="38"/>
      <c r="E215" s="38"/>
      <c r="F215" s="38"/>
      <c r="G215" s="38"/>
      <c r="H215" s="38"/>
      <c r="I215" s="38"/>
      <c r="J215" s="38"/>
      <c r="K215" s="38"/>
      <c r="L215" s="38"/>
      <c r="M215" s="38"/>
      <c r="N215" s="38"/>
      <c r="O215" s="38"/>
      <c r="P215" s="38"/>
      <c r="Q215" s="38"/>
      <c r="R215" s="38"/>
      <c r="S215" s="38"/>
      <c r="T215" s="38"/>
      <c r="U215" s="38"/>
      <c r="V215" s="38"/>
      <c r="W215" s="38"/>
      <c r="X215" s="38"/>
      <c r="Y215" s="38"/>
      <c r="Z215" s="38"/>
      <c r="AA215" s="38"/>
      <c r="AB215" s="125"/>
      <c r="AC215" s="1"/>
      <c r="AD215" s="1"/>
      <c r="AE215" s="1"/>
      <c r="AF215" s="38"/>
      <c r="AG215" s="38"/>
      <c r="AH215" s="38"/>
      <c r="AI215" s="38"/>
      <c r="AJ215" s="38"/>
      <c r="AK215" s="38"/>
      <c r="AL215" s="38"/>
      <c r="AM215" s="38"/>
      <c r="AN215" s="38"/>
      <c r="AO215" s="38"/>
      <c r="AP215" s="38"/>
      <c r="AQ215" s="38"/>
      <c r="AR215" s="38"/>
      <c r="AS215" s="38"/>
      <c r="AT215" s="38"/>
      <c r="AU215" s="38"/>
      <c r="AV215" s="38"/>
      <c r="AW215" s="38"/>
      <c r="AX215" s="38"/>
      <c r="AY215" s="38"/>
      <c r="AZ215" s="38"/>
      <c r="BA215" s="38"/>
      <c r="BB215" s="38"/>
      <c r="BC215" s="38"/>
      <c r="BD215" s="38"/>
      <c r="BE215" s="38"/>
      <c r="BF215" s="124"/>
      <c r="BG215" s="38"/>
      <c r="BH215" s="38"/>
      <c r="CM215" s="4">
        <f t="shared" si="104"/>
        <v>0</v>
      </c>
      <c r="CN215" s="39">
        <f t="shared" si="105"/>
        <v>0</v>
      </c>
      <c r="CO215" s="39">
        <f t="shared" si="105"/>
        <v>0</v>
      </c>
      <c r="CP215" s="39">
        <f t="shared" si="105"/>
        <v>0</v>
      </c>
      <c r="CQ215" s="39">
        <f t="shared" si="146"/>
        <v>0</v>
      </c>
      <c r="CR215" s="39">
        <f t="shared" si="146"/>
        <v>0</v>
      </c>
      <c r="CS215" s="39">
        <f t="shared" si="146"/>
        <v>0</v>
      </c>
      <c r="CT215" s="39">
        <f t="shared" si="146"/>
        <v>0</v>
      </c>
      <c r="CU215" s="39">
        <f t="shared" si="146"/>
        <v>0</v>
      </c>
      <c r="CV215" s="39">
        <f t="shared" si="146"/>
        <v>0</v>
      </c>
      <c r="CW215" s="39">
        <f t="shared" si="146"/>
        <v>0</v>
      </c>
      <c r="CX215" s="39">
        <f t="shared" si="146"/>
        <v>0</v>
      </c>
      <c r="CY215" s="39">
        <f t="shared" si="146"/>
        <v>0</v>
      </c>
      <c r="CZ215" s="33"/>
      <c r="DE215" s="4">
        <f t="shared" si="107"/>
        <v>0</v>
      </c>
      <c r="DF215" s="41">
        <f t="shared" si="108"/>
        <v>0</v>
      </c>
      <c r="DG215" s="41">
        <f t="shared" si="108"/>
        <v>0</v>
      </c>
      <c r="DH215" s="41">
        <f t="shared" si="108"/>
        <v>0</v>
      </c>
      <c r="DI215" s="41">
        <f t="shared" si="108"/>
        <v>0</v>
      </c>
      <c r="DJ215" s="41">
        <f t="shared" si="108"/>
        <v>0</v>
      </c>
      <c r="DK215" s="41">
        <f t="shared" si="148"/>
        <v>0</v>
      </c>
      <c r="DL215" s="41">
        <f t="shared" si="147"/>
        <v>0</v>
      </c>
      <c r="DM215" s="41">
        <f t="shared" si="147"/>
        <v>0</v>
      </c>
      <c r="DN215" s="41">
        <f t="shared" si="147"/>
        <v>0</v>
      </c>
      <c r="DO215" s="41">
        <f t="shared" si="147"/>
        <v>0</v>
      </c>
      <c r="DP215" s="41">
        <f t="shared" si="147"/>
        <v>0</v>
      </c>
      <c r="DQ215" s="41">
        <f t="shared" si="147"/>
        <v>0</v>
      </c>
      <c r="DR215" s="42"/>
      <c r="EZ215" s="1"/>
      <c r="FA215" s="38"/>
      <c r="FB215" s="38"/>
      <c r="FC215" s="38"/>
      <c r="FD215" s="38"/>
      <c r="FE215" s="38"/>
      <c r="FF215" s="38"/>
      <c r="FG215" s="38"/>
      <c r="FH215" s="38"/>
      <c r="FI215" s="38"/>
      <c r="FJ215" s="38"/>
      <c r="FK215" s="38"/>
      <c r="FL215" s="38"/>
      <c r="FM215" s="38"/>
      <c r="FN215" s="38"/>
      <c r="FO215" s="38"/>
      <c r="FP215" s="38"/>
      <c r="FQ215" s="38"/>
      <c r="FR215" s="38"/>
      <c r="FS215" s="38"/>
      <c r="FT215" s="38"/>
      <c r="FU215" s="38"/>
      <c r="FV215" s="38"/>
      <c r="FW215" s="38"/>
      <c r="FX215" s="38"/>
      <c r="FY215" s="38"/>
    </row>
    <row r="216" spans="1:303">
      <c r="A216" s="1"/>
      <c r="B216" s="38"/>
      <c r="C216" s="38"/>
      <c r="D216" s="38"/>
      <c r="E216" s="38"/>
      <c r="F216" s="38"/>
      <c r="G216" s="38"/>
      <c r="H216" s="38"/>
      <c r="I216" s="38"/>
      <c r="J216" s="38"/>
      <c r="K216" s="38"/>
      <c r="L216" s="38"/>
      <c r="M216" s="38"/>
      <c r="N216" s="38"/>
      <c r="O216" s="38"/>
      <c r="P216" s="38"/>
      <c r="Q216" s="38"/>
      <c r="R216" s="38"/>
      <c r="S216" s="38"/>
      <c r="T216" s="38"/>
      <c r="U216" s="38"/>
      <c r="V216" s="38"/>
      <c r="W216" s="38"/>
      <c r="X216" s="38"/>
      <c r="Y216" s="38"/>
      <c r="Z216" s="38"/>
      <c r="AA216" s="38"/>
      <c r="AB216" s="125"/>
      <c r="AC216" s="1"/>
      <c r="AD216" s="1"/>
      <c r="AE216" s="1"/>
      <c r="AF216" s="38"/>
      <c r="AG216" s="38"/>
      <c r="AH216" s="38"/>
      <c r="AI216" s="38"/>
      <c r="AJ216" s="38"/>
      <c r="AK216" s="38"/>
      <c r="AL216" s="38"/>
      <c r="AM216" s="38"/>
      <c r="AN216" s="38"/>
      <c r="AO216" s="38"/>
      <c r="AP216" s="38"/>
      <c r="AQ216" s="38"/>
      <c r="AR216" s="38"/>
      <c r="AS216" s="38"/>
      <c r="AT216" s="38"/>
      <c r="AU216" s="38"/>
      <c r="AV216" s="38"/>
      <c r="AW216" s="38"/>
      <c r="AX216" s="38"/>
      <c r="AY216" s="38"/>
      <c r="AZ216" s="38"/>
      <c r="BA216" s="38"/>
      <c r="BB216" s="38"/>
      <c r="BC216" s="38"/>
      <c r="BD216" s="38"/>
      <c r="BE216" s="38"/>
      <c r="BF216" s="124"/>
      <c r="BG216" s="38"/>
      <c r="BH216" s="38"/>
      <c r="CM216" s="4">
        <f t="shared" si="104"/>
        <v>0</v>
      </c>
      <c r="CN216" s="39">
        <f t="shared" si="105"/>
        <v>0</v>
      </c>
      <c r="CO216" s="39">
        <f t="shared" si="105"/>
        <v>0</v>
      </c>
      <c r="CP216" s="39">
        <f t="shared" si="105"/>
        <v>0</v>
      </c>
      <c r="CQ216" s="39">
        <f t="shared" si="146"/>
        <v>0</v>
      </c>
      <c r="CR216" s="39">
        <f t="shared" si="146"/>
        <v>0</v>
      </c>
      <c r="CS216" s="39">
        <f t="shared" si="146"/>
        <v>0</v>
      </c>
      <c r="CT216" s="39">
        <f t="shared" si="146"/>
        <v>0</v>
      </c>
      <c r="CU216" s="39">
        <f t="shared" si="146"/>
        <v>0</v>
      </c>
      <c r="CV216" s="39">
        <f t="shared" si="146"/>
        <v>0</v>
      </c>
      <c r="CW216" s="39">
        <f t="shared" si="146"/>
        <v>0</v>
      </c>
      <c r="CX216" s="39">
        <f t="shared" si="146"/>
        <v>0</v>
      </c>
      <c r="CY216" s="39">
        <f t="shared" si="146"/>
        <v>0</v>
      </c>
      <c r="CZ216" s="33"/>
      <c r="DE216" s="4">
        <f t="shared" si="107"/>
        <v>0</v>
      </c>
      <c r="DF216" s="41">
        <f t="shared" si="108"/>
        <v>0</v>
      </c>
      <c r="DG216" s="41">
        <f t="shared" si="108"/>
        <v>0</v>
      </c>
      <c r="DH216" s="41">
        <f t="shared" si="108"/>
        <v>0</v>
      </c>
      <c r="DI216" s="41">
        <f t="shared" si="108"/>
        <v>0</v>
      </c>
      <c r="DJ216" s="41">
        <f t="shared" si="108"/>
        <v>0</v>
      </c>
      <c r="DK216" s="41">
        <f t="shared" si="148"/>
        <v>0</v>
      </c>
      <c r="DL216" s="41">
        <f t="shared" si="147"/>
        <v>0</v>
      </c>
      <c r="DM216" s="41">
        <f t="shared" si="147"/>
        <v>0</v>
      </c>
      <c r="DN216" s="41">
        <f t="shared" si="147"/>
        <v>0</v>
      </c>
      <c r="DO216" s="41">
        <f t="shared" si="147"/>
        <v>0</v>
      </c>
      <c r="DP216" s="41">
        <f t="shared" si="147"/>
        <v>0</v>
      </c>
      <c r="DQ216" s="41">
        <f t="shared" si="147"/>
        <v>0</v>
      </c>
      <c r="DR216" s="42"/>
      <c r="EZ216" s="1"/>
      <c r="FA216" s="38"/>
      <c r="FB216" s="38"/>
      <c r="FC216" s="38"/>
      <c r="FD216" s="38"/>
      <c r="FE216" s="38"/>
      <c r="FF216" s="38"/>
      <c r="FG216" s="38"/>
      <c r="FH216" s="38"/>
      <c r="FI216" s="38"/>
      <c r="FJ216" s="38"/>
      <c r="FK216" s="38"/>
      <c r="FL216" s="38"/>
      <c r="FM216" s="38"/>
      <c r="FN216" s="38"/>
      <c r="FO216" s="38"/>
      <c r="FP216" s="38"/>
      <c r="FQ216" s="38"/>
      <c r="FR216" s="38"/>
      <c r="FS216" s="38"/>
      <c r="FT216" s="38"/>
      <c r="FU216" s="38"/>
      <c r="FV216" s="38"/>
      <c r="FW216" s="38"/>
      <c r="FX216" s="38"/>
      <c r="FY216" s="38"/>
    </row>
    <row r="217" spans="1:303">
      <c r="A217" s="1"/>
      <c r="B217" s="38"/>
      <c r="C217" s="38"/>
      <c r="D217" s="38"/>
      <c r="E217" s="38"/>
      <c r="F217" s="38"/>
      <c r="G217" s="38"/>
      <c r="H217" s="38"/>
      <c r="I217" s="38"/>
      <c r="J217" s="38"/>
      <c r="K217" s="38"/>
      <c r="L217" s="38"/>
      <c r="M217" s="38"/>
      <c r="N217" s="38"/>
      <c r="O217" s="38"/>
      <c r="P217" s="38"/>
      <c r="Q217" s="38"/>
      <c r="R217" s="38"/>
      <c r="S217" s="38"/>
      <c r="T217" s="38"/>
      <c r="U217" s="38"/>
      <c r="V217" s="38"/>
      <c r="W217" s="38"/>
      <c r="X217" s="38"/>
      <c r="Y217" s="38"/>
      <c r="Z217" s="38"/>
      <c r="AA217" s="38"/>
      <c r="AB217" s="125"/>
      <c r="AC217" s="1"/>
      <c r="AD217" s="1"/>
      <c r="AE217" s="1"/>
      <c r="AF217" s="38"/>
      <c r="AG217" s="38"/>
      <c r="AH217" s="38"/>
      <c r="AI217" s="38"/>
      <c r="AJ217" s="38"/>
      <c r="AK217" s="38"/>
      <c r="AL217" s="38"/>
      <c r="AM217" s="38"/>
      <c r="AN217" s="38"/>
      <c r="AO217" s="38"/>
      <c r="AP217" s="38"/>
      <c r="AQ217" s="38"/>
      <c r="AR217" s="38"/>
      <c r="AS217" s="38"/>
      <c r="AT217" s="38"/>
      <c r="AU217" s="38"/>
      <c r="AV217" s="38"/>
      <c r="AW217" s="38"/>
      <c r="AX217" s="38"/>
      <c r="AY217" s="38"/>
      <c r="AZ217" s="38"/>
      <c r="BA217" s="38"/>
      <c r="BB217" s="38"/>
      <c r="BC217" s="38"/>
      <c r="BD217" s="38"/>
      <c r="BE217" s="38"/>
      <c r="BF217" s="124"/>
      <c r="BG217" s="38"/>
      <c r="BH217" s="38"/>
      <c r="CM217" s="4">
        <f t="shared" si="104"/>
        <v>0</v>
      </c>
      <c r="CN217" s="39">
        <f t="shared" si="105"/>
        <v>0</v>
      </c>
      <c r="CO217" s="39">
        <f t="shared" si="105"/>
        <v>0</v>
      </c>
      <c r="CP217" s="39">
        <f t="shared" si="105"/>
        <v>0</v>
      </c>
      <c r="CQ217" s="39">
        <f t="shared" si="146"/>
        <v>0</v>
      </c>
      <c r="CR217" s="39">
        <f t="shared" si="146"/>
        <v>0</v>
      </c>
      <c r="CS217" s="39">
        <f t="shared" si="146"/>
        <v>0</v>
      </c>
      <c r="CT217" s="39">
        <f t="shared" si="146"/>
        <v>0</v>
      </c>
      <c r="CU217" s="39">
        <f t="shared" si="146"/>
        <v>0</v>
      </c>
      <c r="CV217" s="39">
        <f t="shared" si="146"/>
        <v>0</v>
      </c>
      <c r="CW217" s="39">
        <f t="shared" si="146"/>
        <v>0</v>
      </c>
      <c r="CX217" s="39">
        <f t="shared" si="146"/>
        <v>0</v>
      </c>
      <c r="CY217" s="39">
        <f t="shared" si="146"/>
        <v>0</v>
      </c>
      <c r="CZ217" s="33"/>
      <c r="DE217" s="4">
        <f t="shared" si="107"/>
        <v>0</v>
      </c>
      <c r="DF217" s="41">
        <f t="shared" si="108"/>
        <v>0</v>
      </c>
      <c r="DG217" s="41">
        <f t="shared" si="108"/>
        <v>0</v>
      </c>
      <c r="DH217" s="41">
        <f t="shared" si="108"/>
        <v>0</v>
      </c>
      <c r="DI217" s="41">
        <f t="shared" si="108"/>
        <v>0</v>
      </c>
      <c r="DJ217" s="41">
        <f t="shared" si="108"/>
        <v>0</v>
      </c>
      <c r="DK217" s="41">
        <f t="shared" si="148"/>
        <v>0</v>
      </c>
      <c r="DL217" s="41">
        <f t="shared" si="147"/>
        <v>0</v>
      </c>
      <c r="DM217" s="41">
        <f t="shared" si="147"/>
        <v>0</v>
      </c>
      <c r="DN217" s="41">
        <f t="shared" si="147"/>
        <v>0</v>
      </c>
      <c r="DO217" s="41">
        <f t="shared" si="147"/>
        <v>0</v>
      </c>
      <c r="DP217" s="41">
        <f t="shared" si="147"/>
        <v>0</v>
      </c>
      <c r="DQ217" s="41">
        <f t="shared" si="147"/>
        <v>0</v>
      </c>
      <c r="DR217" s="42"/>
      <c r="EZ217" s="1"/>
      <c r="FA217" s="38"/>
      <c r="FB217" s="38"/>
      <c r="FC217" s="38"/>
      <c r="FD217" s="38"/>
      <c r="FE217" s="38"/>
      <c r="FF217" s="38"/>
      <c r="FG217" s="38"/>
      <c r="FH217" s="38"/>
      <c r="FI217" s="38"/>
      <c r="FJ217" s="38"/>
      <c r="FK217" s="38"/>
      <c r="FL217" s="38"/>
      <c r="FM217" s="38"/>
      <c r="FN217" s="38"/>
      <c r="FO217" s="38"/>
      <c r="FP217" s="38"/>
      <c r="FQ217" s="38"/>
      <c r="FR217" s="38"/>
      <c r="FS217" s="38"/>
      <c r="FT217" s="38"/>
      <c r="FU217" s="38"/>
      <c r="FV217" s="38"/>
      <c r="FW217" s="38"/>
      <c r="FX217" s="38"/>
      <c r="FY217" s="38"/>
    </row>
    <row r="218" spans="1:303">
      <c r="A218" s="1"/>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8"/>
      <c r="Z218" s="38"/>
      <c r="AA218" s="38"/>
      <c r="AB218" s="125"/>
      <c r="AC218" s="1"/>
      <c r="AD218" s="1"/>
      <c r="AE218" s="1"/>
      <c r="AF218" s="38"/>
      <c r="AG218" s="38"/>
      <c r="AH218" s="38"/>
      <c r="AI218" s="38"/>
      <c r="AJ218" s="38"/>
      <c r="AK218" s="38"/>
      <c r="AL218" s="38"/>
      <c r="AM218" s="38"/>
      <c r="AN218" s="38"/>
      <c r="AO218" s="38"/>
      <c r="AP218" s="38"/>
      <c r="AQ218" s="38"/>
      <c r="AR218" s="38"/>
      <c r="AS218" s="38"/>
      <c r="AT218" s="38"/>
      <c r="AU218" s="38"/>
      <c r="AV218" s="38"/>
      <c r="AW218" s="38"/>
      <c r="AX218" s="38"/>
      <c r="AY218" s="38"/>
      <c r="AZ218" s="38"/>
      <c r="BA218" s="38"/>
      <c r="BB218" s="38"/>
      <c r="BC218" s="38"/>
      <c r="BD218" s="38"/>
      <c r="BE218" s="38"/>
      <c r="BF218" s="124"/>
      <c r="BG218" s="38"/>
      <c r="BH218" s="38"/>
      <c r="CM218" s="4">
        <f>CM187</f>
        <v>0</v>
      </c>
      <c r="CN218" s="39">
        <f t="shared" ref="CN218:CY218" si="149">IF(ISNUMBER(MATCH(CN$191,$CM$160:$CZ$160,0)),_xlfn.IFNA(VLOOKUP($CM218,$CM$160:$CZ$190,MATCH(CN$191,$CM$160:$CZ$160,0),FALSE),0),"N.A.")</f>
        <v>0</v>
      </c>
      <c r="CO218" s="39">
        <f t="shared" si="149"/>
        <v>0</v>
      </c>
      <c r="CP218" s="39">
        <f t="shared" si="149"/>
        <v>0</v>
      </c>
      <c r="CQ218" s="39">
        <f t="shared" si="149"/>
        <v>0</v>
      </c>
      <c r="CR218" s="39">
        <f t="shared" si="149"/>
        <v>0</v>
      </c>
      <c r="CS218" s="39">
        <f t="shared" si="149"/>
        <v>0</v>
      </c>
      <c r="CT218" s="39">
        <f t="shared" si="149"/>
        <v>0</v>
      </c>
      <c r="CU218" s="39">
        <f t="shared" si="149"/>
        <v>0</v>
      </c>
      <c r="CV218" s="39">
        <f t="shared" si="149"/>
        <v>0</v>
      </c>
      <c r="CW218" s="39">
        <f t="shared" si="149"/>
        <v>0</v>
      </c>
      <c r="CX218" s="39">
        <f t="shared" si="149"/>
        <v>0</v>
      </c>
      <c r="CY218" s="39">
        <f t="shared" si="149"/>
        <v>0</v>
      </c>
      <c r="CZ218" s="33"/>
      <c r="DE218" s="4">
        <f>DE187</f>
        <v>0</v>
      </c>
      <c r="DF218" s="41">
        <f t="shared" ref="DF218:DQ218" si="150">IF(ISNUMBER(MATCH(DF$191,$DE$160:$DS$160,0)),_xlfn.IFNA(VLOOKUP($DE218,$DE$160:$DS$190,MATCH(DF$191,$DE$160:$DS$160,0),FALSE),0),"N.A.")</f>
        <v>0</v>
      </c>
      <c r="DG218" s="41">
        <f t="shared" si="150"/>
        <v>0</v>
      </c>
      <c r="DH218" s="41">
        <f t="shared" si="150"/>
        <v>0</v>
      </c>
      <c r="DI218" s="41">
        <f t="shared" si="150"/>
        <v>0</v>
      </c>
      <c r="DJ218" s="41">
        <f t="shared" si="150"/>
        <v>0</v>
      </c>
      <c r="DK218" s="41">
        <f t="shared" si="150"/>
        <v>0</v>
      </c>
      <c r="DL218" s="41">
        <f t="shared" si="150"/>
        <v>0</v>
      </c>
      <c r="DM218" s="41">
        <f t="shared" si="150"/>
        <v>0</v>
      </c>
      <c r="DN218" s="41">
        <f t="shared" si="150"/>
        <v>0</v>
      </c>
      <c r="DO218" s="41">
        <f t="shared" si="150"/>
        <v>0</v>
      </c>
      <c r="DP218" s="41">
        <f t="shared" si="150"/>
        <v>0</v>
      </c>
      <c r="DQ218" s="41">
        <f t="shared" si="150"/>
        <v>0</v>
      </c>
      <c r="DR218" s="42"/>
      <c r="EZ218" s="1"/>
      <c r="FA218" s="38"/>
      <c r="FB218" s="38"/>
      <c r="FC218" s="38"/>
      <c r="FD218" s="38"/>
      <c r="FE218" s="38"/>
      <c r="FF218" s="38"/>
      <c r="FG218" s="38"/>
      <c r="FH218" s="38"/>
      <c r="FI218" s="38"/>
      <c r="FJ218" s="38"/>
      <c r="FK218" s="38"/>
      <c r="FL218" s="38"/>
      <c r="FM218" s="38"/>
      <c r="FN218" s="38"/>
      <c r="FO218" s="38"/>
      <c r="FP218" s="38"/>
      <c r="FQ218" s="38"/>
      <c r="FR218" s="38"/>
      <c r="FS218" s="38"/>
      <c r="FT218" s="38"/>
      <c r="FU218" s="38"/>
      <c r="FV218" s="38"/>
      <c r="FW218" s="38"/>
      <c r="FX218" s="38"/>
      <c r="FY218" s="38"/>
    </row>
    <row r="219" spans="1:303">
      <c r="A219" s="1"/>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8"/>
      <c r="Z219" s="38"/>
      <c r="AA219" s="38"/>
      <c r="AB219" s="125"/>
      <c r="AC219" s="1"/>
      <c r="AD219" s="1"/>
      <c r="AE219" s="1"/>
      <c r="AF219" s="38"/>
      <c r="AG219" s="38"/>
      <c r="AH219" s="38"/>
      <c r="AI219" s="38"/>
      <c r="AJ219" s="38"/>
      <c r="AK219" s="38"/>
      <c r="AL219" s="38"/>
      <c r="AM219" s="38"/>
      <c r="AN219" s="38"/>
      <c r="AO219" s="38"/>
      <c r="AP219" s="38"/>
      <c r="AQ219" s="38"/>
      <c r="AR219" s="38"/>
      <c r="AS219" s="38"/>
      <c r="AT219" s="38"/>
      <c r="AU219" s="38"/>
      <c r="AV219" s="38"/>
      <c r="AW219" s="38"/>
      <c r="AX219" s="38"/>
      <c r="AY219" s="38"/>
      <c r="AZ219" s="38"/>
      <c r="BA219" s="38"/>
      <c r="BB219" s="38"/>
      <c r="BC219" s="38"/>
      <c r="BD219" s="38"/>
      <c r="BE219" s="38"/>
      <c r="BF219" s="124"/>
      <c r="BG219" s="38"/>
      <c r="BH219" s="38"/>
      <c r="CM219" s="70"/>
      <c r="EZ219" s="1"/>
      <c r="FA219" s="38"/>
      <c r="FB219" s="38"/>
      <c r="FC219" s="38"/>
      <c r="FD219" s="38"/>
      <c r="FE219" s="38"/>
      <c r="FF219" s="38"/>
      <c r="FG219" s="38"/>
      <c r="FH219" s="38"/>
      <c r="FI219" s="38"/>
      <c r="FJ219" s="38"/>
      <c r="FK219" s="38"/>
      <c r="FL219" s="38"/>
      <c r="FM219" s="38"/>
      <c r="FN219" s="38"/>
      <c r="FO219" s="38"/>
      <c r="FP219" s="38"/>
      <c r="FQ219" s="38"/>
      <c r="FR219" s="38"/>
      <c r="FS219" s="38"/>
      <c r="FT219" s="38"/>
      <c r="FU219" s="38"/>
      <c r="FV219" s="38"/>
      <c r="FW219" s="38"/>
      <c r="FX219" s="38"/>
      <c r="FY219" s="38"/>
    </row>
    <row r="220" spans="1:303">
      <c r="A220" s="1"/>
      <c r="B220" s="34"/>
      <c r="C220" s="34"/>
      <c r="AE220" s="1"/>
      <c r="AF220" s="34"/>
      <c r="AG220" s="34"/>
      <c r="EZ220" s="1"/>
      <c r="FA220" s="34"/>
      <c r="FB220" s="34"/>
    </row>
    <row r="221" spans="1:303">
      <c r="A221" s="1"/>
      <c r="B221" s="34"/>
      <c r="C221" s="34"/>
      <c r="AE221" s="1"/>
      <c r="AF221" s="34"/>
      <c r="AG221" s="34"/>
      <c r="EZ221" s="1"/>
      <c r="FA221" s="34"/>
      <c r="FB221" s="34"/>
    </row>
    <row r="223" spans="1:303">
      <c r="A223" s="163" t="s">
        <v>180</v>
      </c>
      <c r="B223" s="163"/>
      <c r="C223" s="163"/>
      <c r="D223" s="163"/>
      <c r="E223" s="163"/>
      <c r="F223" s="163"/>
      <c r="G223" s="163"/>
      <c r="H223" s="163"/>
      <c r="I223" s="163"/>
      <c r="J223" s="163"/>
      <c r="K223" s="163"/>
      <c r="L223" s="163"/>
      <c r="M223" s="163"/>
      <c r="N223" s="163"/>
      <c r="O223" s="163"/>
      <c r="P223" s="163"/>
      <c r="Q223" s="163"/>
      <c r="R223" s="163"/>
      <c r="S223" s="163"/>
      <c r="T223" s="163"/>
      <c r="U223" s="163"/>
      <c r="V223" s="163"/>
      <c r="W223" s="163"/>
      <c r="X223" s="163"/>
      <c r="Y223" s="163"/>
      <c r="Z223" s="163"/>
      <c r="AA223" s="163"/>
      <c r="AB223" s="163"/>
      <c r="AC223" s="163" t="s">
        <v>180</v>
      </c>
      <c r="AD223" s="163"/>
      <c r="AE223" s="163"/>
      <c r="AF223" s="163"/>
      <c r="AG223" s="163"/>
      <c r="AH223" s="163"/>
      <c r="AI223" s="163"/>
      <c r="AJ223" s="163"/>
      <c r="AK223" s="163"/>
      <c r="AL223" s="163"/>
      <c r="AM223" s="163"/>
      <c r="AN223" s="163"/>
      <c r="AO223" s="163"/>
      <c r="AP223" s="163"/>
      <c r="AQ223" s="163"/>
      <c r="AR223" s="163"/>
      <c r="AS223" s="163"/>
      <c r="AT223" s="163"/>
      <c r="AU223" s="163"/>
      <c r="AV223" s="163"/>
      <c r="AW223" s="163"/>
      <c r="AX223" s="163"/>
      <c r="AY223" s="163"/>
      <c r="AZ223" s="163"/>
      <c r="BA223" s="163"/>
      <c r="BB223" s="163"/>
      <c r="BC223" s="163"/>
      <c r="BD223" s="163"/>
      <c r="BE223" s="163"/>
      <c r="BF223" s="163"/>
      <c r="BG223" s="163" t="s">
        <v>180</v>
      </c>
      <c r="BH223" s="163"/>
      <c r="BI223" s="163"/>
      <c r="BJ223" s="163"/>
      <c r="BK223" s="163"/>
      <c r="BL223" s="163"/>
      <c r="BM223" s="163"/>
      <c r="BN223" s="163"/>
      <c r="BO223" s="163"/>
      <c r="BP223" s="163"/>
      <c r="BQ223" s="163"/>
      <c r="BR223" s="163"/>
      <c r="BS223" s="163"/>
      <c r="BT223" s="163"/>
      <c r="BU223" s="163"/>
      <c r="BV223" s="163"/>
      <c r="BW223" s="163"/>
      <c r="BX223" s="163"/>
      <c r="BY223" s="163"/>
      <c r="BZ223" s="163"/>
      <c r="CA223" s="163"/>
      <c r="CB223" s="163"/>
      <c r="CC223" s="163"/>
      <c r="CD223" s="163"/>
      <c r="CE223" s="163"/>
      <c r="CF223" s="163"/>
      <c r="CG223" s="163"/>
      <c r="CH223" s="163"/>
      <c r="CI223" s="163"/>
      <c r="CJ223" s="163"/>
      <c r="CK223" s="163" t="s">
        <v>180</v>
      </c>
      <c r="CL223" s="163"/>
      <c r="CM223" s="163"/>
      <c r="CN223" s="163"/>
      <c r="CO223" s="163"/>
      <c r="CP223" s="163"/>
      <c r="CQ223" s="163"/>
      <c r="CR223" s="163"/>
      <c r="CS223" s="163"/>
      <c r="CT223" s="163"/>
      <c r="CU223" s="163"/>
      <c r="CV223" s="163"/>
      <c r="CW223" s="163"/>
      <c r="CX223" s="163"/>
      <c r="CY223" s="163"/>
      <c r="CZ223" s="163"/>
      <c r="DA223" s="163"/>
      <c r="DB223" s="163"/>
      <c r="DC223" s="163" t="s">
        <v>180</v>
      </c>
      <c r="DD223" s="163"/>
      <c r="DE223" s="163"/>
      <c r="DF223" s="163"/>
      <c r="DG223" s="163"/>
      <c r="DH223" s="163"/>
      <c r="DI223" s="163"/>
      <c r="DJ223" s="163"/>
      <c r="DK223" s="163"/>
      <c r="DL223" s="163"/>
      <c r="DM223" s="163"/>
      <c r="DN223" s="163"/>
      <c r="DO223" s="163"/>
      <c r="DP223" s="163"/>
      <c r="DQ223" s="163"/>
      <c r="DR223" s="163"/>
      <c r="DS223" s="163"/>
      <c r="DT223" s="163"/>
      <c r="DU223" s="163"/>
      <c r="DV223" s="163" t="s">
        <v>180</v>
      </c>
      <c r="DW223" s="163"/>
      <c r="DX223" s="163"/>
      <c r="DY223" s="163"/>
      <c r="DZ223" s="163"/>
      <c r="EA223" s="163"/>
      <c r="EB223" s="163"/>
      <c r="EC223" s="163"/>
      <c r="ED223" s="163"/>
      <c r="EE223" s="163"/>
      <c r="EF223" s="163"/>
      <c r="EG223" s="163"/>
      <c r="EH223" s="163"/>
      <c r="EI223" s="163"/>
      <c r="EJ223" s="163"/>
      <c r="EK223" s="163"/>
      <c r="EL223" s="163"/>
      <c r="EM223" s="163"/>
      <c r="EN223" s="163"/>
      <c r="EO223" s="163"/>
      <c r="EP223" s="163"/>
      <c r="EQ223" s="163"/>
      <c r="ER223" s="163"/>
      <c r="ES223" s="163"/>
      <c r="ET223" s="163"/>
      <c r="EU223" s="163"/>
      <c r="EV223" s="163"/>
      <c r="EW223" s="163"/>
      <c r="EX223" s="163" t="s">
        <v>180</v>
      </c>
      <c r="EY223" s="163"/>
      <c r="EZ223" s="163"/>
      <c r="FA223" s="163"/>
      <c r="FB223" s="163"/>
      <c r="FC223" s="163"/>
      <c r="FD223" s="163"/>
      <c r="FE223" s="163"/>
      <c r="FF223" s="163"/>
      <c r="FG223" s="163"/>
      <c r="FH223" s="163"/>
      <c r="FI223" s="163"/>
      <c r="FJ223" s="163"/>
      <c r="FK223" s="163"/>
      <c r="FL223" s="163"/>
      <c r="FM223" s="163"/>
      <c r="FN223" s="163"/>
      <c r="FO223" s="163"/>
      <c r="FP223" s="163"/>
      <c r="FQ223" s="163"/>
      <c r="FR223" s="163"/>
      <c r="FS223" s="163"/>
      <c r="FT223" s="163"/>
      <c r="FU223" s="163"/>
      <c r="FV223" s="163"/>
      <c r="FW223" s="163"/>
      <c r="FX223" s="163"/>
      <c r="FY223" s="163"/>
      <c r="FZ223" s="163"/>
      <c r="GA223" s="163"/>
      <c r="GB223" s="163" t="s">
        <v>180</v>
      </c>
      <c r="GC223" s="163"/>
      <c r="GD223" s="163"/>
      <c r="GE223" s="163"/>
      <c r="GF223" s="163"/>
      <c r="GG223" s="163"/>
      <c r="GH223" s="163"/>
      <c r="GI223" s="163"/>
      <c r="GJ223" s="163"/>
      <c r="GK223" s="163"/>
      <c r="GL223" s="163"/>
      <c r="GM223" s="163"/>
      <c r="GN223" s="163"/>
      <c r="GO223" s="163"/>
      <c r="GP223" s="163"/>
      <c r="GQ223" s="163"/>
      <c r="GR223" s="163"/>
      <c r="GS223" s="163"/>
      <c r="GT223" s="163"/>
      <c r="GU223" s="163"/>
      <c r="GV223" s="163"/>
      <c r="GW223" s="163"/>
      <c r="GX223" s="163"/>
      <c r="GY223" s="163"/>
      <c r="GZ223" s="163"/>
      <c r="HA223" s="163"/>
      <c r="HB223" s="163"/>
      <c r="HC223" s="163"/>
      <c r="HD223" s="163"/>
      <c r="HE223" s="163"/>
      <c r="HF223" s="163" t="s">
        <v>180</v>
      </c>
      <c r="HG223" s="163"/>
      <c r="HH223" s="163"/>
      <c r="HI223" s="163"/>
      <c r="HJ223" s="163"/>
      <c r="HK223" s="163"/>
      <c r="HL223" s="163"/>
      <c r="HM223" s="163"/>
      <c r="HN223" s="163"/>
      <c r="HO223" s="163"/>
      <c r="HP223" s="163"/>
      <c r="HQ223" s="163"/>
      <c r="HR223" s="163"/>
      <c r="HS223" s="163"/>
      <c r="HT223" s="163"/>
      <c r="HU223" s="163"/>
      <c r="HV223" s="163"/>
      <c r="HW223" s="163"/>
      <c r="HX223" s="163"/>
      <c r="HY223" s="163"/>
      <c r="HZ223" s="163"/>
      <c r="IA223" s="163"/>
      <c r="IB223" s="163"/>
      <c r="IC223" s="163"/>
      <c r="ID223" s="163"/>
      <c r="IE223" s="163"/>
      <c r="IF223" s="163"/>
      <c r="IG223" s="163"/>
      <c r="IH223" s="163"/>
      <c r="II223" s="163"/>
      <c r="IJ223" s="163" t="s">
        <v>180</v>
      </c>
      <c r="IK223" s="163"/>
      <c r="IL223" s="163"/>
      <c r="IM223" s="163"/>
      <c r="IN223" s="163"/>
      <c r="IO223" s="163"/>
      <c r="IP223" s="163"/>
      <c r="IQ223" s="163"/>
      <c r="IR223" s="163"/>
      <c r="IS223" s="163"/>
      <c r="IT223" s="163"/>
      <c r="IU223" s="163"/>
      <c r="IV223" s="163"/>
      <c r="IW223" s="163"/>
      <c r="IX223" s="163"/>
      <c r="IY223" s="163"/>
      <c r="IZ223" s="163"/>
      <c r="JA223" s="163"/>
      <c r="JB223" s="163"/>
      <c r="JC223" s="163"/>
      <c r="JD223" s="163"/>
      <c r="JE223" s="163"/>
      <c r="JF223" s="163"/>
      <c r="JG223" s="163"/>
      <c r="JH223" s="163"/>
      <c r="JI223" s="163"/>
      <c r="JJ223" s="163"/>
      <c r="JK223" s="163"/>
      <c r="JL223" s="163"/>
      <c r="JM223" s="163"/>
      <c r="JN223" s="163" t="s">
        <v>180</v>
      </c>
      <c r="JO223" s="163"/>
      <c r="JP223" s="163"/>
      <c r="JQ223" s="163"/>
      <c r="JR223" s="163"/>
      <c r="JS223" s="163"/>
      <c r="JT223" s="163"/>
      <c r="JU223" s="163"/>
      <c r="JV223" s="163"/>
      <c r="JW223" s="163"/>
      <c r="JX223" s="163"/>
      <c r="JY223" s="163"/>
      <c r="JZ223" s="163"/>
      <c r="KA223" s="163"/>
      <c r="KB223" s="163"/>
      <c r="KC223" s="163"/>
      <c r="KD223" s="163"/>
      <c r="KE223" s="163"/>
      <c r="KF223" s="163"/>
      <c r="KG223" s="163"/>
      <c r="KH223" s="163"/>
      <c r="KI223" s="163"/>
      <c r="KJ223" s="163"/>
      <c r="KK223" s="163"/>
      <c r="KL223" s="163"/>
      <c r="KM223" s="163"/>
      <c r="KN223" s="163"/>
      <c r="KO223" s="163"/>
      <c r="KP223" s="163"/>
      <c r="KQ223" s="163"/>
    </row>
    <row r="224" spans="1:303">
      <c r="A224" s="35" t="s">
        <v>12</v>
      </c>
      <c r="B224" t="s">
        <v>44</v>
      </c>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c r="AA224" s="33"/>
      <c r="AB224" s="119"/>
      <c r="AC224" s="33"/>
      <c r="AD224" s="33"/>
      <c r="AE224" s="35" t="s">
        <v>12</v>
      </c>
      <c r="AF224" t="s">
        <v>44</v>
      </c>
      <c r="AG224" s="33"/>
      <c r="AH224" s="33"/>
      <c r="AI224" s="33"/>
      <c r="AJ224" s="33"/>
      <c r="AK224" s="33"/>
      <c r="AL224" s="33"/>
      <c r="AM224" s="33"/>
      <c r="AN224" s="33"/>
      <c r="AO224" s="33"/>
      <c r="AP224" s="33"/>
      <c r="AQ224" s="33"/>
      <c r="AR224" s="33"/>
      <c r="AS224" s="33"/>
      <c r="AT224" s="33"/>
      <c r="AU224" s="33"/>
      <c r="AV224" s="33"/>
      <c r="AW224" s="33"/>
      <c r="AX224" s="33"/>
      <c r="AY224" s="33"/>
      <c r="AZ224" s="33"/>
      <c r="BA224" s="33"/>
      <c r="BB224" s="33"/>
      <c r="BC224" s="33"/>
      <c r="BD224" s="33"/>
      <c r="BE224" s="33"/>
      <c r="BF224" s="119"/>
      <c r="BG224" s="33"/>
      <c r="BH224" s="33"/>
      <c r="BI224" s="33"/>
      <c r="BJ224" s="33"/>
      <c r="BK224" s="33"/>
      <c r="BL224" s="33"/>
      <c r="BM224" s="33"/>
      <c r="BN224" s="33"/>
      <c r="BO224" s="33"/>
      <c r="BP224" s="33"/>
      <c r="BQ224" s="33"/>
      <c r="BR224" s="33"/>
      <c r="BS224" s="33"/>
      <c r="BT224" s="33"/>
      <c r="BU224" s="33"/>
      <c r="BV224" s="33"/>
      <c r="BW224" s="33"/>
      <c r="BX224" s="33"/>
      <c r="BY224" s="33"/>
      <c r="BZ224" s="33"/>
      <c r="CA224" s="33"/>
      <c r="CB224" s="33"/>
      <c r="CC224" s="33"/>
      <c r="CD224" s="33"/>
      <c r="CE224" s="33"/>
      <c r="CF224" s="33"/>
      <c r="CG224" s="33"/>
      <c r="CH224" s="33"/>
      <c r="CI224" s="33"/>
      <c r="CJ224" s="119"/>
      <c r="CK224" s="33"/>
      <c r="CL224" s="33"/>
      <c r="CM224" s="33"/>
      <c r="CN224" s="33"/>
      <c r="CO224" s="33"/>
      <c r="CP224" s="33"/>
      <c r="CQ224" s="33"/>
      <c r="CR224" s="33"/>
      <c r="CS224" s="33"/>
      <c r="CT224" s="33"/>
      <c r="CU224" s="33"/>
      <c r="CV224" s="33"/>
      <c r="CW224" s="33"/>
      <c r="CX224" s="33"/>
      <c r="CY224" s="33"/>
      <c r="CZ224" s="33"/>
      <c r="DA224" s="33"/>
      <c r="DB224" s="119"/>
      <c r="DC224" s="33"/>
      <c r="DD224" s="33"/>
      <c r="DE224" s="33"/>
      <c r="DF224" s="33"/>
      <c r="DG224" s="33"/>
      <c r="DH224" s="33"/>
      <c r="DI224" s="33"/>
      <c r="DJ224" s="33"/>
      <c r="DK224" s="33"/>
      <c r="DL224" s="33"/>
      <c r="DM224" s="33"/>
      <c r="DN224" s="33"/>
      <c r="DO224" s="33"/>
      <c r="DP224" s="33"/>
      <c r="DQ224" s="33"/>
      <c r="DR224" s="33"/>
      <c r="DS224" s="33"/>
      <c r="DT224" s="33"/>
      <c r="DU224" s="119"/>
      <c r="DV224" s="33"/>
      <c r="DW224" s="33"/>
      <c r="DX224" s="33"/>
      <c r="DY224" s="33"/>
      <c r="DZ224" s="33"/>
      <c r="EA224" s="33"/>
      <c r="EB224" s="33"/>
      <c r="EC224" s="33"/>
      <c r="ED224" s="33"/>
      <c r="EE224" s="33"/>
      <c r="EF224" s="33"/>
      <c r="EG224" s="33"/>
      <c r="EH224" s="33"/>
      <c r="EI224" s="33"/>
      <c r="EJ224" s="33"/>
      <c r="EK224" s="33"/>
      <c r="EL224" s="33"/>
      <c r="EM224" s="33"/>
      <c r="EN224" s="33"/>
      <c r="EO224" s="33"/>
      <c r="EP224" s="33"/>
      <c r="EQ224" s="33"/>
      <c r="ER224" s="33"/>
      <c r="ES224" s="33"/>
      <c r="ET224" s="33"/>
      <c r="EU224" s="33"/>
      <c r="EV224" s="33"/>
      <c r="EW224" s="119"/>
      <c r="EX224" s="33"/>
      <c r="EY224" s="33"/>
      <c r="EZ224" s="35" t="s">
        <v>12</v>
      </c>
      <c r="FA224" t="s">
        <v>44</v>
      </c>
      <c r="FB224" s="33"/>
      <c r="FC224" s="33"/>
      <c r="FD224" s="33"/>
      <c r="FE224" s="33"/>
      <c r="FF224" s="33"/>
      <c r="FG224" s="33"/>
      <c r="FH224" s="33"/>
      <c r="FI224" s="33"/>
      <c r="FJ224" s="33"/>
      <c r="FK224" s="33"/>
      <c r="FL224" s="33"/>
      <c r="FM224" s="33"/>
      <c r="FN224" s="33"/>
      <c r="FO224" s="33"/>
      <c r="FP224" s="33"/>
      <c r="FQ224" s="33"/>
      <c r="FR224" s="33"/>
      <c r="FS224" s="33"/>
      <c r="FT224" s="33"/>
      <c r="FU224" s="33"/>
      <c r="FV224" s="33"/>
      <c r="FW224" s="33"/>
      <c r="FX224" s="33"/>
      <c r="FY224" s="33"/>
      <c r="FZ224" s="33"/>
      <c r="GA224" s="119"/>
      <c r="GB224" s="33"/>
      <c r="GC224" s="33"/>
    </row>
    <row r="225" spans="1:166">
      <c r="BO225" s="33"/>
      <c r="BP225" s="33"/>
      <c r="BQ225" s="33"/>
      <c r="BR225" s="33"/>
      <c r="BS225" s="33"/>
      <c r="BT225" s="33"/>
      <c r="BU225" s="33"/>
      <c r="BV225" s="33"/>
      <c r="BW225" s="33"/>
      <c r="BX225" s="33"/>
      <c r="BY225" s="33"/>
      <c r="BZ225" s="33"/>
      <c r="CA225" s="33"/>
      <c r="CB225" s="33"/>
      <c r="CC225" s="33"/>
      <c r="CD225" s="33"/>
      <c r="CE225" s="33"/>
      <c r="CF225" s="33"/>
      <c r="CG225" s="33"/>
      <c r="CH225" s="33"/>
      <c r="CI225" s="33"/>
      <c r="CJ225" s="119"/>
      <c r="CK225" s="33"/>
      <c r="CL225" s="33"/>
      <c r="CM225" s="33"/>
      <c r="CN225" s="33"/>
      <c r="CO225" s="33"/>
      <c r="CP225" s="33"/>
      <c r="CQ225" s="33"/>
      <c r="CR225" s="33"/>
      <c r="CS225" s="33"/>
      <c r="CT225" s="33"/>
      <c r="CU225" s="33"/>
      <c r="CV225" s="33"/>
      <c r="CW225" s="33"/>
      <c r="CX225" s="33"/>
      <c r="CY225" s="33"/>
      <c r="CZ225" s="33"/>
      <c r="DA225" s="33"/>
      <c r="DB225" s="119"/>
      <c r="DC225" s="33"/>
      <c r="DD225" s="33"/>
      <c r="DE225" s="33"/>
      <c r="DF225" s="33"/>
      <c r="DG225" s="33"/>
      <c r="DH225" s="33"/>
      <c r="DI225" s="33"/>
      <c r="DJ225" s="33"/>
      <c r="DK225" s="33"/>
      <c r="DL225" s="33"/>
      <c r="DM225" s="33"/>
      <c r="DN225" s="33"/>
      <c r="DO225" s="33"/>
      <c r="DP225" s="33"/>
      <c r="DQ225" s="33"/>
      <c r="DR225" s="33"/>
      <c r="DS225" s="33"/>
      <c r="DT225" s="33"/>
      <c r="DU225" s="119"/>
      <c r="DV225" s="33"/>
      <c r="DW225" s="33"/>
      <c r="DX225" s="33"/>
      <c r="DY225" s="33"/>
      <c r="DZ225" s="33"/>
      <c r="EA225" s="33"/>
      <c r="EB225" s="33"/>
      <c r="EC225" s="33"/>
      <c r="ED225" s="33"/>
      <c r="EE225" s="33"/>
      <c r="EF225" s="33"/>
      <c r="EG225" s="33"/>
      <c r="EH225" s="33"/>
      <c r="EI225" s="33"/>
      <c r="EJ225" s="33"/>
      <c r="EK225" s="33"/>
      <c r="EL225" s="33"/>
      <c r="EM225" s="33"/>
      <c r="EN225" s="33"/>
      <c r="EO225" s="33"/>
      <c r="EP225" s="33"/>
      <c r="EQ225" s="33"/>
      <c r="ER225" s="33"/>
      <c r="ES225" s="33"/>
      <c r="ET225" s="33"/>
      <c r="EU225" s="33"/>
      <c r="EV225" s="33"/>
      <c r="EW225" s="119"/>
      <c r="EX225" s="33"/>
      <c r="EY225" s="33"/>
    </row>
    <row r="226" spans="1:166">
      <c r="A226" s="35" t="s">
        <v>132</v>
      </c>
      <c r="B226" s="35" t="s">
        <v>133</v>
      </c>
      <c r="AE226" s="35" t="s">
        <v>132</v>
      </c>
      <c r="AF226" s="35" t="s">
        <v>133</v>
      </c>
      <c r="BO226" s="33"/>
      <c r="BP226" s="33"/>
      <c r="BQ226" s="33"/>
      <c r="BR226" s="33"/>
      <c r="BS226" s="33"/>
      <c r="BT226" s="33"/>
      <c r="BU226" s="33"/>
      <c r="BV226" s="33"/>
      <c r="BW226" s="33"/>
      <c r="BX226" s="33"/>
      <c r="BY226" s="33"/>
      <c r="BZ226" s="33"/>
      <c r="CA226" s="33"/>
      <c r="CB226" s="33"/>
      <c r="CC226" s="33"/>
      <c r="CD226" s="33"/>
      <c r="CE226" s="33"/>
      <c r="CF226" s="33"/>
      <c r="CG226" s="33"/>
      <c r="CH226" s="33"/>
      <c r="CI226" s="33"/>
      <c r="CJ226" s="119"/>
      <c r="CK226" s="33"/>
      <c r="CL226" s="33"/>
      <c r="CM226" s="33"/>
      <c r="CN226" s="33"/>
      <c r="CO226" s="33"/>
      <c r="CP226" s="33"/>
      <c r="CQ226" s="33"/>
      <c r="CR226" s="33"/>
      <c r="CS226" s="33"/>
      <c r="CT226" s="33"/>
      <c r="CU226" s="33"/>
      <c r="CV226" s="33"/>
      <c r="CW226" s="33"/>
      <c r="CX226" s="33"/>
      <c r="CY226" s="33"/>
      <c r="CZ226" s="33"/>
      <c r="DA226" s="33"/>
      <c r="DB226" s="119"/>
      <c r="DC226" s="33"/>
      <c r="DD226" s="33"/>
      <c r="DE226" s="33"/>
      <c r="DF226" s="33"/>
      <c r="DG226" s="33"/>
      <c r="DH226" s="33"/>
      <c r="DI226" s="33"/>
      <c r="DJ226" s="33"/>
      <c r="DK226" s="33"/>
      <c r="DL226" s="33"/>
      <c r="DM226" s="33"/>
      <c r="DN226" s="33"/>
      <c r="DO226" s="33"/>
      <c r="DP226" s="33"/>
      <c r="DQ226" s="33"/>
      <c r="DR226" s="33"/>
      <c r="DS226" s="33"/>
      <c r="DT226" s="33"/>
      <c r="DU226" s="119"/>
      <c r="DV226" s="33"/>
      <c r="DW226" s="33"/>
      <c r="DX226" s="33"/>
      <c r="DY226" s="33"/>
      <c r="DZ226" s="33"/>
      <c r="EA226" s="33"/>
      <c r="EB226" s="33"/>
      <c r="EC226" s="33"/>
      <c r="ED226" s="33"/>
      <c r="EE226" s="33"/>
      <c r="EF226" s="33"/>
      <c r="EG226" s="33"/>
      <c r="EH226" s="33"/>
      <c r="EI226" s="33"/>
      <c r="EJ226" s="33"/>
      <c r="EK226" s="33"/>
      <c r="EL226" s="33"/>
      <c r="EM226" s="33"/>
      <c r="EN226" s="33"/>
      <c r="EO226" s="33"/>
      <c r="EP226" s="33"/>
      <c r="EQ226" s="33"/>
      <c r="ER226" s="33"/>
      <c r="ES226" s="33"/>
      <c r="ET226" s="33"/>
      <c r="EU226" s="33"/>
      <c r="EV226" s="33"/>
      <c r="EW226" s="119"/>
      <c r="EX226" s="33"/>
      <c r="EY226" s="33"/>
      <c r="EZ226" s="35" t="s">
        <v>132</v>
      </c>
      <c r="FA226" s="35" t="s">
        <v>133</v>
      </c>
    </row>
    <row r="227" spans="1:166">
      <c r="A227" s="35" t="s">
        <v>119</v>
      </c>
      <c r="B227" t="s">
        <v>64</v>
      </c>
      <c r="C227" t="s">
        <v>70</v>
      </c>
      <c r="D227" t="s">
        <v>57</v>
      </c>
      <c r="E227" t="s">
        <v>60</v>
      </c>
      <c r="F227" t="s">
        <v>43</v>
      </c>
      <c r="G227" t="s">
        <v>65</v>
      </c>
      <c r="H227" t="s">
        <v>66</v>
      </c>
      <c r="I227" t="s">
        <v>55</v>
      </c>
      <c r="J227" t="s">
        <v>68</v>
      </c>
      <c r="K227" t="s">
        <v>81</v>
      </c>
      <c r="AE227" s="35" t="s">
        <v>119</v>
      </c>
      <c r="AF227" t="s">
        <v>64</v>
      </c>
      <c r="AG227" t="s">
        <v>70</v>
      </c>
      <c r="AH227" t="s">
        <v>57</v>
      </c>
      <c r="AI227" t="s">
        <v>60</v>
      </c>
      <c r="AJ227" t="s">
        <v>43</v>
      </c>
      <c r="AK227" t="s">
        <v>65</v>
      </c>
      <c r="AL227" t="s">
        <v>66</v>
      </c>
      <c r="AM227" t="s">
        <v>55</v>
      </c>
      <c r="AN227" t="s">
        <v>68</v>
      </c>
      <c r="AO227" t="s">
        <v>81</v>
      </c>
      <c r="BO227" s="33"/>
      <c r="BP227" s="33"/>
      <c r="BQ227" s="33"/>
      <c r="BR227" s="33"/>
      <c r="BS227" s="33"/>
      <c r="BT227" s="33"/>
      <c r="BU227" s="33"/>
      <c r="BV227" s="33"/>
      <c r="BW227" s="33"/>
      <c r="BX227" s="33"/>
      <c r="BY227" s="33"/>
      <c r="BZ227" s="33"/>
      <c r="CA227" s="33"/>
      <c r="CB227" s="33"/>
      <c r="CC227" s="33"/>
      <c r="CD227" s="33"/>
      <c r="CE227" s="33"/>
      <c r="CF227" s="33"/>
      <c r="CG227" s="33"/>
      <c r="CH227" s="33"/>
      <c r="CI227" s="33"/>
      <c r="CJ227" s="119"/>
      <c r="CK227" s="33"/>
      <c r="CL227" s="33"/>
      <c r="CM227" s="33"/>
      <c r="CN227" s="33"/>
      <c r="CO227" s="33"/>
      <c r="CP227" s="33"/>
      <c r="CQ227" s="33"/>
      <c r="CR227" s="33"/>
      <c r="CS227" s="33"/>
      <c r="CT227" s="33"/>
      <c r="CU227" s="33"/>
      <c r="CV227" s="33"/>
      <c r="CW227" s="33"/>
      <c r="CX227" s="33"/>
      <c r="CY227" s="33"/>
      <c r="CZ227" s="33"/>
      <c r="DA227" s="33"/>
      <c r="DB227" s="119"/>
      <c r="DC227" s="33"/>
      <c r="DD227" s="33"/>
      <c r="DE227" s="33"/>
      <c r="DF227" s="33"/>
      <c r="DG227" s="33"/>
      <c r="DH227" s="33"/>
      <c r="DI227" s="33"/>
      <c r="DJ227" s="33"/>
      <c r="DK227" s="33"/>
      <c r="DL227" s="33"/>
      <c r="DM227" s="33"/>
      <c r="DN227" s="33"/>
      <c r="DO227" s="33"/>
      <c r="DP227" s="33"/>
      <c r="DQ227" s="33"/>
      <c r="DR227" s="33"/>
      <c r="DS227" s="33"/>
      <c r="DT227" s="33"/>
      <c r="DU227" s="119"/>
      <c r="DV227" s="33"/>
      <c r="DW227" s="33"/>
      <c r="DX227" s="33"/>
      <c r="DY227" s="33"/>
      <c r="DZ227" s="33"/>
      <c r="EA227" s="33"/>
      <c r="EB227" s="33"/>
      <c r="EC227" s="33"/>
      <c r="ED227" s="33"/>
      <c r="EE227" s="33"/>
      <c r="EF227" s="33"/>
      <c r="EG227" s="33"/>
      <c r="EH227" s="33"/>
      <c r="EI227" s="33"/>
      <c r="EJ227" s="33"/>
      <c r="EK227" s="33"/>
      <c r="EL227" s="33"/>
      <c r="EM227" s="33"/>
      <c r="EN227" s="33"/>
      <c r="EO227" s="33"/>
      <c r="EP227" s="33"/>
      <c r="EQ227" s="33"/>
      <c r="ER227" s="33"/>
      <c r="ES227" s="33"/>
      <c r="ET227" s="33"/>
      <c r="EU227" s="33"/>
      <c r="EV227" s="33"/>
      <c r="EW227" s="119"/>
      <c r="EX227" s="33"/>
      <c r="EY227" s="33"/>
      <c r="EZ227" s="35" t="s">
        <v>119</v>
      </c>
      <c r="FA227" t="s">
        <v>64</v>
      </c>
      <c r="FB227" t="s">
        <v>70</v>
      </c>
      <c r="FC227" t="s">
        <v>57</v>
      </c>
      <c r="FD227" t="s">
        <v>60</v>
      </c>
      <c r="FE227" t="s">
        <v>43</v>
      </c>
      <c r="FF227" t="s">
        <v>65</v>
      </c>
      <c r="FG227" t="s">
        <v>66</v>
      </c>
      <c r="FH227" t="s">
        <v>55</v>
      </c>
      <c r="FI227" t="s">
        <v>68</v>
      </c>
      <c r="FJ227" t="s">
        <v>81</v>
      </c>
    </row>
    <row r="228" spans="1:166">
      <c r="A228" s="105" t="s">
        <v>134</v>
      </c>
      <c r="B228">
        <v>8</v>
      </c>
      <c r="C228">
        <v>1</v>
      </c>
      <c r="D228">
        <v>17</v>
      </c>
      <c r="E228">
        <v>15</v>
      </c>
      <c r="F228">
        <v>8</v>
      </c>
      <c r="G228">
        <v>1</v>
      </c>
      <c r="J228">
        <v>1</v>
      </c>
      <c r="K228">
        <v>51</v>
      </c>
      <c r="AE228" s="105" t="s">
        <v>135</v>
      </c>
      <c r="AF228">
        <v>11</v>
      </c>
      <c r="AG228">
        <v>1</v>
      </c>
      <c r="AH228">
        <v>22</v>
      </c>
      <c r="AI228">
        <v>24</v>
      </c>
      <c r="AJ228">
        <v>16</v>
      </c>
      <c r="AK228">
        <v>2</v>
      </c>
      <c r="AL228">
        <v>1</v>
      </c>
      <c r="AM228">
        <v>2</v>
      </c>
      <c r="AN228">
        <v>2</v>
      </c>
      <c r="AO228">
        <v>81</v>
      </c>
      <c r="BO228" s="33"/>
      <c r="BP228" s="33"/>
      <c r="BQ228" s="33"/>
      <c r="BR228" s="33"/>
      <c r="BS228" s="33"/>
      <c r="BT228" s="33"/>
      <c r="BU228" s="33"/>
      <c r="BV228" s="33"/>
      <c r="BW228" s="33"/>
      <c r="BX228" s="33"/>
      <c r="BY228" s="33"/>
      <c r="BZ228" s="33"/>
      <c r="CA228" s="33"/>
      <c r="CB228" s="33"/>
      <c r="CC228" s="33"/>
      <c r="CD228" s="33"/>
      <c r="CE228" s="33"/>
      <c r="CF228" s="33"/>
      <c r="CG228" s="33"/>
      <c r="CH228" s="33"/>
      <c r="CI228" s="33"/>
      <c r="CJ228" s="119"/>
      <c r="CK228" s="33"/>
      <c r="CL228" s="33"/>
      <c r="CM228" s="33"/>
      <c r="CN228" s="33"/>
      <c r="CO228" s="33"/>
      <c r="CP228" s="33"/>
      <c r="CQ228" s="33"/>
      <c r="CR228" s="33"/>
      <c r="CS228" s="33"/>
      <c r="CT228" s="33"/>
      <c r="CU228" s="33"/>
      <c r="CV228" s="33"/>
      <c r="CW228" s="33"/>
      <c r="CX228" s="33"/>
      <c r="CY228" s="33"/>
      <c r="CZ228" s="33"/>
      <c r="DA228" s="33"/>
      <c r="DB228" s="119"/>
      <c r="DC228" s="33"/>
      <c r="DD228" s="33"/>
      <c r="DE228" s="33"/>
      <c r="DF228" s="33"/>
      <c r="DG228" s="33"/>
      <c r="DH228" s="33"/>
      <c r="DI228" s="33"/>
      <c r="DJ228" s="33"/>
      <c r="DK228" s="33"/>
      <c r="DL228" s="33"/>
      <c r="DM228" s="33"/>
      <c r="DN228" s="33"/>
      <c r="DO228" s="33"/>
      <c r="DP228" s="33"/>
      <c r="DQ228" s="33"/>
      <c r="DR228" s="33"/>
      <c r="DS228" s="33"/>
      <c r="DT228" s="33"/>
      <c r="DU228" s="119"/>
      <c r="DV228" s="33"/>
      <c r="DW228" s="33"/>
      <c r="DX228" s="33"/>
      <c r="DY228" s="33"/>
      <c r="DZ228" s="33"/>
      <c r="EA228" s="33"/>
      <c r="EB228" s="33"/>
      <c r="EC228" s="33"/>
      <c r="ED228" s="33"/>
      <c r="EE228" s="33"/>
      <c r="EF228" s="33"/>
      <c r="EG228" s="33"/>
      <c r="EH228" s="33"/>
      <c r="EI228" s="33"/>
      <c r="EJ228" s="33"/>
      <c r="EK228" s="33"/>
      <c r="EL228" s="33"/>
      <c r="EM228" s="33"/>
      <c r="EN228" s="33"/>
      <c r="EO228" s="33"/>
      <c r="EP228" s="33"/>
      <c r="EQ228" s="33"/>
      <c r="ER228" s="33"/>
      <c r="ES228" s="33"/>
      <c r="ET228" s="33"/>
      <c r="EU228" s="33"/>
      <c r="EV228" s="33"/>
      <c r="EW228" s="119"/>
      <c r="EX228" s="33"/>
      <c r="EY228" s="33"/>
      <c r="EZ228" s="105" t="s">
        <v>135</v>
      </c>
      <c r="FA228">
        <v>11</v>
      </c>
      <c r="FB228">
        <v>1</v>
      </c>
      <c r="FC228">
        <v>22</v>
      </c>
      <c r="FD228">
        <v>24</v>
      </c>
      <c r="FE228">
        <v>16</v>
      </c>
      <c r="FF228">
        <v>2</v>
      </c>
      <c r="FG228">
        <v>1</v>
      </c>
      <c r="FH228">
        <v>2</v>
      </c>
      <c r="FI228">
        <v>2</v>
      </c>
      <c r="FJ228">
        <v>81</v>
      </c>
    </row>
    <row r="229" spans="1:166">
      <c r="A229" s="105" t="s">
        <v>137</v>
      </c>
      <c r="B229">
        <v>6</v>
      </c>
      <c r="D229">
        <v>7</v>
      </c>
      <c r="E229">
        <v>11</v>
      </c>
      <c r="F229">
        <v>9</v>
      </c>
      <c r="G229">
        <v>1</v>
      </c>
      <c r="H229">
        <v>1</v>
      </c>
      <c r="I229">
        <v>2</v>
      </c>
      <c r="J229">
        <v>1</v>
      </c>
      <c r="K229">
        <v>38</v>
      </c>
      <c r="AE229" s="105" t="s">
        <v>138</v>
      </c>
      <c r="AF229">
        <v>3</v>
      </c>
      <c r="AH229">
        <v>2</v>
      </c>
      <c r="AI229">
        <v>2</v>
      </c>
      <c r="AJ229">
        <v>1</v>
      </c>
      <c r="AO229">
        <v>8</v>
      </c>
      <c r="BO229" s="33"/>
      <c r="BP229" s="33"/>
      <c r="BQ229" s="33"/>
      <c r="BR229" s="33"/>
      <c r="BS229" s="33"/>
      <c r="BT229" s="33"/>
      <c r="BU229" s="33"/>
      <c r="BV229" s="33"/>
      <c r="BW229" s="33"/>
      <c r="BX229" s="33"/>
      <c r="BY229" s="33"/>
      <c r="BZ229" s="33"/>
      <c r="CA229" s="33"/>
      <c r="CB229" s="33"/>
      <c r="CC229" s="33"/>
      <c r="CD229" s="33"/>
      <c r="CE229" s="33"/>
      <c r="CF229" s="33"/>
      <c r="CG229" s="33"/>
      <c r="CH229" s="33"/>
      <c r="CI229" s="33"/>
      <c r="CJ229" s="119"/>
      <c r="CK229" s="33"/>
      <c r="CL229" s="33"/>
      <c r="CM229" s="33"/>
      <c r="CN229" s="33"/>
      <c r="CO229" s="33"/>
      <c r="CP229" s="33"/>
      <c r="CQ229" s="33"/>
      <c r="CR229" s="33"/>
      <c r="CS229" s="33"/>
      <c r="CT229" s="33"/>
      <c r="CU229" s="33"/>
      <c r="CV229" s="33"/>
      <c r="CW229" s="33"/>
      <c r="CX229" s="33"/>
      <c r="CY229" s="33"/>
      <c r="CZ229" s="33"/>
      <c r="DA229" s="33"/>
      <c r="DB229" s="119"/>
      <c r="DC229" s="33"/>
      <c r="DD229" s="33"/>
      <c r="DE229" s="33"/>
      <c r="DF229" s="33"/>
      <c r="DG229" s="33"/>
      <c r="DH229" s="33"/>
      <c r="DI229" s="33"/>
      <c r="DJ229" s="33"/>
      <c r="DK229" s="33"/>
      <c r="DL229" s="33"/>
      <c r="DM229" s="33"/>
      <c r="DN229" s="33"/>
      <c r="DO229" s="33"/>
      <c r="DP229" s="33"/>
      <c r="DQ229" s="33"/>
      <c r="DR229" s="33"/>
      <c r="DS229" s="33"/>
      <c r="DT229" s="33"/>
      <c r="DU229" s="119"/>
      <c r="DV229" s="33"/>
      <c r="DW229" s="33"/>
      <c r="DX229" s="33"/>
      <c r="DY229" s="33"/>
      <c r="DZ229" s="33"/>
      <c r="EA229" s="33"/>
      <c r="EB229" s="33"/>
      <c r="EC229" s="33"/>
      <c r="ED229" s="33"/>
      <c r="EE229" s="33"/>
      <c r="EF229" s="33"/>
      <c r="EG229" s="33"/>
      <c r="EH229" s="33"/>
      <c r="EI229" s="33"/>
      <c r="EJ229" s="33"/>
      <c r="EK229" s="33"/>
      <c r="EL229" s="33"/>
      <c r="EM229" s="33"/>
      <c r="EN229" s="33"/>
      <c r="EO229" s="33"/>
      <c r="EP229" s="33"/>
      <c r="EQ229" s="33"/>
      <c r="ER229" s="33"/>
      <c r="ES229" s="33"/>
      <c r="ET229" s="33"/>
      <c r="EU229" s="33"/>
      <c r="EV229" s="33"/>
      <c r="EW229" s="119"/>
      <c r="EX229" s="33"/>
      <c r="EY229" s="33"/>
      <c r="EZ229" s="105" t="s">
        <v>138</v>
      </c>
      <c r="FA229">
        <v>3</v>
      </c>
      <c r="FC229">
        <v>2</v>
      </c>
      <c r="FD229">
        <v>2</v>
      </c>
      <c r="FE229">
        <v>1</v>
      </c>
      <c r="FJ229">
        <v>8</v>
      </c>
    </row>
    <row r="230" spans="1:166">
      <c r="A230" s="105" t="s">
        <v>81</v>
      </c>
      <c r="B230">
        <v>14</v>
      </c>
      <c r="C230">
        <v>1</v>
      </c>
      <c r="D230">
        <v>24</v>
      </c>
      <c r="E230">
        <v>26</v>
      </c>
      <c r="F230">
        <v>17</v>
      </c>
      <c r="G230">
        <v>2</v>
      </c>
      <c r="H230">
        <v>1</v>
      </c>
      <c r="I230">
        <v>2</v>
      </c>
      <c r="J230">
        <v>2</v>
      </c>
      <c r="K230">
        <v>89</v>
      </c>
      <c r="AE230" s="105" t="s">
        <v>81</v>
      </c>
      <c r="AF230">
        <v>14</v>
      </c>
      <c r="AG230">
        <v>1</v>
      </c>
      <c r="AH230">
        <v>24</v>
      </c>
      <c r="AI230">
        <v>26</v>
      </c>
      <c r="AJ230">
        <v>17</v>
      </c>
      <c r="AK230">
        <v>2</v>
      </c>
      <c r="AL230">
        <v>1</v>
      </c>
      <c r="AM230">
        <v>2</v>
      </c>
      <c r="AN230">
        <v>2</v>
      </c>
      <c r="AO230">
        <v>89</v>
      </c>
      <c r="BO230" s="33"/>
      <c r="BP230" s="33"/>
      <c r="BQ230" s="33"/>
      <c r="BR230" s="33"/>
      <c r="BS230" s="33"/>
      <c r="BT230" s="33"/>
      <c r="BU230" s="33"/>
      <c r="BV230" s="33"/>
      <c r="BW230" s="33"/>
      <c r="BX230" s="33"/>
      <c r="BY230" s="33"/>
      <c r="BZ230" s="33"/>
      <c r="CA230" s="33"/>
      <c r="CB230" s="33"/>
      <c r="CC230" s="33"/>
      <c r="CD230" s="33"/>
      <c r="CE230" s="33"/>
      <c r="CF230" s="33"/>
      <c r="CG230" s="33"/>
      <c r="CH230" s="33"/>
      <c r="CI230" s="33"/>
      <c r="CJ230" s="119"/>
      <c r="CK230" s="33"/>
      <c r="CL230" s="33"/>
      <c r="CM230" s="33"/>
      <c r="CN230" s="33"/>
      <c r="CO230" s="33"/>
      <c r="CP230" s="33"/>
      <c r="CQ230" s="33"/>
      <c r="CR230" s="33"/>
      <c r="CS230" s="33"/>
      <c r="CT230" s="33"/>
      <c r="CU230" s="33"/>
      <c r="CV230" s="33"/>
      <c r="CW230" s="33"/>
      <c r="CX230" s="33"/>
      <c r="CY230" s="33"/>
      <c r="CZ230" s="33"/>
      <c r="DA230" s="33"/>
      <c r="DB230" s="119"/>
      <c r="DC230" s="33"/>
      <c r="DD230" s="33"/>
      <c r="DE230" s="33"/>
      <c r="DF230" s="33"/>
      <c r="DG230" s="33"/>
      <c r="DH230" s="33"/>
      <c r="DI230" s="33"/>
      <c r="DJ230" s="33"/>
      <c r="DK230" s="33"/>
      <c r="DL230" s="33"/>
      <c r="DM230" s="33"/>
      <c r="DN230" s="33"/>
      <c r="DO230" s="33"/>
      <c r="DP230" s="33"/>
      <c r="DQ230" s="33"/>
      <c r="DR230" s="33"/>
      <c r="DS230" s="33"/>
      <c r="DT230" s="33"/>
      <c r="DU230" s="119"/>
      <c r="DV230" s="33"/>
      <c r="DW230" s="33"/>
      <c r="DX230" s="33"/>
      <c r="DY230" s="33"/>
      <c r="DZ230" s="33"/>
      <c r="EA230" s="33"/>
      <c r="EB230" s="33"/>
      <c r="EC230" s="33"/>
      <c r="ED230" s="33"/>
      <c r="EE230" s="33"/>
      <c r="EF230" s="33"/>
      <c r="EG230" s="33"/>
      <c r="EH230" s="33"/>
      <c r="EI230" s="33"/>
      <c r="EJ230" s="33"/>
      <c r="EK230" s="33"/>
      <c r="EL230" s="33"/>
      <c r="EM230" s="33"/>
      <c r="EN230" s="33"/>
      <c r="EO230" s="33"/>
      <c r="EP230" s="33"/>
      <c r="EQ230" s="33"/>
      <c r="ER230" s="33"/>
      <c r="ES230" s="33"/>
      <c r="ET230" s="33"/>
      <c r="EU230" s="33"/>
      <c r="EV230" s="33"/>
      <c r="EW230" s="119"/>
      <c r="EX230" s="33"/>
      <c r="EY230" s="33"/>
      <c r="EZ230" s="105" t="s">
        <v>81</v>
      </c>
      <c r="FA230">
        <v>14</v>
      </c>
      <c r="FB230">
        <v>1</v>
      </c>
      <c r="FC230">
        <v>24</v>
      </c>
      <c r="FD230">
        <v>26</v>
      </c>
      <c r="FE230">
        <v>17</v>
      </c>
      <c r="FF230">
        <v>2</v>
      </c>
      <c r="FG230">
        <v>1</v>
      </c>
      <c r="FH230">
        <v>2</v>
      </c>
      <c r="FI230">
        <v>2</v>
      </c>
      <c r="FJ230">
        <v>89</v>
      </c>
    </row>
    <row r="231" spans="1:166">
      <c r="BO231" s="33"/>
      <c r="BP231" s="33"/>
      <c r="BQ231" s="33"/>
      <c r="BR231" s="33"/>
      <c r="BS231" s="33"/>
      <c r="BT231" s="33"/>
      <c r="BU231" s="33"/>
      <c r="BV231" s="33"/>
      <c r="BW231" s="33"/>
      <c r="BX231" s="33"/>
      <c r="BY231" s="33"/>
      <c r="BZ231" s="33"/>
      <c r="CA231" s="33"/>
      <c r="CB231" s="33"/>
      <c r="CC231" s="33"/>
      <c r="CD231" s="33"/>
      <c r="CE231" s="33"/>
      <c r="CF231" s="33"/>
      <c r="CG231" s="33"/>
      <c r="CH231" s="33"/>
      <c r="CI231" s="33"/>
      <c r="CJ231" s="119"/>
      <c r="CK231" s="33"/>
      <c r="CL231" s="33"/>
      <c r="CM231" s="33"/>
      <c r="CN231" s="33"/>
      <c r="CO231" s="33"/>
      <c r="CP231" s="33"/>
      <c r="CQ231" s="33"/>
      <c r="CR231" s="33"/>
      <c r="CS231" s="33"/>
      <c r="CT231" s="33"/>
      <c r="CU231" s="33"/>
      <c r="CV231" s="33"/>
      <c r="CW231" s="33"/>
      <c r="CX231" s="33"/>
      <c r="CY231" s="33"/>
      <c r="CZ231" s="33"/>
      <c r="DA231" s="33"/>
      <c r="DB231" s="119"/>
      <c r="DC231" s="33"/>
      <c r="DD231" s="33"/>
      <c r="DE231" s="33"/>
      <c r="DF231" s="33"/>
      <c r="DG231" s="33"/>
      <c r="DH231" s="33"/>
      <c r="DI231" s="33"/>
      <c r="DJ231" s="33"/>
      <c r="DK231" s="33"/>
      <c r="DL231" s="33"/>
      <c r="DM231" s="33"/>
      <c r="DN231" s="33"/>
      <c r="DO231" s="33"/>
      <c r="DP231" s="33"/>
      <c r="DQ231" s="33"/>
      <c r="DR231" s="33"/>
      <c r="DS231" s="33"/>
      <c r="DT231" s="33"/>
      <c r="DU231" s="119"/>
      <c r="DV231" s="33"/>
      <c r="DW231" s="33"/>
      <c r="DX231" s="33"/>
      <c r="DY231" s="33"/>
      <c r="DZ231" s="33"/>
      <c r="EA231" s="33"/>
      <c r="EB231" s="33"/>
      <c r="EC231" s="33"/>
      <c r="ED231" s="33"/>
      <c r="EE231" s="33"/>
      <c r="EF231" s="33"/>
      <c r="EG231" s="33"/>
      <c r="EH231" s="33"/>
      <c r="EI231" s="33"/>
      <c r="EJ231" s="33"/>
      <c r="EK231" s="33"/>
      <c r="EL231" s="33"/>
      <c r="EM231" s="33"/>
      <c r="EN231" s="33"/>
      <c r="EO231" s="33"/>
      <c r="EP231" s="33"/>
      <c r="EQ231" s="33"/>
      <c r="ER231" s="33"/>
      <c r="ES231" s="33"/>
      <c r="ET231" s="33"/>
      <c r="EU231" s="33"/>
      <c r="EV231" s="33"/>
      <c r="EW231" s="119"/>
      <c r="EX231" s="33"/>
      <c r="EY231" s="33"/>
    </row>
    <row r="232" spans="1:166">
      <c r="BO232" s="33"/>
      <c r="BP232" s="33"/>
      <c r="BQ232" s="33"/>
      <c r="BR232" s="33"/>
      <c r="BS232" s="33"/>
      <c r="BT232" s="33"/>
      <c r="BU232" s="33"/>
      <c r="BV232" s="33"/>
      <c r="BW232" s="33"/>
      <c r="BX232" s="33"/>
      <c r="BY232" s="33"/>
      <c r="BZ232" s="33"/>
      <c r="CA232" s="33"/>
      <c r="CB232" s="33"/>
      <c r="CC232" s="33"/>
      <c r="CD232" s="33"/>
      <c r="CE232" s="33"/>
      <c r="CF232" s="33"/>
      <c r="CG232" s="33"/>
      <c r="CH232" s="33"/>
      <c r="CI232" s="33"/>
      <c r="CJ232" s="119"/>
      <c r="CK232" s="33"/>
      <c r="CL232" s="33"/>
      <c r="CM232" s="33"/>
      <c r="CN232" s="33"/>
      <c r="CO232" s="33"/>
      <c r="CP232" s="33"/>
      <c r="CQ232" s="33"/>
      <c r="CR232" s="33"/>
      <c r="CS232" s="33"/>
      <c r="CT232" s="33"/>
      <c r="CU232" s="33"/>
      <c r="CV232" s="33"/>
      <c r="CW232" s="33"/>
      <c r="CX232" s="33"/>
      <c r="CY232" s="33"/>
      <c r="CZ232" s="33"/>
      <c r="DA232" s="33"/>
      <c r="DB232" s="119"/>
      <c r="DC232" s="33"/>
      <c r="DD232" s="33"/>
      <c r="DE232" s="33"/>
      <c r="DF232" s="33"/>
      <c r="DG232" s="33"/>
      <c r="DH232" s="33"/>
      <c r="DI232" s="33"/>
      <c r="DJ232" s="33"/>
      <c r="DK232" s="33"/>
      <c r="DL232" s="33"/>
      <c r="DM232" s="33"/>
      <c r="DN232" s="33"/>
      <c r="DO232" s="33"/>
      <c r="DP232" s="33"/>
      <c r="DQ232" s="33"/>
      <c r="DR232" s="33"/>
      <c r="DS232" s="33"/>
      <c r="DT232" s="33"/>
      <c r="DU232" s="119"/>
      <c r="DV232" s="33"/>
      <c r="DW232" s="33"/>
      <c r="DX232" s="33"/>
      <c r="DY232" s="33"/>
      <c r="DZ232" s="33"/>
      <c r="EA232" s="33"/>
      <c r="EB232" s="33"/>
      <c r="EC232" s="33"/>
      <c r="ED232" s="33"/>
      <c r="EE232" s="33"/>
      <c r="EF232" s="33"/>
      <c r="EG232" s="33"/>
      <c r="EH232" s="33"/>
      <c r="EI232" s="33"/>
      <c r="EJ232" s="33"/>
      <c r="EK232" s="33"/>
      <c r="EL232" s="33"/>
      <c r="EM232" s="33"/>
      <c r="EN232" s="33"/>
      <c r="EO232" s="33"/>
      <c r="EP232" s="33"/>
      <c r="EQ232" s="33"/>
      <c r="ER232" s="33"/>
      <c r="ES232" s="33"/>
      <c r="ET232" s="33"/>
      <c r="EU232" s="33"/>
      <c r="EV232" s="33"/>
      <c r="EW232" s="119"/>
      <c r="EX232" s="33"/>
      <c r="EY232" s="33"/>
    </row>
    <row r="233" spans="1:166">
      <c r="BO233" s="33"/>
      <c r="BP233" s="33"/>
      <c r="BQ233" s="33"/>
      <c r="BR233" s="33"/>
      <c r="BS233" s="33"/>
      <c r="BT233" s="33"/>
      <c r="BU233" s="33"/>
      <c r="BV233" s="33"/>
      <c r="BW233" s="33"/>
      <c r="BX233" s="33"/>
      <c r="BY233" s="33"/>
      <c r="BZ233" s="33"/>
      <c r="CA233" s="33"/>
      <c r="CB233" s="33"/>
      <c r="CC233" s="33"/>
      <c r="CD233" s="33"/>
      <c r="CE233" s="33"/>
      <c r="CF233" s="33"/>
      <c r="CG233" s="33"/>
      <c r="CH233" s="33"/>
      <c r="CI233" s="33"/>
      <c r="CJ233" s="119"/>
      <c r="CK233" s="33"/>
      <c r="CL233" s="33"/>
      <c r="CM233" s="33"/>
      <c r="CN233" s="33"/>
      <c r="CO233" s="33"/>
      <c r="CP233" s="33"/>
      <c r="CQ233" s="33"/>
      <c r="CR233" s="33"/>
      <c r="CS233" s="33"/>
      <c r="CT233" s="33"/>
      <c r="CU233" s="33"/>
      <c r="CV233" s="33"/>
      <c r="CW233" s="33"/>
      <c r="CX233" s="33"/>
      <c r="CY233" s="33"/>
      <c r="CZ233" s="33"/>
      <c r="DA233" s="33"/>
      <c r="DB233" s="119"/>
      <c r="DC233" s="33"/>
      <c r="DD233" s="33"/>
      <c r="DE233" s="33"/>
      <c r="DF233" s="33"/>
      <c r="DG233" s="33"/>
      <c r="DH233" s="33"/>
      <c r="DI233" s="33"/>
      <c r="DJ233" s="33"/>
      <c r="DK233" s="33"/>
      <c r="DL233" s="33"/>
      <c r="DM233" s="33"/>
      <c r="DN233" s="33"/>
      <c r="DO233" s="33"/>
      <c r="DP233" s="33"/>
      <c r="DQ233" s="33"/>
      <c r="DR233" s="33"/>
      <c r="DS233" s="33"/>
      <c r="DT233" s="33"/>
      <c r="DU233" s="119"/>
      <c r="DV233" s="33"/>
      <c r="DW233" s="33"/>
      <c r="DX233" s="33"/>
      <c r="DY233" s="33"/>
      <c r="DZ233" s="33"/>
      <c r="EA233" s="33"/>
      <c r="EB233" s="33"/>
      <c r="EC233" s="33"/>
      <c r="ED233" s="33"/>
      <c r="EE233" s="33"/>
      <c r="EF233" s="33"/>
      <c r="EG233" s="33"/>
      <c r="EH233" s="33"/>
      <c r="EI233" s="33"/>
      <c r="EJ233" s="33"/>
      <c r="EK233" s="33"/>
      <c r="EL233" s="33"/>
      <c r="EM233" s="33"/>
      <c r="EN233" s="33"/>
      <c r="EO233" s="33"/>
      <c r="EP233" s="33"/>
      <c r="EQ233" s="33"/>
      <c r="ER233" s="33"/>
      <c r="ES233" s="33"/>
      <c r="ET233" s="33"/>
      <c r="EU233" s="33"/>
      <c r="EV233" s="33"/>
      <c r="EW233" s="119"/>
      <c r="EX233" s="33"/>
      <c r="EY233" s="33"/>
    </row>
    <row r="234" spans="1:166">
      <c r="BO234" s="33"/>
      <c r="BP234" s="33"/>
      <c r="BQ234" s="33"/>
      <c r="BR234" s="33"/>
      <c r="BS234" s="33"/>
      <c r="BT234" s="33"/>
      <c r="BU234" s="33"/>
      <c r="BV234" s="33"/>
      <c r="BW234" s="33"/>
      <c r="BX234" s="33"/>
      <c r="BY234" s="33"/>
      <c r="BZ234" s="33"/>
      <c r="CA234" s="33"/>
      <c r="CB234" s="33"/>
      <c r="CC234" s="33"/>
      <c r="CD234" s="33"/>
      <c r="CE234" s="33"/>
      <c r="CF234" s="33"/>
      <c r="CG234" s="33"/>
      <c r="CH234" s="33"/>
      <c r="CI234" s="33"/>
      <c r="CJ234" s="119"/>
      <c r="CK234" s="33"/>
      <c r="CL234" s="33"/>
      <c r="CM234" s="33"/>
      <c r="CN234" s="33"/>
      <c r="CO234" s="33"/>
      <c r="CP234" s="33"/>
      <c r="CQ234" s="33"/>
      <c r="CR234" s="33"/>
      <c r="CS234" s="33"/>
      <c r="CT234" s="33"/>
      <c r="CU234" s="33"/>
      <c r="CV234" s="33"/>
      <c r="CW234" s="33"/>
      <c r="CX234" s="33"/>
      <c r="CY234" s="33"/>
      <c r="CZ234" s="33"/>
      <c r="DA234" s="33"/>
      <c r="DB234" s="119"/>
      <c r="DC234" s="33"/>
      <c r="DD234" s="33"/>
      <c r="DE234" s="33"/>
      <c r="DF234" s="33"/>
      <c r="DG234" s="33"/>
      <c r="DH234" s="33"/>
      <c r="DI234" s="33"/>
      <c r="DJ234" s="33"/>
      <c r="DK234" s="33"/>
      <c r="DL234" s="33"/>
      <c r="DM234" s="33"/>
      <c r="DN234" s="33"/>
      <c r="DO234" s="33"/>
      <c r="DP234" s="33"/>
      <c r="DQ234" s="33"/>
      <c r="DR234" s="33"/>
      <c r="DS234" s="33"/>
      <c r="DT234" s="33"/>
      <c r="DU234" s="119"/>
      <c r="DV234" s="33"/>
      <c r="DW234" s="33"/>
      <c r="DX234" s="33"/>
      <c r="DY234" s="33"/>
      <c r="DZ234" s="33"/>
      <c r="EA234" s="33"/>
      <c r="EB234" s="33"/>
      <c r="EC234" s="33"/>
      <c r="ED234" s="33"/>
      <c r="EE234" s="33"/>
      <c r="EF234" s="33"/>
      <c r="EG234" s="33"/>
      <c r="EH234" s="33"/>
      <c r="EI234" s="33"/>
      <c r="EJ234" s="33"/>
      <c r="EK234" s="33"/>
      <c r="EL234" s="33"/>
      <c r="EM234" s="33"/>
      <c r="EN234" s="33"/>
      <c r="EO234" s="33"/>
      <c r="EP234" s="33"/>
      <c r="EQ234" s="33"/>
      <c r="ER234" s="33"/>
      <c r="ES234" s="33"/>
      <c r="ET234" s="33"/>
      <c r="EU234" s="33"/>
      <c r="EV234" s="33"/>
      <c r="EW234" s="119"/>
      <c r="EX234" s="33"/>
      <c r="EY234" s="33"/>
    </row>
    <row r="235" spans="1:166">
      <c r="BO235" s="33"/>
      <c r="BP235" s="33"/>
      <c r="BQ235" s="33"/>
      <c r="BR235" s="33"/>
      <c r="BS235" s="33"/>
      <c r="BT235" s="33"/>
      <c r="BU235" s="33"/>
      <c r="BV235" s="33"/>
      <c r="BW235" s="33"/>
      <c r="BX235" s="33"/>
      <c r="BY235" s="33"/>
      <c r="BZ235" s="33"/>
      <c r="CA235" s="33"/>
      <c r="CB235" s="33"/>
      <c r="CC235" s="33"/>
      <c r="CD235" s="33"/>
      <c r="CE235" s="33"/>
      <c r="CF235" s="33"/>
      <c r="CG235" s="33"/>
      <c r="CH235" s="33"/>
      <c r="CI235" s="33"/>
      <c r="CJ235" s="119"/>
      <c r="CK235" s="33"/>
      <c r="CL235" s="33"/>
      <c r="CM235" s="33"/>
      <c r="CN235" s="33"/>
      <c r="CO235" s="33"/>
      <c r="CP235" s="33"/>
      <c r="CQ235" s="33"/>
      <c r="CR235" s="33"/>
      <c r="CS235" s="33"/>
      <c r="CT235" s="33"/>
      <c r="CU235" s="33"/>
      <c r="CV235" s="33"/>
      <c r="CW235" s="33"/>
      <c r="CX235" s="33"/>
      <c r="CY235" s="33"/>
      <c r="CZ235" s="33"/>
      <c r="DA235" s="33"/>
      <c r="DB235" s="119"/>
      <c r="DC235" s="33"/>
      <c r="DD235" s="33"/>
      <c r="DE235" s="33"/>
      <c r="DF235" s="33"/>
      <c r="DG235" s="33"/>
      <c r="DH235" s="33"/>
      <c r="DI235" s="33"/>
      <c r="DJ235" s="33"/>
      <c r="DK235" s="33"/>
      <c r="DL235" s="33"/>
      <c r="DM235" s="33"/>
      <c r="DN235" s="33"/>
      <c r="DO235" s="33"/>
      <c r="DP235" s="33"/>
      <c r="DQ235" s="33"/>
      <c r="DR235" s="33"/>
      <c r="DS235" s="33"/>
      <c r="DT235" s="33"/>
      <c r="DU235" s="119"/>
      <c r="DV235" s="33"/>
      <c r="DW235" s="33"/>
      <c r="DX235" s="33"/>
      <c r="DY235" s="33"/>
      <c r="DZ235" s="33"/>
      <c r="EA235" s="33"/>
      <c r="EB235" s="33"/>
      <c r="EC235" s="33"/>
      <c r="ED235" s="33"/>
      <c r="EE235" s="33"/>
      <c r="EF235" s="33"/>
      <c r="EG235" s="33"/>
      <c r="EH235" s="33"/>
      <c r="EI235" s="33"/>
      <c r="EJ235" s="33"/>
      <c r="EK235" s="33"/>
      <c r="EL235" s="33"/>
      <c r="EM235" s="33"/>
      <c r="EN235" s="33"/>
      <c r="EO235" s="33"/>
      <c r="EP235" s="33"/>
      <c r="EQ235" s="33"/>
      <c r="ER235" s="33"/>
      <c r="ES235" s="33"/>
      <c r="ET235" s="33"/>
      <c r="EU235" s="33"/>
      <c r="EV235" s="33"/>
      <c r="EW235" s="119"/>
      <c r="EX235" s="33"/>
      <c r="EY235" s="33"/>
    </row>
    <row r="236" spans="1:166">
      <c r="BO236" s="33"/>
      <c r="BP236" s="33"/>
      <c r="BQ236" s="33"/>
      <c r="BR236" s="33"/>
      <c r="BS236" s="33"/>
      <c r="BT236" s="33"/>
      <c r="BU236" s="33"/>
      <c r="BV236" s="33"/>
      <c r="BW236" s="33"/>
      <c r="BX236" s="33"/>
      <c r="BY236" s="33"/>
      <c r="BZ236" s="33"/>
      <c r="CA236" s="33"/>
      <c r="CB236" s="33"/>
      <c r="CC236" s="33"/>
      <c r="CD236" s="33"/>
      <c r="CE236" s="33"/>
      <c r="CF236" s="33"/>
      <c r="CG236" s="33"/>
      <c r="CH236" s="33"/>
      <c r="CI236" s="33"/>
      <c r="CJ236" s="119"/>
      <c r="CK236" s="33"/>
      <c r="CL236" s="33"/>
      <c r="CM236" s="33"/>
      <c r="CN236" s="33"/>
      <c r="CO236" s="33"/>
      <c r="CP236" s="33"/>
      <c r="CQ236" s="33"/>
      <c r="CR236" s="33"/>
      <c r="CS236" s="33"/>
      <c r="CT236" s="33"/>
      <c r="CU236" s="33"/>
      <c r="CV236" s="33"/>
      <c r="CW236" s="33"/>
      <c r="CX236" s="33"/>
      <c r="CY236" s="33"/>
      <c r="CZ236" s="33"/>
      <c r="DA236" s="33"/>
      <c r="DB236" s="119"/>
      <c r="DC236" s="33"/>
      <c r="DD236" s="33"/>
      <c r="DE236" s="33"/>
      <c r="DF236" s="33"/>
      <c r="DG236" s="33"/>
      <c r="DH236" s="33"/>
      <c r="DI236" s="33"/>
      <c r="DJ236" s="33"/>
      <c r="DK236" s="33"/>
      <c r="DL236" s="33"/>
      <c r="DM236" s="33"/>
      <c r="DN236" s="33"/>
      <c r="DO236" s="33"/>
      <c r="DP236" s="33"/>
      <c r="DQ236" s="33"/>
      <c r="DR236" s="33"/>
      <c r="DS236" s="33"/>
      <c r="DT236" s="33"/>
      <c r="DU236" s="119"/>
      <c r="DV236" s="33"/>
      <c r="DW236" s="33"/>
      <c r="DX236" s="33"/>
      <c r="DY236" s="33"/>
      <c r="DZ236" s="33"/>
      <c r="EA236" s="33"/>
      <c r="EB236" s="33"/>
      <c r="EC236" s="33"/>
      <c r="ED236" s="33"/>
      <c r="EE236" s="33"/>
      <c r="EF236" s="33"/>
      <c r="EG236" s="33"/>
      <c r="EH236" s="33"/>
      <c r="EI236" s="33"/>
      <c r="EJ236" s="33"/>
      <c r="EK236" s="33"/>
      <c r="EL236" s="33"/>
      <c r="EM236" s="33"/>
      <c r="EN236" s="33"/>
      <c r="EO236" s="33"/>
      <c r="EP236" s="33"/>
      <c r="EQ236" s="33"/>
      <c r="ER236" s="33"/>
      <c r="ES236" s="33"/>
      <c r="ET236" s="33"/>
      <c r="EU236" s="33"/>
      <c r="EV236" s="33"/>
      <c r="EW236" s="119"/>
      <c r="EX236" s="33"/>
      <c r="EY236" s="33"/>
    </row>
    <row r="237" spans="1:166">
      <c r="BO237" s="33"/>
      <c r="BP237" s="33"/>
      <c r="BQ237" s="33"/>
      <c r="BR237" s="33"/>
      <c r="BS237" s="33"/>
      <c r="BT237" s="33"/>
      <c r="BU237" s="33"/>
      <c r="BV237" s="33"/>
      <c r="BW237" s="33"/>
      <c r="BX237" s="33"/>
      <c r="BY237" s="33"/>
      <c r="BZ237" s="33"/>
      <c r="CA237" s="33"/>
      <c r="CB237" s="33"/>
      <c r="CC237" s="33"/>
      <c r="CD237" s="33"/>
      <c r="CE237" s="33"/>
      <c r="CF237" s="33"/>
      <c r="CG237" s="33"/>
      <c r="CH237" s="33"/>
      <c r="CI237" s="33"/>
      <c r="CJ237" s="119"/>
      <c r="CK237" s="33"/>
      <c r="CL237" s="33"/>
      <c r="CM237" s="33"/>
      <c r="CN237" s="33"/>
      <c r="CO237" s="33"/>
      <c r="CP237" s="33"/>
      <c r="CQ237" s="33"/>
      <c r="CR237" s="33"/>
      <c r="CS237" s="33"/>
      <c r="CT237" s="33"/>
      <c r="CU237" s="33"/>
      <c r="CV237" s="33"/>
      <c r="CW237" s="33"/>
      <c r="CX237" s="33"/>
      <c r="CY237" s="33"/>
      <c r="CZ237" s="33"/>
      <c r="DA237" s="33"/>
      <c r="DB237" s="119"/>
      <c r="DC237" s="33"/>
      <c r="DD237" s="33"/>
      <c r="DE237" s="33"/>
      <c r="DF237" s="33"/>
      <c r="DG237" s="33"/>
      <c r="DH237" s="33"/>
      <c r="DI237" s="33"/>
      <c r="DJ237" s="33"/>
      <c r="DK237" s="33"/>
      <c r="DL237" s="33"/>
      <c r="DM237" s="33"/>
      <c r="DN237" s="33"/>
      <c r="DO237" s="33"/>
      <c r="DP237" s="33"/>
      <c r="DQ237" s="33"/>
      <c r="DR237" s="33"/>
      <c r="DS237" s="33"/>
      <c r="DT237" s="33"/>
      <c r="DU237" s="119"/>
      <c r="DV237" s="33"/>
      <c r="DW237" s="33"/>
      <c r="DX237" s="33"/>
      <c r="DY237" s="33"/>
      <c r="DZ237" s="33"/>
      <c r="EA237" s="33"/>
      <c r="EB237" s="33"/>
      <c r="EC237" s="33"/>
      <c r="ED237" s="33"/>
      <c r="EE237" s="33"/>
      <c r="EF237" s="33"/>
      <c r="EG237" s="33"/>
      <c r="EH237" s="33"/>
      <c r="EI237" s="33"/>
      <c r="EJ237" s="33"/>
      <c r="EK237" s="33"/>
      <c r="EL237" s="33"/>
      <c r="EM237" s="33"/>
      <c r="EN237" s="33"/>
      <c r="EO237" s="33"/>
      <c r="EP237" s="33"/>
      <c r="EQ237" s="33"/>
      <c r="ER237" s="33"/>
      <c r="ES237" s="33"/>
      <c r="ET237" s="33"/>
      <c r="EU237" s="33"/>
      <c r="EV237" s="33"/>
      <c r="EW237" s="119"/>
      <c r="EX237" s="33"/>
      <c r="EY237" s="33"/>
    </row>
    <row r="238" spans="1:166">
      <c r="BO238" s="33"/>
      <c r="BP238" s="33"/>
      <c r="BQ238" s="33"/>
      <c r="BR238" s="33"/>
      <c r="BS238" s="33"/>
      <c r="BT238" s="33"/>
      <c r="BU238" s="33"/>
      <c r="BV238" s="33"/>
      <c r="BW238" s="33"/>
      <c r="BX238" s="33"/>
      <c r="BY238" s="33"/>
      <c r="BZ238" s="33"/>
      <c r="CA238" s="33"/>
      <c r="CB238" s="33"/>
      <c r="CC238" s="33"/>
      <c r="CD238" s="33"/>
      <c r="CE238" s="33"/>
      <c r="CF238" s="33"/>
      <c r="CG238" s="33"/>
      <c r="CH238" s="33"/>
      <c r="CI238" s="33"/>
      <c r="CJ238" s="119"/>
      <c r="CK238" s="33"/>
      <c r="CL238" s="33"/>
      <c r="CM238" s="33"/>
      <c r="CN238" s="33"/>
      <c r="CO238" s="33"/>
      <c r="CP238" s="33"/>
      <c r="CQ238" s="33"/>
      <c r="CR238" s="33"/>
      <c r="CS238" s="33"/>
      <c r="CT238" s="33"/>
      <c r="CU238" s="33"/>
      <c r="CV238" s="33"/>
      <c r="CW238" s="33"/>
      <c r="CX238" s="33"/>
      <c r="CY238" s="33"/>
      <c r="CZ238" s="33"/>
      <c r="DA238" s="33"/>
      <c r="DB238" s="119"/>
      <c r="DC238" s="33"/>
      <c r="DD238" s="33"/>
      <c r="DE238" s="33"/>
      <c r="DF238" s="33"/>
      <c r="DG238" s="33"/>
      <c r="DH238" s="33"/>
      <c r="DI238" s="33"/>
      <c r="DJ238" s="33"/>
      <c r="DK238" s="33"/>
      <c r="DL238" s="33"/>
      <c r="DM238" s="33"/>
      <c r="DN238" s="33"/>
      <c r="DO238" s="33"/>
      <c r="DP238" s="33"/>
      <c r="DQ238" s="33"/>
      <c r="DR238" s="33"/>
      <c r="DS238" s="33"/>
      <c r="DT238" s="33"/>
      <c r="DU238" s="119"/>
      <c r="DV238" s="33"/>
      <c r="DW238" s="33"/>
      <c r="DX238" s="33"/>
      <c r="DY238" s="33"/>
      <c r="DZ238" s="33"/>
      <c r="EA238" s="33"/>
      <c r="EB238" s="33"/>
      <c r="EC238" s="33"/>
      <c r="ED238" s="33"/>
      <c r="EE238" s="33"/>
      <c r="EF238" s="33"/>
      <c r="EG238" s="33"/>
      <c r="EH238" s="33"/>
      <c r="EI238" s="33"/>
      <c r="EJ238" s="33"/>
      <c r="EK238" s="33"/>
      <c r="EL238" s="33"/>
      <c r="EM238" s="33"/>
      <c r="EN238" s="33"/>
      <c r="EO238" s="33"/>
      <c r="EP238" s="33"/>
      <c r="EQ238" s="33"/>
      <c r="ER238" s="33"/>
      <c r="ES238" s="33"/>
      <c r="ET238" s="33"/>
      <c r="EU238" s="33"/>
      <c r="EV238" s="33"/>
      <c r="EW238" s="119"/>
      <c r="EX238" s="33"/>
      <c r="EY238" s="33"/>
    </row>
    <row r="239" spans="1:166">
      <c r="BO239" s="33"/>
      <c r="BP239" s="33"/>
      <c r="BQ239" s="33"/>
      <c r="BR239" s="33"/>
      <c r="BS239" s="33"/>
      <c r="BT239" s="33"/>
      <c r="BU239" s="33"/>
      <c r="BV239" s="33"/>
      <c r="BW239" s="33"/>
      <c r="BX239" s="33"/>
      <c r="BY239" s="33"/>
      <c r="BZ239" s="33"/>
      <c r="CA239" s="33"/>
      <c r="CB239" s="33"/>
      <c r="CC239" s="33"/>
      <c r="CD239" s="33"/>
      <c r="CE239" s="33"/>
      <c r="CF239" s="33"/>
      <c r="CG239" s="33"/>
      <c r="CH239" s="33"/>
      <c r="CI239" s="33"/>
      <c r="CJ239" s="119"/>
      <c r="CK239" s="33"/>
      <c r="CL239" s="33"/>
      <c r="CM239" s="33"/>
      <c r="CN239" s="33"/>
      <c r="CO239" s="33"/>
      <c r="CP239" s="33"/>
      <c r="CQ239" s="33"/>
      <c r="CR239" s="33"/>
      <c r="CS239" s="33"/>
      <c r="CT239" s="33"/>
      <c r="CU239" s="33"/>
      <c r="CV239" s="33"/>
      <c r="CW239" s="33"/>
      <c r="CX239" s="33"/>
      <c r="CY239" s="33"/>
      <c r="CZ239" s="33"/>
      <c r="DA239" s="33"/>
      <c r="DB239" s="119"/>
      <c r="DC239" s="33"/>
      <c r="DD239" s="33"/>
      <c r="DE239" s="33"/>
      <c r="DF239" s="33"/>
      <c r="DG239" s="33"/>
      <c r="DH239" s="33"/>
      <c r="DI239" s="33"/>
      <c r="DJ239" s="33"/>
      <c r="DK239" s="33"/>
      <c r="DL239" s="33"/>
      <c r="DM239" s="33"/>
      <c r="DN239" s="33"/>
      <c r="DO239" s="33"/>
      <c r="DP239" s="33"/>
      <c r="DQ239" s="33"/>
      <c r="DR239" s="33"/>
      <c r="DS239" s="33"/>
      <c r="DT239" s="33"/>
      <c r="DU239" s="119"/>
      <c r="DV239" s="33"/>
      <c r="DW239" s="33"/>
      <c r="DX239" s="33"/>
      <c r="DY239" s="33"/>
      <c r="DZ239" s="33"/>
      <c r="EA239" s="33"/>
      <c r="EB239" s="33"/>
      <c r="EC239" s="33"/>
      <c r="ED239" s="33"/>
      <c r="EE239" s="33"/>
      <c r="EF239" s="33"/>
      <c r="EG239" s="33"/>
      <c r="EH239" s="33"/>
      <c r="EI239" s="33"/>
      <c r="EJ239" s="33"/>
      <c r="EK239" s="33"/>
      <c r="EL239" s="33"/>
      <c r="EM239" s="33"/>
      <c r="EN239" s="33"/>
      <c r="EO239" s="33"/>
      <c r="EP239" s="33"/>
      <c r="EQ239" s="33"/>
      <c r="ER239" s="33"/>
      <c r="ES239" s="33"/>
      <c r="ET239" s="33"/>
      <c r="EU239" s="33"/>
      <c r="EV239" s="33"/>
      <c r="EW239" s="119"/>
      <c r="EX239" s="33"/>
      <c r="EY239" s="33"/>
    </row>
    <row r="240" spans="1:166">
      <c r="BO240" s="33"/>
      <c r="BP240" s="33"/>
      <c r="BQ240" s="33"/>
      <c r="BR240" s="33"/>
      <c r="BS240" s="33"/>
      <c r="BT240" s="33"/>
      <c r="BU240" s="33"/>
      <c r="BV240" s="33"/>
      <c r="BW240" s="33"/>
      <c r="BX240" s="33"/>
      <c r="BY240" s="33"/>
      <c r="BZ240" s="33"/>
      <c r="CA240" s="33"/>
      <c r="CB240" s="33"/>
      <c r="CC240" s="33"/>
      <c r="CD240" s="33"/>
      <c r="CE240" s="33"/>
      <c r="CF240" s="33"/>
      <c r="CG240" s="33"/>
      <c r="CH240" s="33"/>
      <c r="CI240" s="33"/>
      <c r="CJ240" s="119"/>
      <c r="CK240" s="33"/>
      <c r="CL240" s="33"/>
      <c r="CM240" s="33"/>
      <c r="CN240" s="33"/>
      <c r="CO240" s="33"/>
      <c r="CP240" s="33"/>
      <c r="CQ240" s="33"/>
      <c r="CR240" s="33"/>
      <c r="CS240" s="33"/>
      <c r="CT240" s="33"/>
      <c r="CU240" s="33"/>
      <c r="CV240" s="33"/>
      <c r="CW240" s="33"/>
      <c r="CX240" s="33"/>
      <c r="CY240" s="33"/>
      <c r="CZ240" s="33"/>
      <c r="DA240" s="33"/>
      <c r="DB240" s="119"/>
      <c r="DC240" s="33"/>
      <c r="DD240" s="33"/>
      <c r="DE240" s="33"/>
      <c r="DF240" s="33"/>
      <c r="DG240" s="33"/>
      <c r="DH240" s="33"/>
      <c r="DI240" s="33"/>
      <c r="DJ240" s="33"/>
      <c r="DK240" s="33"/>
      <c r="DL240" s="33"/>
      <c r="DM240" s="33"/>
      <c r="DN240" s="33"/>
      <c r="DO240" s="33"/>
      <c r="DP240" s="33"/>
      <c r="DQ240" s="33"/>
      <c r="DR240" s="33"/>
      <c r="DS240" s="33"/>
      <c r="DT240" s="33"/>
      <c r="DU240" s="119"/>
      <c r="DV240" s="33"/>
      <c r="DW240" s="33"/>
      <c r="DX240" s="33"/>
      <c r="DY240" s="33"/>
      <c r="DZ240" s="33"/>
      <c r="EA240" s="33"/>
      <c r="EB240" s="33"/>
      <c r="EC240" s="33"/>
      <c r="ED240" s="33"/>
      <c r="EE240" s="33"/>
      <c r="EF240" s="33"/>
      <c r="EG240" s="33"/>
      <c r="EH240" s="33"/>
      <c r="EI240" s="33"/>
      <c r="EJ240" s="33"/>
      <c r="EK240" s="33"/>
      <c r="EL240" s="33"/>
      <c r="EM240" s="33"/>
      <c r="EN240" s="33"/>
      <c r="EO240" s="33"/>
      <c r="EP240" s="33"/>
      <c r="EQ240" s="33"/>
      <c r="ER240" s="33"/>
      <c r="ES240" s="33"/>
      <c r="ET240" s="33"/>
      <c r="EU240" s="33"/>
      <c r="EV240" s="33"/>
      <c r="EW240" s="119"/>
      <c r="EX240" s="33"/>
      <c r="EY240" s="33"/>
    </row>
    <row r="241" spans="1:166">
      <c r="BO241" s="33"/>
      <c r="BP241" s="33"/>
      <c r="BQ241" s="33"/>
      <c r="BR241" s="33"/>
      <c r="BS241" s="33"/>
      <c r="BT241" s="33"/>
      <c r="BU241" s="33"/>
      <c r="BV241" s="33"/>
      <c r="BW241" s="33"/>
      <c r="BX241" s="33"/>
      <c r="BY241" s="33"/>
      <c r="BZ241" s="33"/>
      <c r="CA241" s="33"/>
      <c r="CB241" s="33"/>
      <c r="CC241" s="33"/>
      <c r="CD241" s="33"/>
      <c r="CE241" s="33"/>
      <c r="CF241" s="33"/>
      <c r="CG241" s="33"/>
      <c r="CH241" s="33"/>
      <c r="CI241" s="33"/>
      <c r="CJ241" s="119"/>
      <c r="CK241" s="33"/>
      <c r="CL241" s="33"/>
      <c r="CM241" s="33"/>
      <c r="CN241" s="33"/>
      <c r="CO241" s="33"/>
      <c r="CP241" s="33"/>
      <c r="CQ241" s="33"/>
      <c r="CR241" s="33"/>
      <c r="CS241" s="33"/>
      <c r="CT241" s="33"/>
      <c r="CU241" s="33"/>
      <c r="CV241" s="33"/>
      <c r="CW241" s="33"/>
      <c r="CX241" s="33"/>
      <c r="CY241" s="33"/>
      <c r="CZ241" s="33"/>
      <c r="DA241" s="33"/>
      <c r="DB241" s="119"/>
      <c r="DC241" s="33"/>
      <c r="DD241" s="33"/>
      <c r="DE241" s="33"/>
      <c r="DF241" s="33"/>
      <c r="DG241" s="33"/>
      <c r="DH241" s="33"/>
      <c r="DI241" s="33"/>
      <c r="DJ241" s="33"/>
      <c r="DK241" s="33"/>
      <c r="DL241" s="33"/>
      <c r="DM241" s="33"/>
      <c r="DN241" s="33"/>
      <c r="DO241" s="33"/>
      <c r="DP241" s="33"/>
      <c r="DQ241" s="33"/>
      <c r="DR241" s="33"/>
      <c r="DS241" s="33"/>
      <c r="DT241" s="33"/>
      <c r="DU241" s="119"/>
      <c r="DV241" s="33"/>
      <c r="DW241" s="33"/>
      <c r="DX241" s="33"/>
      <c r="DY241" s="33"/>
      <c r="DZ241" s="33"/>
      <c r="EA241" s="33"/>
      <c r="EB241" s="33"/>
      <c r="EC241" s="33"/>
      <c r="ED241" s="33"/>
      <c r="EE241" s="33"/>
      <c r="EF241" s="33"/>
      <c r="EG241" s="33"/>
      <c r="EH241" s="33"/>
      <c r="EI241" s="33"/>
      <c r="EJ241" s="33"/>
      <c r="EK241" s="33"/>
      <c r="EL241" s="33"/>
      <c r="EM241" s="33"/>
      <c r="EN241" s="33"/>
      <c r="EO241" s="33"/>
      <c r="EP241" s="33"/>
      <c r="EQ241" s="33"/>
      <c r="ER241" s="33"/>
      <c r="ES241" s="33"/>
      <c r="ET241" s="33"/>
      <c r="EU241" s="33"/>
      <c r="EV241" s="33"/>
      <c r="EW241" s="119"/>
      <c r="EX241" s="33"/>
      <c r="EY241" s="33"/>
    </row>
    <row r="242" spans="1:166">
      <c r="BO242" s="33"/>
      <c r="BP242" s="33"/>
      <c r="BQ242" s="33"/>
      <c r="BR242" s="33"/>
      <c r="BS242" s="33"/>
      <c r="BT242" s="33"/>
      <c r="BU242" s="33"/>
      <c r="BV242" s="33"/>
      <c r="BW242" s="33"/>
      <c r="BX242" s="33"/>
      <c r="BY242" s="33"/>
      <c r="BZ242" s="33"/>
      <c r="CA242" s="33"/>
      <c r="CB242" s="33"/>
      <c r="CC242" s="33"/>
      <c r="CD242" s="33"/>
      <c r="CE242" s="33"/>
      <c r="CF242" s="33"/>
      <c r="CG242" s="33"/>
      <c r="CH242" s="33"/>
      <c r="CI242" s="33"/>
      <c r="CJ242" s="119"/>
      <c r="CK242" s="33"/>
      <c r="CL242" s="33"/>
      <c r="CM242" s="33"/>
      <c r="CN242" s="33"/>
      <c r="CO242" s="33"/>
      <c r="CP242" s="33"/>
      <c r="CQ242" s="33"/>
      <c r="CR242" s="33"/>
      <c r="CS242" s="33"/>
      <c r="CT242" s="33"/>
      <c r="CU242" s="33"/>
      <c r="CV242" s="33"/>
      <c r="CW242" s="33"/>
      <c r="CX242" s="33"/>
      <c r="CY242" s="33"/>
      <c r="CZ242" s="33"/>
      <c r="DA242" s="33"/>
      <c r="DB242" s="119"/>
      <c r="DC242" s="33"/>
      <c r="DD242" s="33"/>
      <c r="DE242" s="33"/>
      <c r="DF242" s="33"/>
      <c r="DG242" s="33"/>
      <c r="DH242" s="33"/>
      <c r="DI242" s="33"/>
      <c r="DJ242" s="33"/>
      <c r="DK242" s="33"/>
      <c r="DL242" s="33"/>
      <c r="DM242" s="33"/>
      <c r="DN242" s="33"/>
      <c r="DO242" s="33"/>
      <c r="DP242" s="33"/>
      <c r="DQ242" s="33"/>
      <c r="DR242" s="33"/>
      <c r="DS242" s="33"/>
      <c r="DT242" s="33"/>
      <c r="DU242" s="119"/>
      <c r="DV242" s="33"/>
      <c r="DW242" s="33"/>
      <c r="DX242" s="33"/>
      <c r="DY242" s="33"/>
      <c r="DZ242" s="33"/>
      <c r="EA242" s="33"/>
      <c r="EB242" s="33"/>
      <c r="EC242" s="33"/>
      <c r="ED242" s="33"/>
      <c r="EE242" s="33"/>
      <c r="EF242" s="33"/>
      <c r="EG242" s="33"/>
      <c r="EH242" s="33"/>
      <c r="EI242" s="33"/>
      <c r="EJ242" s="33"/>
      <c r="EK242" s="33"/>
      <c r="EL242" s="33"/>
      <c r="EM242" s="33"/>
      <c r="EN242" s="33"/>
      <c r="EO242" s="33"/>
      <c r="EP242" s="33"/>
      <c r="EQ242" s="33"/>
      <c r="ER242" s="33"/>
      <c r="ES242" s="33"/>
      <c r="ET242" s="33"/>
      <c r="EU242" s="33"/>
      <c r="EV242" s="33"/>
      <c r="EW242" s="119"/>
      <c r="EX242" s="33"/>
      <c r="EY242" s="33"/>
    </row>
    <row r="243" spans="1:166">
      <c r="BO243" s="33"/>
      <c r="BP243" s="33"/>
      <c r="BQ243" s="33"/>
      <c r="BR243" s="33"/>
      <c r="BS243" s="33"/>
      <c r="BT243" s="33"/>
      <c r="BU243" s="33"/>
      <c r="BV243" s="33"/>
      <c r="BW243" s="33"/>
      <c r="BX243" s="33"/>
      <c r="BY243" s="33"/>
      <c r="BZ243" s="33"/>
      <c r="CA243" s="33"/>
      <c r="CB243" s="33"/>
      <c r="CC243" s="33"/>
      <c r="CD243" s="33"/>
      <c r="CE243" s="33"/>
      <c r="CF243" s="33"/>
      <c r="CG243" s="33"/>
      <c r="CH243" s="33"/>
      <c r="CI243" s="33"/>
      <c r="CJ243" s="119"/>
      <c r="CK243" s="33"/>
      <c r="CL243" s="33"/>
      <c r="CM243" s="33"/>
      <c r="CN243" s="33"/>
      <c r="CO243" s="33"/>
      <c r="CP243" s="33"/>
      <c r="CQ243" s="33"/>
      <c r="CR243" s="33"/>
      <c r="CS243" s="33"/>
      <c r="CT243" s="33"/>
      <c r="CU243" s="33"/>
      <c r="CV243" s="33"/>
      <c r="CW243" s="33"/>
      <c r="CX243" s="33"/>
      <c r="CY243" s="33"/>
      <c r="CZ243" s="33"/>
      <c r="DA243" s="33"/>
      <c r="DB243" s="119"/>
      <c r="DC243" s="33"/>
      <c r="DD243" s="33"/>
      <c r="DE243" s="33"/>
      <c r="DF243" s="33"/>
      <c r="DG243" s="33"/>
      <c r="DH243" s="33"/>
      <c r="DI243" s="33"/>
      <c r="DJ243" s="33"/>
      <c r="DK243" s="33"/>
      <c r="DL243" s="33"/>
      <c r="DM243" s="33"/>
      <c r="DN243" s="33"/>
      <c r="DO243" s="33"/>
      <c r="DP243" s="33"/>
      <c r="DQ243" s="33"/>
      <c r="DR243" s="33"/>
      <c r="DS243" s="33"/>
      <c r="DT243" s="33"/>
      <c r="DU243" s="119"/>
      <c r="DV243" s="33"/>
      <c r="DW243" s="33"/>
      <c r="DX243" s="33"/>
      <c r="DY243" s="33"/>
      <c r="DZ243" s="33"/>
      <c r="EA243" s="33"/>
      <c r="EB243" s="33"/>
      <c r="EC243" s="33"/>
      <c r="ED243" s="33"/>
      <c r="EE243" s="33"/>
      <c r="EF243" s="33"/>
      <c r="EG243" s="33"/>
      <c r="EH243" s="33"/>
      <c r="EI243" s="33"/>
      <c r="EJ243" s="33"/>
      <c r="EK243" s="33"/>
      <c r="EL243" s="33"/>
      <c r="EM243" s="33"/>
      <c r="EN243" s="33"/>
      <c r="EO243" s="33"/>
      <c r="EP243" s="33"/>
      <c r="EQ243" s="33"/>
      <c r="ER243" s="33"/>
      <c r="ES243" s="33"/>
      <c r="ET243" s="33"/>
      <c r="EU243" s="33"/>
      <c r="EV243" s="33"/>
      <c r="EW243" s="119"/>
      <c r="EX243" s="33"/>
      <c r="EY243" s="33"/>
    </row>
    <row r="244" spans="1:166">
      <c r="BO244" s="33"/>
      <c r="BP244" s="33"/>
      <c r="BQ244" s="33"/>
      <c r="BR244" s="33"/>
      <c r="BS244" s="33"/>
      <c r="BT244" s="33"/>
      <c r="BU244" s="33"/>
      <c r="BV244" s="33"/>
      <c r="BW244" s="33"/>
      <c r="BX244" s="33"/>
      <c r="BY244" s="33"/>
      <c r="BZ244" s="33"/>
      <c r="CA244" s="33"/>
      <c r="CB244" s="33"/>
      <c r="CC244" s="33"/>
      <c r="CD244" s="33"/>
      <c r="CE244" s="33"/>
      <c r="CF244" s="33"/>
      <c r="CG244" s="33"/>
      <c r="CH244" s="33"/>
      <c r="CI244" s="33"/>
      <c r="CJ244" s="119"/>
      <c r="CK244" s="33"/>
      <c r="CL244" s="33"/>
      <c r="CM244" s="33"/>
      <c r="CN244" s="33"/>
      <c r="CO244" s="33"/>
      <c r="CP244" s="33"/>
      <c r="CQ244" s="33"/>
      <c r="CR244" s="33"/>
      <c r="CS244" s="33"/>
      <c r="CT244" s="33"/>
      <c r="CU244" s="33"/>
      <c r="CV244" s="33"/>
      <c r="CW244" s="33"/>
      <c r="CX244" s="33"/>
      <c r="CY244" s="33"/>
      <c r="CZ244" s="33"/>
      <c r="DA244" s="33"/>
      <c r="DB244" s="119"/>
      <c r="DC244" s="33"/>
      <c r="DD244" s="33"/>
      <c r="DE244" s="33"/>
      <c r="DF244" s="33"/>
      <c r="DG244" s="33"/>
      <c r="DH244" s="33"/>
      <c r="DI244" s="33"/>
      <c r="DJ244" s="33"/>
      <c r="DK244" s="33"/>
      <c r="DL244" s="33"/>
      <c r="DM244" s="33"/>
      <c r="DN244" s="33"/>
      <c r="DO244" s="33"/>
      <c r="DP244" s="33"/>
      <c r="DQ244" s="33"/>
      <c r="DR244" s="33"/>
      <c r="DS244" s="33"/>
      <c r="DT244" s="33"/>
      <c r="DU244" s="119"/>
      <c r="DV244" s="33"/>
      <c r="DW244" s="33"/>
      <c r="DX244" s="33"/>
      <c r="DY244" s="33"/>
      <c r="DZ244" s="33"/>
      <c r="EA244" s="33"/>
      <c r="EB244" s="33"/>
      <c r="EC244" s="33"/>
      <c r="ED244" s="33"/>
      <c r="EE244" s="33"/>
      <c r="EF244" s="33"/>
      <c r="EG244" s="33"/>
      <c r="EH244" s="33"/>
      <c r="EI244" s="33"/>
      <c r="EJ244" s="33"/>
      <c r="EK244" s="33"/>
      <c r="EL244" s="33"/>
      <c r="EM244" s="33"/>
      <c r="EN244" s="33"/>
      <c r="EO244" s="33"/>
      <c r="EP244" s="33"/>
      <c r="EQ244" s="33"/>
      <c r="ER244" s="33"/>
      <c r="ES244" s="33"/>
      <c r="ET244" s="33"/>
      <c r="EU244" s="33"/>
      <c r="EV244" s="33"/>
      <c r="EW244" s="119"/>
      <c r="EX244" s="33"/>
      <c r="EY244" s="33"/>
    </row>
    <row r="245" spans="1:166">
      <c r="A245" s="35" t="s">
        <v>12</v>
      </c>
      <c r="B245" t="s">
        <v>44</v>
      </c>
      <c r="BO245" s="33"/>
      <c r="BP245" s="33"/>
      <c r="BQ245" s="33"/>
      <c r="BR245" s="33"/>
      <c r="BS245" s="33"/>
      <c r="BT245" s="33"/>
      <c r="BU245" s="33"/>
      <c r="BV245" s="33"/>
      <c r="BW245" s="33"/>
      <c r="BX245" s="33"/>
      <c r="BY245" s="33"/>
      <c r="BZ245" s="33"/>
      <c r="CA245" s="33"/>
      <c r="CB245" s="33"/>
      <c r="CC245" s="33"/>
      <c r="CD245" s="33"/>
      <c r="CE245" s="33"/>
      <c r="CF245" s="33"/>
      <c r="CG245" s="33"/>
      <c r="CH245" s="33"/>
      <c r="CI245" s="33"/>
      <c r="CJ245" s="119"/>
      <c r="CK245" s="33"/>
      <c r="CL245" s="33"/>
      <c r="CM245" s="33"/>
      <c r="CN245" s="33"/>
      <c r="CO245" s="33"/>
      <c r="CP245" s="33"/>
      <c r="CQ245" s="33"/>
      <c r="CR245" s="33"/>
      <c r="CS245" s="33"/>
      <c r="CT245" s="33"/>
      <c r="CU245" s="33"/>
      <c r="CV245" s="33"/>
      <c r="CW245" s="33"/>
      <c r="CX245" s="33"/>
      <c r="CY245" s="33"/>
      <c r="CZ245" s="33"/>
      <c r="DA245" s="33"/>
      <c r="DB245" s="119"/>
      <c r="DC245" s="33"/>
      <c r="DD245" s="33"/>
      <c r="DE245" s="33"/>
      <c r="DF245" s="33"/>
      <c r="DG245" s="33"/>
      <c r="DH245" s="33"/>
      <c r="DI245" s="33"/>
      <c r="DJ245" s="33"/>
      <c r="DK245" s="33"/>
      <c r="DL245" s="33"/>
      <c r="DM245" s="33"/>
      <c r="DN245" s="33"/>
      <c r="DO245" s="33"/>
      <c r="DP245" s="33"/>
      <c r="DQ245" s="33"/>
      <c r="DR245" s="33"/>
      <c r="DS245" s="33"/>
      <c r="DT245" s="33"/>
      <c r="DU245" s="119"/>
      <c r="DV245" s="33"/>
      <c r="DW245" s="33"/>
      <c r="DX245" s="33"/>
      <c r="DY245" s="33"/>
      <c r="DZ245" s="33"/>
      <c r="EA245" s="33"/>
      <c r="EB245" s="33"/>
      <c r="EC245" s="33"/>
      <c r="ED245" s="33"/>
      <c r="EE245" s="33"/>
      <c r="EF245" s="33"/>
      <c r="EG245" s="33"/>
      <c r="EH245" s="33"/>
      <c r="EI245" s="33"/>
      <c r="EJ245" s="33"/>
      <c r="EK245" s="33"/>
      <c r="EL245" s="33"/>
      <c r="EM245" s="33"/>
      <c r="EN245" s="33"/>
      <c r="EO245" s="33"/>
      <c r="EP245" s="33"/>
      <c r="EQ245" s="33"/>
      <c r="ER245" s="33"/>
      <c r="ES245" s="33"/>
      <c r="ET245" s="33"/>
      <c r="EU245" s="33"/>
      <c r="EV245" s="33"/>
      <c r="EW245" s="119"/>
      <c r="EX245" s="33"/>
      <c r="EY245" s="33"/>
    </row>
    <row r="246" spans="1:166">
      <c r="BO246" s="33"/>
      <c r="BP246" s="33"/>
      <c r="BQ246" s="33"/>
      <c r="BR246" s="33"/>
      <c r="BS246" s="33"/>
      <c r="BT246" s="33"/>
      <c r="BU246" s="33"/>
      <c r="BV246" s="33"/>
      <c r="BW246" s="33"/>
      <c r="BX246" s="33"/>
      <c r="BY246" s="33"/>
      <c r="BZ246" s="33"/>
      <c r="CA246" s="33"/>
      <c r="CB246" s="33"/>
      <c r="CC246" s="33"/>
      <c r="CD246" s="33"/>
      <c r="CE246" s="33"/>
      <c r="CF246" s="33"/>
      <c r="CG246" s="33"/>
      <c r="CH246" s="33"/>
      <c r="CI246" s="33"/>
      <c r="CJ246" s="119"/>
      <c r="CK246" s="33"/>
      <c r="CL246" s="33"/>
      <c r="CM246" s="33"/>
      <c r="CN246" s="33"/>
      <c r="CO246" s="33"/>
      <c r="CP246" s="33"/>
      <c r="CQ246" s="33"/>
      <c r="CR246" s="33"/>
      <c r="CS246" s="33"/>
      <c r="CT246" s="33"/>
      <c r="CU246" s="33"/>
      <c r="CV246" s="33"/>
      <c r="CW246" s="33"/>
      <c r="CX246" s="33"/>
      <c r="CY246" s="33"/>
      <c r="CZ246" s="33"/>
      <c r="DA246" s="33"/>
      <c r="DB246" s="119"/>
      <c r="DC246" s="33"/>
      <c r="DD246" s="33"/>
      <c r="DE246" s="33"/>
      <c r="DF246" s="33"/>
      <c r="DG246" s="33"/>
      <c r="DH246" s="33"/>
      <c r="DI246" s="33"/>
      <c r="DJ246" s="33"/>
      <c r="DK246" s="33"/>
      <c r="DL246" s="33"/>
      <c r="DM246" s="33"/>
      <c r="DN246" s="33"/>
      <c r="DO246" s="33"/>
      <c r="DP246" s="33"/>
      <c r="DQ246" s="33"/>
      <c r="DR246" s="33"/>
      <c r="DS246" s="33"/>
      <c r="DT246" s="33"/>
      <c r="DU246" s="119"/>
      <c r="DV246" s="33"/>
      <c r="DW246" s="33"/>
      <c r="DX246" s="33"/>
      <c r="DY246" s="33"/>
      <c r="DZ246" s="33"/>
      <c r="EA246" s="33"/>
      <c r="EB246" s="33"/>
      <c r="EC246" s="33"/>
      <c r="ED246" s="33"/>
      <c r="EE246" s="33"/>
      <c r="EF246" s="33"/>
      <c r="EG246" s="33"/>
      <c r="EH246" s="33"/>
      <c r="EI246" s="33"/>
      <c r="EJ246" s="33"/>
      <c r="EK246" s="33"/>
      <c r="EL246" s="33"/>
      <c r="EM246" s="33"/>
      <c r="EN246" s="33"/>
      <c r="EO246" s="33"/>
      <c r="EP246" s="33"/>
      <c r="EQ246" s="33"/>
      <c r="ER246" s="33"/>
      <c r="ES246" s="33"/>
      <c r="ET246" s="33"/>
      <c r="EU246" s="33"/>
      <c r="EV246" s="33"/>
      <c r="EW246" s="119"/>
      <c r="EX246" s="33"/>
      <c r="EY246" s="33"/>
    </row>
    <row r="247" spans="1:166">
      <c r="A247" s="35" t="s">
        <v>132</v>
      </c>
      <c r="B247" s="35" t="s">
        <v>133</v>
      </c>
      <c r="AE247" s="35" t="s">
        <v>132</v>
      </c>
      <c r="AF247" s="35" t="s">
        <v>133</v>
      </c>
      <c r="BO247" s="33"/>
      <c r="BP247" s="33"/>
      <c r="BQ247" s="33"/>
      <c r="BR247" s="33"/>
      <c r="BS247" s="33"/>
      <c r="BT247" s="33"/>
      <c r="BU247" s="33"/>
      <c r="BV247" s="33"/>
      <c r="BW247" s="33"/>
      <c r="BX247" s="33"/>
      <c r="BY247" s="33"/>
      <c r="BZ247" s="33"/>
      <c r="CA247" s="33"/>
      <c r="CB247" s="33"/>
      <c r="CC247" s="33"/>
      <c r="CD247" s="33"/>
      <c r="CE247" s="33"/>
      <c r="CF247" s="33"/>
      <c r="CG247" s="33"/>
      <c r="CH247" s="33"/>
      <c r="CI247" s="33"/>
      <c r="CJ247" s="119"/>
      <c r="CK247" s="33"/>
      <c r="CL247" s="33"/>
      <c r="CM247" s="33"/>
      <c r="CN247" s="33"/>
      <c r="CO247" s="33"/>
      <c r="CP247" s="33"/>
      <c r="CQ247" s="33"/>
      <c r="CR247" s="33"/>
      <c r="CS247" s="33"/>
      <c r="CT247" s="33"/>
      <c r="CU247" s="33"/>
      <c r="CV247" s="33"/>
      <c r="CW247" s="33"/>
      <c r="CX247" s="33"/>
      <c r="CY247" s="33"/>
      <c r="CZ247" s="33"/>
      <c r="DA247" s="33"/>
      <c r="DB247" s="119"/>
      <c r="DC247" s="33"/>
      <c r="DD247" s="33"/>
      <c r="DE247" s="33"/>
      <c r="DF247" s="33"/>
      <c r="DG247" s="33"/>
      <c r="DH247" s="33"/>
      <c r="DI247" s="33"/>
      <c r="DJ247" s="33"/>
      <c r="DK247" s="33"/>
      <c r="DL247" s="33"/>
      <c r="DM247" s="33"/>
      <c r="DN247" s="33"/>
      <c r="DO247" s="33"/>
      <c r="DP247" s="33"/>
      <c r="DQ247" s="33"/>
      <c r="DR247" s="33"/>
      <c r="DS247" s="33"/>
      <c r="DT247" s="33"/>
      <c r="DU247" s="119"/>
      <c r="DV247" s="33"/>
      <c r="DW247" s="33"/>
      <c r="DX247" s="33"/>
      <c r="DY247" s="33"/>
      <c r="DZ247" s="33"/>
      <c r="EA247" s="33"/>
      <c r="EB247" s="33"/>
      <c r="EC247" s="33"/>
      <c r="ED247" s="33"/>
      <c r="EE247" s="33"/>
      <c r="EF247" s="33"/>
      <c r="EG247" s="33"/>
      <c r="EH247" s="33"/>
      <c r="EI247" s="33"/>
      <c r="EJ247" s="33"/>
      <c r="EK247" s="33"/>
      <c r="EL247" s="33"/>
      <c r="EM247" s="33"/>
      <c r="EN247" s="33"/>
      <c r="EO247" s="33"/>
      <c r="EP247" s="33"/>
      <c r="EQ247" s="33"/>
      <c r="ER247" s="33"/>
      <c r="ES247" s="33"/>
      <c r="ET247" s="33"/>
      <c r="EU247" s="33"/>
      <c r="EV247" s="33"/>
      <c r="EW247" s="119"/>
      <c r="EX247" s="33"/>
      <c r="EY247" s="33"/>
      <c r="EZ247" s="35" t="s">
        <v>132</v>
      </c>
      <c r="FA247" s="35" t="s">
        <v>133</v>
      </c>
    </row>
    <row r="248" spans="1:166">
      <c r="A248" s="35" t="s">
        <v>119</v>
      </c>
      <c r="B248" t="s">
        <v>64</v>
      </c>
      <c r="C248" t="s">
        <v>70</v>
      </c>
      <c r="D248" t="s">
        <v>57</v>
      </c>
      <c r="E248" t="s">
        <v>60</v>
      </c>
      <c r="F248" t="s">
        <v>43</v>
      </c>
      <c r="G248" t="s">
        <v>65</v>
      </c>
      <c r="H248" t="s">
        <v>66</v>
      </c>
      <c r="I248" t="s">
        <v>55</v>
      </c>
      <c r="J248" t="s">
        <v>68</v>
      </c>
      <c r="K248" t="s">
        <v>81</v>
      </c>
      <c r="AE248" s="35" t="s">
        <v>119</v>
      </c>
      <c r="AF248" t="s">
        <v>64</v>
      </c>
      <c r="AG248" t="s">
        <v>70</v>
      </c>
      <c r="AH248" t="s">
        <v>57</v>
      </c>
      <c r="AI248" t="s">
        <v>60</v>
      </c>
      <c r="AJ248" t="s">
        <v>43</v>
      </c>
      <c r="AK248" t="s">
        <v>65</v>
      </c>
      <c r="AL248" t="s">
        <v>66</v>
      </c>
      <c r="AM248" t="s">
        <v>55</v>
      </c>
      <c r="AN248" t="s">
        <v>68</v>
      </c>
      <c r="AO248" t="s">
        <v>81</v>
      </c>
      <c r="BO248" s="33"/>
      <c r="BP248" s="33"/>
      <c r="BQ248" s="33"/>
      <c r="BR248" s="33"/>
      <c r="BS248" s="33"/>
      <c r="BT248" s="33"/>
      <c r="BU248" s="33"/>
      <c r="BV248" s="33"/>
      <c r="BW248" s="33"/>
      <c r="BX248" s="33"/>
      <c r="BY248" s="33"/>
      <c r="BZ248" s="33"/>
      <c r="CA248" s="33"/>
      <c r="CB248" s="33"/>
      <c r="CC248" s="33"/>
      <c r="CD248" s="33"/>
      <c r="CE248" s="33"/>
      <c r="CF248" s="33"/>
      <c r="CG248" s="33"/>
      <c r="CH248" s="33"/>
      <c r="CI248" s="33"/>
      <c r="CJ248" s="119"/>
      <c r="CK248" s="33"/>
      <c r="CL248" s="33"/>
      <c r="CM248" s="33"/>
      <c r="CN248" s="33"/>
      <c r="CO248" s="33"/>
      <c r="CP248" s="33"/>
      <c r="CQ248" s="33"/>
      <c r="CR248" s="33"/>
      <c r="CS248" s="33"/>
      <c r="CT248" s="33"/>
      <c r="CU248" s="33"/>
      <c r="CV248" s="33"/>
      <c r="CW248" s="33"/>
      <c r="CX248" s="33"/>
      <c r="CY248" s="33"/>
      <c r="CZ248" s="33"/>
      <c r="DA248" s="33"/>
      <c r="DB248" s="119"/>
      <c r="DC248" s="33"/>
      <c r="DD248" s="33"/>
      <c r="DE248" s="33"/>
      <c r="DF248" s="33"/>
      <c r="DG248" s="33"/>
      <c r="DH248" s="33"/>
      <c r="DI248" s="33"/>
      <c r="DJ248" s="33"/>
      <c r="DK248" s="33"/>
      <c r="DL248" s="33"/>
      <c r="DM248" s="33"/>
      <c r="DN248" s="33"/>
      <c r="DO248" s="33"/>
      <c r="DP248" s="33"/>
      <c r="DQ248" s="33"/>
      <c r="DR248" s="33"/>
      <c r="DS248" s="33"/>
      <c r="DT248" s="33"/>
      <c r="DU248" s="119"/>
      <c r="DV248" s="33"/>
      <c r="DW248" s="33"/>
      <c r="DX248" s="33"/>
      <c r="DY248" s="33"/>
      <c r="DZ248" s="33"/>
      <c r="EA248" s="33"/>
      <c r="EB248" s="33"/>
      <c r="EC248" s="33"/>
      <c r="ED248" s="33"/>
      <c r="EE248" s="33"/>
      <c r="EF248" s="33"/>
      <c r="EG248" s="33"/>
      <c r="EH248" s="33"/>
      <c r="EI248" s="33"/>
      <c r="EJ248" s="33"/>
      <c r="EK248" s="33"/>
      <c r="EL248" s="33"/>
      <c r="EM248" s="33"/>
      <c r="EN248" s="33"/>
      <c r="EO248" s="33"/>
      <c r="EP248" s="33"/>
      <c r="EQ248" s="33"/>
      <c r="ER248" s="33"/>
      <c r="ES248" s="33"/>
      <c r="ET248" s="33"/>
      <c r="EU248" s="33"/>
      <c r="EV248" s="33"/>
      <c r="EW248" s="119"/>
      <c r="EX248" s="33"/>
      <c r="EY248" s="33"/>
      <c r="EZ248" s="35" t="s">
        <v>119</v>
      </c>
      <c r="FA248" t="s">
        <v>64</v>
      </c>
      <c r="FB248" t="s">
        <v>70</v>
      </c>
      <c r="FC248" t="s">
        <v>57</v>
      </c>
      <c r="FD248" t="s">
        <v>60</v>
      </c>
      <c r="FE248" t="s">
        <v>43</v>
      </c>
      <c r="FF248" t="s">
        <v>65</v>
      </c>
      <c r="FG248" t="s">
        <v>66</v>
      </c>
      <c r="FH248" t="s">
        <v>55</v>
      </c>
      <c r="FI248" t="s">
        <v>68</v>
      </c>
      <c r="FJ248" t="s">
        <v>81</v>
      </c>
    </row>
    <row r="249" spans="1:166">
      <c r="A249" s="105" t="s">
        <v>135</v>
      </c>
      <c r="B249">
        <v>11</v>
      </c>
      <c r="C249">
        <v>1</v>
      </c>
      <c r="D249">
        <v>22</v>
      </c>
      <c r="E249">
        <v>24</v>
      </c>
      <c r="F249">
        <v>16</v>
      </c>
      <c r="G249">
        <v>2</v>
      </c>
      <c r="H249">
        <v>1</v>
      </c>
      <c r="I249">
        <v>2</v>
      </c>
      <c r="J249">
        <v>2</v>
      </c>
      <c r="K249">
        <v>81</v>
      </c>
      <c r="AE249" s="105" t="s">
        <v>44</v>
      </c>
      <c r="AF249">
        <v>14</v>
      </c>
      <c r="AG249">
        <v>1</v>
      </c>
      <c r="AH249">
        <v>24</v>
      </c>
      <c r="AI249">
        <v>26</v>
      </c>
      <c r="AJ249">
        <v>17</v>
      </c>
      <c r="AK249">
        <v>2</v>
      </c>
      <c r="AL249">
        <v>1</v>
      </c>
      <c r="AM249">
        <v>2</v>
      </c>
      <c r="AN249">
        <v>2</v>
      </c>
      <c r="AO249">
        <v>89</v>
      </c>
      <c r="BO249" s="33"/>
      <c r="BP249" s="33"/>
      <c r="BQ249" s="33"/>
      <c r="BR249" s="33"/>
      <c r="BS249" s="33"/>
      <c r="BT249" s="33"/>
      <c r="BU249" s="33"/>
      <c r="BV249" s="33"/>
      <c r="BW249" s="33"/>
      <c r="BX249" s="33"/>
      <c r="BY249" s="33"/>
      <c r="BZ249" s="33"/>
      <c r="CA249" s="33"/>
      <c r="CB249" s="33"/>
      <c r="CC249" s="33"/>
      <c r="CD249" s="33"/>
      <c r="CE249" s="33"/>
      <c r="CF249" s="33"/>
      <c r="CG249" s="33"/>
      <c r="CH249" s="33"/>
      <c r="CI249" s="33"/>
      <c r="CJ249" s="119"/>
      <c r="CK249" s="33"/>
      <c r="CL249" s="33"/>
      <c r="CM249" s="33"/>
      <c r="CN249" s="33"/>
      <c r="CO249" s="33"/>
      <c r="CP249" s="33"/>
      <c r="CQ249" s="33"/>
      <c r="CR249" s="33"/>
      <c r="CS249" s="33"/>
      <c r="CT249" s="33"/>
      <c r="CU249" s="33"/>
      <c r="CV249" s="33"/>
      <c r="CW249" s="33"/>
      <c r="CX249" s="33"/>
      <c r="CY249" s="33"/>
      <c r="CZ249" s="33"/>
      <c r="DA249" s="33"/>
      <c r="DB249" s="119"/>
      <c r="DC249" s="33"/>
      <c r="DD249" s="33"/>
      <c r="DE249" s="33"/>
      <c r="DF249" s="33"/>
      <c r="DG249" s="33"/>
      <c r="DH249" s="33"/>
      <c r="DI249" s="33"/>
      <c r="DJ249" s="33"/>
      <c r="DK249" s="33"/>
      <c r="DL249" s="33"/>
      <c r="DM249" s="33"/>
      <c r="DN249" s="33"/>
      <c r="DO249" s="33"/>
      <c r="DP249" s="33"/>
      <c r="DQ249" s="33"/>
      <c r="DR249" s="33"/>
      <c r="DS249" s="33"/>
      <c r="DT249" s="33"/>
      <c r="DU249" s="119"/>
      <c r="DV249" s="33"/>
      <c r="DW249" s="33"/>
      <c r="DX249" s="33"/>
      <c r="DY249" s="33"/>
      <c r="DZ249" s="33"/>
      <c r="EA249" s="33"/>
      <c r="EB249" s="33"/>
      <c r="EC249" s="33"/>
      <c r="ED249" s="33"/>
      <c r="EE249" s="33"/>
      <c r="EF249" s="33"/>
      <c r="EG249" s="33"/>
      <c r="EH249" s="33"/>
      <c r="EI249" s="33"/>
      <c r="EJ249" s="33"/>
      <c r="EK249" s="33"/>
      <c r="EL249" s="33"/>
      <c r="EM249" s="33"/>
      <c r="EN249" s="33"/>
      <c r="EO249" s="33"/>
      <c r="EP249" s="33"/>
      <c r="EQ249" s="33"/>
      <c r="ER249" s="33"/>
      <c r="ES249" s="33"/>
      <c r="ET249" s="33"/>
      <c r="EU249" s="33"/>
      <c r="EV249" s="33"/>
      <c r="EW249" s="119"/>
      <c r="EX249" s="33"/>
      <c r="EY249" s="33"/>
      <c r="EZ249" s="105" t="s">
        <v>44</v>
      </c>
      <c r="FA249">
        <v>14</v>
      </c>
      <c r="FB249">
        <v>1</v>
      </c>
      <c r="FC249">
        <v>24</v>
      </c>
      <c r="FD249">
        <v>26</v>
      </c>
      <c r="FE249">
        <v>17</v>
      </c>
      <c r="FF249">
        <v>2</v>
      </c>
      <c r="FG249">
        <v>1</v>
      </c>
      <c r="FH249">
        <v>2</v>
      </c>
      <c r="FI249">
        <v>2</v>
      </c>
      <c r="FJ249">
        <v>89</v>
      </c>
    </row>
    <row r="250" spans="1:166">
      <c r="A250" s="105" t="s">
        <v>138</v>
      </c>
      <c r="B250">
        <v>3</v>
      </c>
      <c r="D250">
        <v>2</v>
      </c>
      <c r="E250">
        <v>2</v>
      </c>
      <c r="F250">
        <v>1</v>
      </c>
      <c r="K250">
        <v>8</v>
      </c>
      <c r="AE250" s="105" t="s">
        <v>71</v>
      </c>
      <c r="AF250">
        <v>3</v>
      </c>
      <c r="AH250">
        <v>1</v>
      </c>
      <c r="AI250">
        <v>4</v>
      </c>
      <c r="AJ250">
        <v>3</v>
      </c>
      <c r="AO250">
        <v>11</v>
      </c>
      <c r="BO250" s="33"/>
      <c r="BP250" s="33"/>
      <c r="BQ250" s="33"/>
      <c r="BR250" s="33"/>
      <c r="BS250" s="33"/>
      <c r="BT250" s="33"/>
      <c r="BU250" s="33"/>
      <c r="BV250" s="33"/>
      <c r="BW250" s="33"/>
      <c r="BX250" s="33"/>
      <c r="BY250" s="33"/>
      <c r="BZ250" s="33"/>
      <c r="CA250" s="33"/>
      <c r="CB250" s="33"/>
      <c r="CC250" s="33"/>
      <c r="CD250" s="33"/>
      <c r="CE250" s="33"/>
      <c r="CF250" s="33"/>
      <c r="CG250" s="33"/>
      <c r="CH250" s="33"/>
      <c r="CI250" s="33"/>
      <c r="CJ250" s="119"/>
      <c r="CK250" s="33"/>
      <c r="CL250" s="33"/>
      <c r="CM250" s="33"/>
      <c r="CN250" s="33"/>
      <c r="CO250" s="33"/>
      <c r="CP250" s="33"/>
      <c r="CQ250" s="33"/>
      <c r="CR250" s="33"/>
      <c r="CS250" s="33"/>
      <c r="CT250" s="33"/>
      <c r="CU250" s="33"/>
      <c r="CV250" s="33"/>
      <c r="CW250" s="33"/>
      <c r="CX250" s="33"/>
      <c r="CY250" s="33"/>
      <c r="CZ250" s="33"/>
      <c r="DA250" s="33"/>
      <c r="DB250" s="119"/>
      <c r="DC250" s="33"/>
      <c r="DD250" s="33"/>
      <c r="DE250" s="33"/>
      <c r="DF250" s="33"/>
      <c r="DG250" s="33"/>
      <c r="DH250" s="33"/>
      <c r="DI250" s="33"/>
      <c r="DJ250" s="33"/>
      <c r="DK250" s="33"/>
      <c r="DL250" s="33"/>
      <c r="DM250" s="33"/>
      <c r="DN250" s="33"/>
      <c r="DO250" s="33"/>
      <c r="DP250" s="33"/>
      <c r="DQ250" s="33"/>
      <c r="DR250" s="33"/>
      <c r="DS250" s="33"/>
      <c r="DT250" s="33"/>
      <c r="DU250" s="119"/>
      <c r="DV250" s="33"/>
      <c r="DW250" s="33"/>
      <c r="DX250" s="33"/>
      <c r="DY250" s="33"/>
      <c r="DZ250" s="33"/>
      <c r="EA250" s="33"/>
      <c r="EB250" s="33"/>
      <c r="EC250" s="33"/>
      <c r="ED250" s="33"/>
      <c r="EE250" s="33"/>
      <c r="EF250" s="33"/>
      <c r="EG250" s="33"/>
      <c r="EH250" s="33"/>
      <c r="EI250" s="33"/>
      <c r="EJ250" s="33"/>
      <c r="EK250" s="33"/>
      <c r="EL250" s="33"/>
      <c r="EM250" s="33"/>
      <c r="EN250" s="33"/>
      <c r="EO250" s="33"/>
      <c r="EP250" s="33"/>
      <c r="EQ250" s="33"/>
      <c r="ER250" s="33"/>
      <c r="ES250" s="33"/>
      <c r="ET250" s="33"/>
      <c r="EU250" s="33"/>
      <c r="EV250" s="33"/>
      <c r="EW250" s="119"/>
      <c r="EX250" s="33"/>
      <c r="EY250" s="33"/>
      <c r="EZ250" s="105" t="s">
        <v>71</v>
      </c>
      <c r="FA250">
        <v>3</v>
      </c>
      <c r="FC250">
        <v>1</v>
      </c>
      <c r="FD250">
        <v>4</v>
      </c>
      <c r="FE250">
        <v>3</v>
      </c>
      <c r="FJ250">
        <v>11</v>
      </c>
    </row>
    <row r="251" spans="1:166">
      <c r="A251" s="105" t="s">
        <v>81</v>
      </c>
      <c r="B251">
        <v>14</v>
      </c>
      <c r="C251">
        <v>1</v>
      </c>
      <c r="D251">
        <v>24</v>
      </c>
      <c r="E251">
        <v>26</v>
      </c>
      <c r="F251">
        <v>17</v>
      </c>
      <c r="G251">
        <v>2</v>
      </c>
      <c r="H251">
        <v>1</v>
      </c>
      <c r="I251">
        <v>2</v>
      </c>
      <c r="J251">
        <v>2</v>
      </c>
      <c r="K251">
        <v>89</v>
      </c>
      <c r="AE251" s="105" t="s">
        <v>81</v>
      </c>
      <c r="AF251">
        <v>17</v>
      </c>
      <c r="AG251">
        <v>1</v>
      </c>
      <c r="AH251">
        <v>25</v>
      </c>
      <c r="AI251">
        <v>30</v>
      </c>
      <c r="AJ251">
        <v>20</v>
      </c>
      <c r="AK251">
        <v>2</v>
      </c>
      <c r="AL251">
        <v>1</v>
      </c>
      <c r="AM251">
        <v>2</v>
      </c>
      <c r="AN251">
        <v>2</v>
      </c>
      <c r="AO251">
        <v>100</v>
      </c>
      <c r="BO251" s="33"/>
      <c r="BP251" s="33"/>
      <c r="BQ251" s="33"/>
      <c r="BR251" s="33"/>
      <c r="BS251" s="33"/>
      <c r="BT251" s="33"/>
      <c r="BU251" s="33"/>
      <c r="BV251" s="33"/>
      <c r="BW251" s="33"/>
      <c r="BX251" s="33"/>
      <c r="BY251" s="33"/>
      <c r="BZ251" s="33"/>
      <c r="CA251" s="33"/>
      <c r="CB251" s="33"/>
      <c r="CC251" s="33"/>
      <c r="CD251" s="33"/>
      <c r="CE251" s="33"/>
      <c r="CF251" s="33"/>
      <c r="CG251" s="33"/>
      <c r="CH251" s="33"/>
      <c r="CI251" s="33"/>
      <c r="CJ251" s="119"/>
      <c r="CK251" s="33"/>
      <c r="CL251" s="33"/>
      <c r="CM251" s="33"/>
      <c r="CN251" s="33"/>
      <c r="CO251" s="33"/>
      <c r="CP251" s="33"/>
      <c r="CQ251" s="33"/>
      <c r="CR251" s="33"/>
      <c r="CS251" s="33"/>
      <c r="CT251" s="33"/>
      <c r="CU251" s="33"/>
      <c r="CV251" s="33"/>
      <c r="CW251" s="33"/>
      <c r="CX251" s="33"/>
      <c r="CY251" s="33"/>
      <c r="CZ251" s="33"/>
      <c r="DA251" s="33"/>
      <c r="DB251" s="119"/>
      <c r="DC251" s="33"/>
      <c r="DD251" s="33"/>
      <c r="DE251" s="33"/>
      <c r="DF251" s="33"/>
      <c r="DG251" s="33"/>
      <c r="DH251" s="33"/>
      <c r="DI251" s="33"/>
      <c r="DJ251" s="33"/>
      <c r="DK251" s="33"/>
      <c r="DL251" s="33"/>
      <c r="DM251" s="33"/>
      <c r="DN251" s="33"/>
      <c r="DO251" s="33"/>
      <c r="DP251" s="33"/>
      <c r="DQ251" s="33"/>
      <c r="DR251" s="33"/>
      <c r="DS251" s="33"/>
      <c r="DT251" s="33"/>
      <c r="DU251" s="119"/>
      <c r="DV251" s="33"/>
      <c r="DW251" s="33"/>
      <c r="DX251" s="33"/>
      <c r="DY251" s="33"/>
      <c r="DZ251" s="33"/>
      <c r="EA251" s="33"/>
      <c r="EB251" s="33"/>
      <c r="EC251" s="33"/>
      <c r="ED251" s="33"/>
      <c r="EE251" s="33"/>
      <c r="EF251" s="33"/>
      <c r="EG251" s="33"/>
      <c r="EH251" s="33"/>
      <c r="EI251" s="33"/>
      <c r="EJ251" s="33"/>
      <c r="EK251" s="33"/>
      <c r="EL251" s="33"/>
      <c r="EM251" s="33"/>
      <c r="EN251" s="33"/>
      <c r="EO251" s="33"/>
      <c r="EP251" s="33"/>
      <c r="EQ251" s="33"/>
      <c r="ER251" s="33"/>
      <c r="ES251" s="33"/>
      <c r="ET251" s="33"/>
      <c r="EU251" s="33"/>
      <c r="EV251" s="33"/>
      <c r="EW251" s="119"/>
      <c r="EX251" s="33"/>
      <c r="EY251" s="33"/>
      <c r="EZ251" s="105" t="s">
        <v>81</v>
      </c>
      <c r="FA251">
        <v>17</v>
      </c>
      <c r="FB251">
        <v>1</v>
      </c>
      <c r="FC251">
        <v>25</v>
      </c>
      <c r="FD251">
        <v>30</v>
      </c>
      <c r="FE251">
        <v>20</v>
      </c>
      <c r="FF251">
        <v>2</v>
      </c>
      <c r="FG251">
        <v>1</v>
      </c>
      <c r="FH251">
        <v>2</v>
      </c>
      <c r="FI251">
        <v>2</v>
      </c>
      <c r="FJ251">
        <v>100</v>
      </c>
    </row>
    <row r="253" spans="1:166">
      <c r="AE253" s="1"/>
      <c r="AF253" s="34"/>
      <c r="AG253" s="34"/>
      <c r="EZ253" s="1"/>
      <c r="FA253" s="34"/>
      <c r="FB253" s="34"/>
    </row>
    <row r="254" spans="1:166">
      <c r="A254" s="1"/>
      <c r="B254" s="34"/>
      <c r="C254" s="34"/>
      <c r="AE254" s="1"/>
      <c r="AF254" s="34"/>
      <c r="AG254" s="34"/>
      <c r="EZ254" s="1"/>
      <c r="FA254" s="34"/>
      <c r="FB254" s="34"/>
    </row>
    <row r="255" spans="1:166">
      <c r="A255" s="1"/>
      <c r="B255" s="34"/>
      <c r="C255" s="34"/>
      <c r="AE255" s="1"/>
      <c r="AF255" s="34"/>
      <c r="AG255" s="34"/>
      <c r="EZ255" s="1"/>
      <c r="FA255" s="34"/>
      <c r="FB255" s="34"/>
    </row>
    <row r="256" spans="1:166">
      <c r="A256" s="1"/>
      <c r="B256" s="34"/>
      <c r="C256" s="34"/>
      <c r="AE256" s="1"/>
      <c r="AF256" s="34"/>
      <c r="AG256" s="34"/>
      <c r="EZ256" s="1"/>
      <c r="FA256" s="34"/>
      <c r="FB256" s="34"/>
    </row>
    <row r="257" spans="1:181">
      <c r="A257" s="1"/>
      <c r="B257" s="34"/>
      <c r="C257" s="34"/>
      <c r="AE257" s="1"/>
      <c r="AF257" s="34"/>
      <c r="AG257" s="34"/>
      <c r="EZ257" s="1"/>
      <c r="FA257" s="34"/>
      <c r="FB257" s="34"/>
    </row>
    <row r="258" spans="1:181">
      <c r="A258" s="1"/>
      <c r="B258" s="34"/>
      <c r="C258" s="34"/>
      <c r="AE258" s="1"/>
      <c r="AF258" s="34"/>
      <c r="AG258" s="34"/>
      <c r="EZ258" s="1"/>
      <c r="FA258" s="34"/>
      <c r="FB258" s="34"/>
    </row>
    <row r="259" spans="1:181">
      <c r="A259" s="1"/>
      <c r="B259" s="34"/>
      <c r="C259" s="34"/>
      <c r="AE259" s="1"/>
      <c r="AF259" s="34"/>
      <c r="AG259" s="34"/>
      <c r="EZ259" s="1"/>
      <c r="FA259" s="34"/>
      <c r="FB259" s="34"/>
    </row>
    <row r="260" spans="1:181">
      <c r="A260" s="1"/>
      <c r="B260" s="34"/>
      <c r="C260" s="34"/>
      <c r="AE260" s="1"/>
      <c r="AF260" s="34"/>
      <c r="AG260" s="34"/>
      <c r="EZ260" s="1"/>
      <c r="FA260" s="34"/>
      <c r="FB260" s="34"/>
    </row>
    <row r="261" spans="1:181">
      <c r="A261" s="1"/>
      <c r="B261" s="34"/>
      <c r="C261" s="34"/>
      <c r="AE261" s="1"/>
      <c r="AF261" s="34"/>
      <c r="AG261" s="34"/>
      <c r="EZ261" s="1"/>
      <c r="FA261" s="34"/>
      <c r="FB261" s="34"/>
    </row>
    <row r="262" spans="1:181">
      <c r="A262" s="1"/>
      <c r="B262" s="34"/>
      <c r="C262" s="34"/>
      <c r="AE262" s="1"/>
      <c r="AF262" s="34"/>
      <c r="AG262" s="34"/>
      <c r="EZ262" s="1"/>
      <c r="FA262" s="34"/>
      <c r="FB262" s="34"/>
    </row>
    <row r="263" spans="1:181">
      <c r="A263" s="1"/>
      <c r="B263" s="34"/>
      <c r="C263" s="34"/>
      <c r="AE263" s="1"/>
      <c r="AF263" s="34"/>
      <c r="AG263" s="34"/>
      <c r="EZ263" s="1"/>
      <c r="FA263" s="34"/>
      <c r="FB263" s="34"/>
    </row>
    <row r="264" spans="1:181">
      <c r="A264" s="3"/>
      <c r="B264" s="3" t="str">
        <f>B227</f>
        <v>Ancona</v>
      </c>
      <c r="C264" s="3" t="str">
        <f t="shared" ref="C264:V264" si="151">C227</f>
        <v>Bologna</v>
      </c>
      <c r="D264" s="3" t="str">
        <f t="shared" si="151"/>
        <v>Milano</v>
      </c>
      <c r="E264" s="3" t="str">
        <f t="shared" si="151"/>
        <v>Milano - Pero</v>
      </c>
      <c r="F264" s="3" t="str">
        <f t="shared" si="151"/>
        <v>Napoli</v>
      </c>
      <c r="G264" s="3" t="str">
        <f t="shared" si="151"/>
        <v>Roma</v>
      </c>
      <c r="H264" s="3" t="str">
        <f t="shared" si="151"/>
        <v>Torino</v>
      </c>
      <c r="I264" s="3" t="str">
        <f t="shared" si="151"/>
        <v>Trento</v>
      </c>
      <c r="J264" s="3" t="str">
        <f t="shared" si="151"/>
        <v>Venezia</v>
      </c>
      <c r="K264" s="3" t="str">
        <f t="shared" si="151"/>
        <v>Totale complessivo</v>
      </c>
      <c r="L264" s="3">
        <f t="shared" si="151"/>
        <v>0</v>
      </c>
      <c r="M264" s="3">
        <f t="shared" si="151"/>
        <v>0</v>
      </c>
      <c r="N264" s="3">
        <f t="shared" si="151"/>
        <v>0</v>
      </c>
      <c r="O264" s="3">
        <f t="shared" si="151"/>
        <v>0</v>
      </c>
      <c r="P264" s="3">
        <f t="shared" si="151"/>
        <v>0</v>
      </c>
      <c r="Q264" s="3">
        <f t="shared" si="151"/>
        <v>0</v>
      </c>
      <c r="R264" s="3">
        <f t="shared" si="151"/>
        <v>0</v>
      </c>
      <c r="S264" s="3">
        <f t="shared" si="151"/>
        <v>0</v>
      </c>
      <c r="T264" s="3">
        <f t="shared" si="151"/>
        <v>0</v>
      </c>
      <c r="U264" s="3">
        <f t="shared" si="151"/>
        <v>0</v>
      </c>
      <c r="V264" s="3">
        <f t="shared" si="151"/>
        <v>0</v>
      </c>
      <c r="W264" s="1"/>
      <c r="X264" s="1"/>
      <c r="Y264" s="1"/>
      <c r="Z264" s="1"/>
      <c r="AA264" s="1"/>
      <c r="AB264" s="125"/>
      <c r="AC264" s="1"/>
      <c r="AD264" s="1"/>
      <c r="AE264" s="3"/>
      <c r="AF264" s="3" t="str">
        <f>AF248</f>
        <v>Ancona</v>
      </c>
      <c r="AG264" s="3" t="str">
        <f t="shared" ref="AG264:AZ264" si="152">AG248</f>
        <v>Bologna</v>
      </c>
      <c r="AH264" s="3" t="str">
        <f t="shared" si="152"/>
        <v>Milano</v>
      </c>
      <c r="AI264" s="3" t="str">
        <f t="shared" si="152"/>
        <v>Milano - Pero</v>
      </c>
      <c r="AJ264" s="3" t="str">
        <f t="shared" si="152"/>
        <v>Napoli</v>
      </c>
      <c r="AK264" s="3" t="str">
        <f t="shared" si="152"/>
        <v>Roma</v>
      </c>
      <c r="AL264" s="3" t="str">
        <f t="shared" si="152"/>
        <v>Torino</v>
      </c>
      <c r="AM264" s="3" t="str">
        <f t="shared" si="152"/>
        <v>Trento</v>
      </c>
      <c r="AN264" s="3" t="str">
        <f t="shared" si="152"/>
        <v>Venezia</v>
      </c>
      <c r="AO264" s="3" t="str">
        <f t="shared" si="152"/>
        <v>Totale complessivo</v>
      </c>
      <c r="AP264" s="3">
        <f t="shared" si="152"/>
        <v>0</v>
      </c>
      <c r="AQ264" s="3">
        <f t="shared" si="152"/>
        <v>0</v>
      </c>
      <c r="AR264" s="3">
        <f t="shared" si="152"/>
        <v>0</v>
      </c>
      <c r="AS264" s="3">
        <f t="shared" si="152"/>
        <v>0</v>
      </c>
      <c r="AT264" s="3">
        <f t="shared" si="152"/>
        <v>0</v>
      </c>
      <c r="AU264" s="3">
        <f t="shared" si="152"/>
        <v>0</v>
      </c>
      <c r="AV264" s="3">
        <f t="shared" si="152"/>
        <v>0</v>
      </c>
      <c r="AW264" s="3">
        <f t="shared" si="152"/>
        <v>0</v>
      </c>
      <c r="AX264" s="3">
        <f t="shared" si="152"/>
        <v>0</v>
      </c>
      <c r="AY264" s="3">
        <f t="shared" si="152"/>
        <v>0</v>
      </c>
      <c r="AZ264" s="3">
        <f t="shared" si="152"/>
        <v>0</v>
      </c>
      <c r="BA264" s="1"/>
      <c r="BB264" s="1"/>
      <c r="BC264" s="1"/>
      <c r="BD264" s="1"/>
      <c r="EZ264" s="3"/>
      <c r="FA264" s="3" t="str">
        <f>FA227</f>
        <v>Ancona</v>
      </c>
      <c r="FB264" s="3" t="str">
        <f t="shared" ref="FB264:FU264" si="153">FB227</f>
        <v>Bologna</v>
      </c>
      <c r="FC264" s="3" t="str">
        <f t="shared" si="153"/>
        <v>Milano</v>
      </c>
      <c r="FD264" s="3" t="str">
        <f t="shared" si="153"/>
        <v>Milano - Pero</v>
      </c>
      <c r="FE264" s="3" t="str">
        <f t="shared" si="153"/>
        <v>Napoli</v>
      </c>
      <c r="FF264" s="3" t="str">
        <f t="shared" si="153"/>
        <v>Roma</v>
      </c>
      <c r="FG264" s="3" t="str">
        <f t="shared" si="153"/>
        <v>Torino</v>
      </c>
      <c r="FH264" s="3" t="str">
        <f t="shared" si="153"/>
        <v>Trento</v>
      </c>
      <c r="FI264" s="3" t="str">
        <f t="shared" si="153"/>
        <v>Venezia</v>
      </c>
      <c r="FJ264" s="3" t="str">
        <f t="shared" si="153"/>
        <v>Totale complessivo</v>
      </c>
      <c r="FK264" s="3">
        <f t="shared" si="153"/>
        <v>0</v>
      </c>
      <c r="FL264" s="3">
        <f t="shared" si="153"/>
        <v>0</v>
      </c>
      <c r="FM264" s="3">
        <f t="shared" si="153"/>
        <v>0</v>
      </c>
      <c r="FN264" s="3">
        <f t="shared" si="153"/>
        <v>0</v>
      </c>
      <c r="FO264" s="3">
        <f t="shared" si="153"/>
        <v>0</v>
      </c>
      <c r="FP264" s="3">
        <f t="shared" si="153"/>
        <v>0</v>
      </c>
      <c r="FQ264" s="3">
        <f t="shared" si="153"/>
        <v>0</v>
      </c>
      <c r="FR264" s="3">
        <f t="shared" si="153"/>
        <v>0</v>
      </c>
      <c r="FS264" s="3">
        <f t="shared" si="153"/>
        <v>0</v>
      </c>
      <c r="FT264" s="3">
        <f t="shared" si="153"/>
        <v>0</v>
      </c>
      <c r="FU264" s="3">
        <f t="shared" si="153"/>
        <v>0</v>
      </c>
      <c r="FV264" s="1"/>
      <c r="FW264" s="1"/>
      <c r="FX264" s="1"/>
      <c r="FY264" s="1"/>
    </row>
    <row r="265" spans="1:181">
      <c r="A265" s="3" t="s">
        <v>134</v>
      </c>
      <c r="B265" s="2">
        <f t="shared" ref="B265:V265" si="154">IF(ISNUMBER(MATCH(B$264,$A$227:$AB$227,0)),_xlfn.IFNA(VLOOKUP($A$265,$A$227:$AB$233,MATCH(B$264,$A$227:$AB$227,0),FALSE),0),"N.A.")</f>
        <v>8</v>
      </c>
      <c r="C265" s="2">
        <f t="shared" si="154"/>
        <v>1</v>
      </c>
      <c r="D265" s="2">
        <f t="shared" si="154"/>
        <v>17</v>
      </c>
      <c r="E265" s="2">
        <f t="shared" si="154"/>
        <v>15</v>
      </c>
      <c r="F265" s="2">
        <f t="shared" si="154"/>
        <v>8</v>
      </c>
      <c r="G265" s="2">
        <f t="shared" si="154"/>
        <v>1</v>
      </c>
      <c r="H265" s="2">
        <f t="shared" si="154"/>
        <v>0</v>
      </c>
      <c r="I265" s="2">
        <f t="shared" si="154"/>
        <v>0</v>
      </c>
      <c r="J265" s="2">
        <f t="shared" si="154"/>
        <v>1</v>
      </c>
      <c r="K265" s="2">
        <f t="shared" si="154"/>
        <v>51</v>
      </c>
      <c r="L265" s="2" t="str">
        <f t="shared" si="154"/>
        <v>N.A.</v>
      </c>
      <c r="M265" s="2" t="str">
        <f t="shared" si="154"/>
        <v>N.A.</v>
      </c>
      <c r="N265" s="2" t="str">
        <f t="shared" si="154"/>
        <v>N.A.</v>
      </c>
      <c r="O265" s="2" t="str">
        <f t="shared" si="154"/>
        <v>N.A.</v>
      </c>
      <c r="P265" s="2" t="str">
        <f t="shared" si="154"/>
        <v>N.A.</v>
      </c>
      <c r="Q265" s="2" t="str">
        <f t="shared" si="154"/>
        <v>N.A.</v>
      </c>
      <c r="R265" s="2" t="str">
        <f t="shared" si="154"/>
        <v>N.A.</v>
      </c>
      <c r="S265" s="2" t="str">
        <f t="shared" si="154"/>
        <v>N.A.</v>
      </c>
      <c r="T265" s="2" t="str">
        <f t="shared" si="154"/>
        <v>N.A.</v>
      </c>
      <c r="U265" s="2" t="str">
        <f t="shared" si="154"/>
        <v>N.A.</v>
      </c>
      <c r="V265" s="2" t="str">
        <f t="shared" si="154"/>
        <v>N.A.</v>
      </c>
      <c r="AE265" s="3" t="s">
        <v>44</v>
      </c>
      <c r="AF265" s="2">
        <f>IF(ISNUMBER(MATCH(AF$264,$AE$248:$AZ$248,0)),_xlfn.IFNA(VLOOKUP($AE$265,$AE$248:$AZ$255,MATCH(AF$264,$AE$248:$AZ$248,0),FALSE),0),"N.A.")</f>
        <v>14</v>
      </c>
      <c r="AG265" s="2">
        <f t="shared" ref="AG265:AY265" si="155">IF(ISNUMBER(MATCH(AG$264,$AE$248:$AZ$248,0)),_xlfn.IFNA(VLOOKUP($AE$265,$AE$248:$AZ$255,MATCH(AG$264,$AE$248:$AZ$248,0),FALSE),0),"N.A.")</f>
        <v>1</v>
      </c>
      <c r="AH265" s="2">
        <f t="shared" si="155"/>
        <v>24</v>
      </c>
      <c r="AI265" s="2">
        <f t="shared" si="155"/>
        <v>26</v>
      </c>
      <c r="AJ265" s="2">
        <f t="shared" si="155"/>
        <v>17</v>
      </c>
      <c r="AK265" s="2">
        <f t="shared" si="155"/>
        <v>2</v>
      </c>
      <c r="AL265" s="2">
        <f t="shared" si="155"/>
        <v>1</v>
      </c>
      <c r="AM265" s="2">
        <f t="shared" si="155"/>
        <v>2</v>
      </c>
      <c r="AN265" s="2">
        <f t="shared" si="155"/>
        <v>2</v>
      </c>
      <c r="AO265" s="2">
        <f t="shared" si="155"/>
        <v>89</v>
      </c>
      <c r="AP265" s="2" t="str">
        <f t="shared" si="155"/>
        <v>N.A.</v>
      </c>
      <c r="AQ265" s="2" t="str">
        <f t="shared" si="155"/>
        <v>N.A.</v>
      </c>
      <c r="AR265" s="2" t="str">
        <f t="shared" si="155"/>
        <v>N.A.</v>
      </c>
      <c r="AS265" s="2" t="str">
        <f t="shared" si="155"/>
        <v>N.A.</v>
      </c>
      <c r="AT265" s="2" t="str">
        <f t="shared" si="155"/>
        <v>N.A.</v>
      </c>
      <c r="AU265" s="2" t="str">
        <f t="shared" si="155"/>
        <v>N.A.</v>
      </c>
      <c r="AV265" s="2" t="str">
        <f t="shared" si="155"/>
        <v>N.A.</v>
      </c>
      <c r="AW265" s="2" t="str">
        <f t="shared" si="155"/>
        <v>N.A.</v>
      </c>
      <c r="AX265" s="2" t="str">
        <f t="shared" si="155"/>
        <v>N.A.</v>
      </c>
      <c r="AY265" s="2" t="str">
        <f t="shared" si="155"/>
        <v>N.A.</v>
      </c>
      <c r="AZ265" s="2" t="str">
        <f>IF(ISNUMBER(MATCH(AZ$264,$AE$248:$AZ$248,0)),_xlfn.IFNA(VLOOKUP($AE$265,$AE$248:$AZ$255,MATCH(AZ$264,$AE$248:$AZ$248,0),FALSE),0),"N.A.")</f>
        <v>N.A.</v>
      </c>
      <c r="EZ265" s="4" t="s">
        <v>135</v>
      </c>
      <c r="FA265" s="2">
        <f>IF(ISNUMBER(MATCH(FA$264,$EZ$227:$FU$227,0)),_xlfn.IFNA(VLOOKUP($EZ$265,$EZ$227:$FU$233,MATCH(FA$264,$EZ$227:$FU$227,0),FALSE),0),"N.A.")</f>
        <v>11</v>
      </c>
      <c r="FB265" s="2">
        <f t="shared" ref="FB265:FT265" si="156">IF(ISNUMBER(MATCH(FB$264,$EZ$227:$FU$227,0)),_xlfn.IFNA(VLOOKUP($EZ$265,$EZ$227:$FU$233,MATCH(FB$264,$EZ$227:$FU$227,0),FALSE),0),"N.A.")</f>
        <v>1</v>
      </c>
      <c r="FC265" s="2">
        <f t="shared" si="156"/>
        <v>22</v>
      </c>
      <c r="FD265" s="2">
        <f t="shared" si="156"/>
        <v>24</v>
      </c>
      <c r="FE265" s="2">
        <f t="shared" si="156"/>
        <v>16</v>
      </c>
      <c r="FF265" s="2">
        <f t="shared" si="156"/>
        <v>2</v>
      </c>
      <c r="FG265" s="2">
        <f t="shared" si="156"/>
        <v>1</v>
      </c>
      <c r="FH265" s="2">
        <f t="shared" si="156"/>
        <v>2</v>
      </c>
      <c r="FI265" s="2">
        <f t="shared" si="156"/>
        <v>2</v>
      </c>
      <c r="FJ265" s="2">
        <f t="shared" si="156"/>
        <v>81</v>
      </c>
      <c r="FK265" s="2" t="str">
        <f t="shared" si="156"/>
        <v>N.A.</v>
      </c>
      <c r="FL265" s="2" t="str">
        <f t="shared" si="156"/>
        <v>N.A.</v>
      </c>
      <c r="FM265" s="2" t="str">
        <f t="shared" si="156"/>
        <v>N.A.</v>
      </c>
      <c r="FN265" s="2" t="str">
        <f t="shared" si="156"/>
        <v>N.A.</v>
      </c>
      <c r="FO265" s="2" t="str">
        <f t="shared" si="156"/>
        <v>N.A.</v>
      </c>
      <c r="FP265" s="2" t="str">
        <f t="shared" si="156"/>
        <v>N.A.</v>
      </c>
      <c r="FQ265" s="2" t="str">
        <f t="shared" si="156"/>
        <v>N.A.</v>
      </c>
      <c r="FR265" s="2" t="str">
        <f t="shared" si="156"/>
        <v>N.A.</v>
      </c>
      <c r="FS265" s="2" t="str">
        <f t="shared" si="156"/>
        <v>N.A.</v>
      </c>
      <c r="FT265" s="2" t="str">
        <f t="shared" si="156"/>
        <v>N.A.</v>
      </c>
      <c r="FU265" s="2" t="str">
        <f>IF(ISNUMBER(MATCH(FU$264,$EZ$227:$FU$227,0)),_xlfn.IFNA(VLOOKUP($EZ$265,$EZ$227:$FU$233,MATCH(FU$264,$EZ$227:$FU$227,0),FALSE),0),"N.A.")</f>
        <v>N.A.</v>
      </c>
    </row>
    <row r="266" spans="1:181">
      <c r="A266" s="2"/>
      <c r="B266" s="2"/>
      <c r="C266" s="2"/>
      <c r="D266" s="2"/>
      <c r="E266" s="2"/>
      <c r="F266" s="2"/>
      <c r="G266" s="2"/>
      <c r="H266" s="2"/>
      <c r="I266" s="2"/>
      <c r="J266" s="2"/>
      <c r="K266" s="2"/>
      <c r="L266" s="2"/>
      <c r="M266" s="2"/>
      <c r="N266" s="2"/>
      <c r="O266" s="2"/>
      <c r="P266" s="2"/>
      <c r="Q266" s="2"/>
      <c r="R266" s="2"/>
      <c r="S266" s="2"/>
      <c r="T266" s="2"/>
      <c r="U266" s="2"/>
      <c r="V266" s="2"/>
      <c r="AE266" s="2"/>
      <c r="AF266" s="2"/>
      <c r="AG266" s="2"/>
      <c r="AH266" s="2"/>
      <c r="AI266" s="2"/>
      <c r="AJ266" s="2"/>
      <c r="AK266" s="2"/>
      <c r="AL266" s="2"/>
      <c r="AM266" s="2"/>
      <c r="AN266" s="2"/>
      <c r="AO266" s="2"/>
      <c r="AP266" s="2"/>
      <c r="AQ266" s="2"/>
      <c r="AR266" s="2"/>
      <c r="AS266" s="2"/>
      <c r="AT266" s="2"/>
      <c r="AU266" s="2"/>
      <c r="AV266" s="2"/>
      <c r="AW266" s="2"/>
      <c r="AX266" s="2"/>
      <c r="AY266" s="2"/>
      <c r="AZ266" s="2"/>
    </row>
    <row r="267" spans="1:181">
      <c r="A267" s="2"/>
      <c r="B267" s="3" t="str">
        <f>B248</f>
        <v>Ancona</v>
      </c>
      <c r="C267" s="3" t="str">
        <f t="shared" ref="C267:V267" si="157">C248</f>
        <v>Bologna</v>
      </c>
      <c r="D267" s="3" t="str">
        <f t="shared" si="157"/>
        <v>Milano</v>
      </c>
      <c r="E267" s="3" t="str">
        <f t="shared" si="157"/>
        <v>Milano - Pero</v>
      </c>
      <c r="F267" s="3" t="str">
        <f t="shared" si="157"/>
        <v>Napoli</v>
      </c>
      <c r="G267" s="3" t="str">
        <f t="shared" si="157"/>
        <v>Roma</v>
      </c>
      <c r="H267" s="3" t="str">
        <f t="shared" si="157"/>
        <v>Torino</v>
      </c>
      <c r="I267" s="3" t="str">
        <f t="shared" si="157"/>
        <v>Trento</v>
      </c>
      <c r="J267" s="3" t="str">
        <f t="shared" si="157"/>
        <v>Venezia</v>
      </c>
      <c r="K267" s="3" t="str">
        <f t="shared" si="157"/>
        <v>Totale complessivo</v>
      </c>
      <c r="L267" s="3">
        <f t="shared" si="157"/>
        <v>0</v>
      </c>
      <c r="M267" s="3">
        <f t="shared" si="157"/>
        <v>0</v>
      </c>
      <c r="N267" s="3">
        <f t="shared" si="157"/>
        <v>0</v>
      </c>
      <c r="O267" s="3">
        <f t="shared" si="157"/>
        <v>0</v>
      </c>
      <c r="P267" s="3">
        <f t="shared" si="157"/>
        <v>0</v>
      </c>
      <c r="Q267" s="3">
        <f t="shared" si="157"/>
        <v>0</v>
      </c>
      <c r="R267" s="3">
        <f t="shared" si="157"/>
        <v>0</v>
      </c>
      <c r="S267" s="3">
        <f t="shared" si="157"/>
        <v>0</v>
      </c>
      <c r="T267" s="3">
        <f t="shared" si="157"/>
        <v>0</v>
      </c>
      <c r="U267" s="3">
        <f t="shared" si="157"/>
        <v>0</v>
      </c>
      <c r="V267" s="3">
        <f t="shared" si="157"/>
        <v>0</v>
      </c>
      <c r="W267" s="1"/>
      <c r="X267" s="1"/>
      <c r="Y267" s="1"/>
      <c r="Z267" s="1"/>
      <c r="AA267" s="1"/>
      <c r="AB267" s="125"/>
      <c r="AC267" s="1"/>
      <c r="AD267" s="1"/>
      <c r="AE267" s="2"/>
      <c r="AF267" s="3" t="str">
        <f>AF227</f>
        <v>Ancona</v>
      </c>
      <c r="AG267" s="3" t="str">
        <f t="shared" ref="AG267:AZ267" si="158">AG227</f>
        <v>Bologna</v>
      </c>
      <c r="AH267" s="3" t="str">
        <f t="shared" si="158"/>
        <v>Milano</v>
      </c>
      <c r="AI267" s="3" t="str">
        <f t="shared" si="158"/>
        <v>Milano - Pero</v>
      </c>
      <c r="AJ267" s="3" t="str">
        <f t="shared" si="158"/>
        <v>Napoli</v>
      </c>
      <c r="AK267" s="3" t="str">
        <f t="shared" si="158"/>
        <v>Roma</v>
      </c>
      <c r="AL267" s="3" t="str">
        <f t="shared" si="158"/>
        <v>Torino</v>
      </c>
      <c r="AM267" s="3" t="str">
        <f t="shared" si="158"/>
        <v>Trento</v>
      </c>
      <c r="AN267" s="3" t="str">
        <f t="shared" si="158"/>
        <v>Venezia</v>
      </c>
      <c r="AO267" s="3" t="str">
        <f t="shared" si="158"/>
        <v>Totale complessivo</v>
      </c>
      <c r="AP267" s="3">
        <f t="shared" si="158"/>
        <v>0</v>
      </c>
      <c r="AQ267" s="3">
        <f t="shared" si="158"/>
        <v>0</v>
      </c>
      <c r="AR267" s="3">
        <f t="shared" si="158"/>
        <v>0</v>
      </c>
      <c r="AS267" s="3">
        <f t="shared" si="158"/>
        <v>0</v>
      </c>
      <c r="AT267" s="3">
        <f t="shared" si="158"/>
        <v>0</v>
      </c>
      <c r="AU267" s="3">
        <f t="shared" si="158"/>
        <v>0</v>
      </c>
      <c r="AV267" s="3">
        <f t="shared" si="158"/>
        <v>0</v>
      </c>
      <c r="AW267" s="3">
        <f t="shared" si="158"/>
        <v>0</v>
      </c>
      <c r="AX267" s="3">
        <f t="shared" si="158"/>
        <v>0</v>
      </c>
      <c r="AY267" s="3">
        <f t="shared" si="158"/>
        <v>0</v>
      </c>
      <c r="AZ267" s="3">
        <f t="shared" si="158"/>
        <v>0</v>
      </c>
      <c r="BA267" s="1"/>
      <c r="BB267" s="1"/>
      <c r="BC267" s="1"/>
      <c r="BD267" s="1"/>
      <c r="EZ267" s="2"/>
      <c r="FA267" s="3" t="str">
        <f>FA248</f>
        <v>Ancona</v>
      </c>
      <c r="FB267" s="3" t="str">
        <f t="shared" ref="FB267:FU267" si="159">FB248</f>
        <v>Bologna</v>
      </c>
      <c r="FC267" s="3" t="str">
        <f t="shared" si="159"/>
        <v>Milano</v>
      </c>
      <c r="FD267" s="3" t="str">
        <f t="shared" si="159"/>
        <v>Milano - Pero</v>
      </c>
      <c r="FE267" s="3" t="str">
        <f t="shared" si="159"/>
        <v>Napoli</v>
      </c>
      <c r="FF267" s="3" t="str">
        <f t="shared" si="159"/>
        <v>Roma</v>
      </c>
      <c r="FG267" s="3" t="str">
        <f t="shared" si="159"/>
        <v>Torino</v>
      </c>
      <c r="FH267" s="3" t="str">
        <f t="shared" si="159"/>
        <v>Trento</v>
      </c>
      <c r="FI267" s="3" t="str">
        <f t="shared" si="159"/>
        <v>Venezia</v>
      </c>
      <c r="FJ267" s="3" t="str">
        <f t="shared" si="159"/>
        <v>Totale complessivo</v>
      </c>
      <c r="FK267" s="3">
        <f t="shared" si="159"/>
        <v>0</v>
      </c>
      <c r="FL267" s="3">
        <f t="shared" si="159"/>
        <v>0</v>
      </c>
      <c r="FM267" s="3">
        <f t="shared" si="159"/>
        <v>0</v>
      </c>
      <c r="FN267" s="3">
        <f t="shared" si="159"/>
        <v>0</v>
      </c>
      <c r="FO267" s="3">
        <f t="shared" si="159"/>
        <v>0</v>
      </c>
      <c r="FP267" s="3">
        <f t="shared" si="159"/>
        <v>0</v>
      </c>
      <c r="FQ267" s="3">
        <f t="shared" si="159"/>
        <v>0</v>
      </c>
      <c r="FR267" s="3">
        <f t="shared" si="159"/>
        <v>0</v>
      </c>
      <c r="FS267" s="3">
        <f t="shared" si="159"/>
        <v>0</v>
      </c>
      <c r="FT267" s="3">
        <f t="shared" si="159"/>
        <v>0</v>
      </c>
      <c r="FU267" s="3">
        <f t="shared" si="159"/>
        <v>0</v>
      </c>
      <c r="FV267" s="1"/>
      <c r="FW267" s="1"/>
      <c r="FX267" s="1"/>
      <c r="FY267" s="1"/>
    </row>
    <row r="268" spans="1:181">
      <c r="A268" s="3" t="s">
        <v>135</v>
      </c>
      <c r="B268" s="2">
        <f t="shared" ref="B268:V268" si="160">IF(ISNUMBER(MATCH(B$267,$A$248:$AB$248,0)),_xlfn.IFNA(VLOOKUP($A$268,$A$248:$AB$254,MATCH(B$267,$A$248:$AB$248,0),FALSE),0),"N.A.")</f>
        <v>11</v>
      </c>
      <c r="C268" s="2">
        <f t="shared" si="160"/>
        <v>1</v>
      </c>
      <c r="D268" s="2">
        <f t="shared" si="160"/>
        <v>22</v>
      </c>
      <c r="E268" s="2">
        <f t="shared" si="160"/>
        <v>24</v>
      </c>
      <c r="F268" s="2">
        <f t="shared" si="160"/>
        <v>16</v>
      </c>
      <c r="G268" s="2">
        <f t="shared" si="160"/>
        <v>2</v>
      </c>
      <c r="H268" s="2">
        <f t="shared" si="160"/>
        <v>1</v>
      </c>
      <c r="I268" s="2">
        <f t="shared" si="160"/>
        <v>2</v>
      </c>
      <c r="J268" s="2">
        <f t="shared" si="160"/>
        <v>2</v>
      </c>
      <c r="K268" s="2">
        <f t="shared" si="160"/>
        <v>81</v>
      </c>
      <c r="L268" s="2" t="str">
        <f t="shared" si="160"/>
        <v>N.A.</v>
      </c>
      <c r="M268" s="2" t="str">
        <f t="shared" si="160"/>
        <v>N.A.</v>
      </c>
      <c r="N268" s="2" t="str">
        <f t="shared" si="160"/>
        <v>N.A.</v>
      </c>
      <c r="O268" s="2" t="str">
        <f t="shared" si="160"/>
        <v>N.A.</v>
      </c>
      <c r="P268" s="2" t="str">
        <f t="shared" si="160"/>
        <v>N.A.</v>
      </c>
      <c r="Q268" s="2" t="str">
        <f t="shared" si="160"/>
        <v>N.A.</v>
      </c>
      <c r="R268" s="2" t="str">
        <f t="shared" si="160"/>
        <v>N.A.</v>
      </c>
      <c r="S268" s="2" t="str">
        <f t="shared" si="160"/>
        <v>N.A.</v>
      </c>
      <c r="T268" s="2" t="str">
        <f t="shared" si="160"/>
        <v>N.A.</v>
      </c>
      <c r="U268" s="2" t="str">
        <f t="shared" si="160"/>
        <v>N.A.</v>
      </c>
      <c r="V268" s="2" t="str">
        <f t="shared" si="160"/>
        <v>N.A.</v>
      </c>
      <c r="AE268" s="3" t="s">
        <v>135</v>
      </c>
      <c r="AF268" s="2">
        <f>IF(ISNUMBER(MATCH(AF$267,$AE$227:$AZ$227,0)),_xlfn.IFNA(VLOOKUP($AE$268,$AE$227:$AZ$239,MATCH(AF$267,$AE$227:$AZ$227,0),FALSE),0),"N.A.")</f>
        <v>11</v>
      </c>
      <c r="AG268" s="2">
        <f t="shared" ref="AG268:AY268" si="161">IF(ISNUMBER(MATCH(AG$267,$AE$227:$AZ$227,0)),_xlfn.IFNA(VLOOKUP($AE$268,$AE$227:$AZ$239,MATCH(AG$267,$AE$227:$AZ$227,0),FALSE),0),"N.A.")</f>
        <v>1</v>
      </c>
      <c r="AH268" s="2">
        <f t="shared" si="161"/>
        <v>22</v>
      </c>
      <c r="AI268" s="2">
        <f t="shared" si="161"/>
        <v>24</v>
      </c>
      <c r="AJ268" s="2">
        <f t="shared" si="161"/>
        <v>16</v>
      </c>
      <c r="AK268" s="2">
        <f t="shared" si="161"/>
        <v>2</v>
      </c>
      <c r="AL268" s="2">
        <f t="shared" si="161"/>
        <v>1</v>
      </c>
      <c r="AM268" s="2">
        <f t="shared" si="161"/>
        <v>2</v>
      </c>
      <c r="AN268" s="2">
        <f t="shared" si="161"/>
        <v>2</v>
      </c>
      <c r="AO268" s="2">
        <f t="shared" si="161"/>
        <v>81</v>
      </c>
      <c r="AP268" s="2" t="str">
        <f t="shared" si="161"/>
        <v>N.A.</v>
      </c>
      <c r="AQ268" s="2" t="str">
        <f t="shared" si="161"/>
        <v>N.A.</v>
      </c>
      <c r="AR268" s="2" t="str">
        <f t="shared" si="161"/>
        <v>N.A.</v>
      </c>
      <c r="AS268" s="2" t="str">
        <f t="shared" si="161"/>
        <v>N.A.</v>
      </c>
      <c r="AT268" s="2" t="str">
        <f t="shared" si="161"/>
        <v>N.A.</v>
      </c>
      <c r="AU268" s="2" t="str">
        <f t="shared" si="161"/>
        <v>N.A.</v>
      </c>
      <c r="AV268" s="2" t="str">
        <f t="shared" si="161"/>
        <v>N.A.</v>
      </c>
      <c r="AW268" s="2" t="str">
        <f t="shared" si="161"/>
        <v>N.A.</v>
      </c>
      <c r="AX268" s="2" t="str">
        <f t="shared" si="161"/>
        <v>N.A.</v>
      </c>
      <c r="AY268" s="2" t="str">
        <f t="shared" si="161"/>
        <v>N.A.</v>
      </c>
      <c r="AZ268" s="2" t="str">
        <f>IF(ISNUMBER(MATCH(AZ$267,$AE$227:$AZ$227,0)),_xlfn.IFNA(VLOOKUP($AE$268,$AE$227:$AZ$239,MATCH(AZ$267,$AE$227:$AZ$227,0),FALSE),0),"N.A.")</f>
        <v>N.A.</v>
      </c>
      <c r="EZ268" s="4" t="s">
        <v>44</v>
      </c>
      <c r="FA268" s="2">
        <f>IF(ISNUMBER(MATCH(FA$267,$EZ$248:$FU$248,0)),_xlfn.IFNA(VLOOKUP($EZ$268,$EZ$248:$FU$255,MATCH(FA$267,$EZ$248:$FU$248,0),FALSE),0),"N.A.")</f>
        <v>14</v>
      </c>
      <c r="FB268" s="2">
        <f t="shared" ref="FB268:FT268" si="162">IF(ISNUMBER(MATCH(FB$267,$EZ$248:$FU$248,0)),_xlfn.IFNA(VLOOKUP($EZ$268,$EZ$248:$FU$255,MATCH(FB$267,$EZ$248:$FU$248,0),FALSE),0),"N.A.")</f>
        <v>1</v>
      </c>
      <c r="FC268" s="2">
        <f t="shared" si="162"/>
        <v>24</v>
      </c>
      <c r="FD268" s="2">
        <f t="shared" si="162"/>
        <v>26</v>
      </c>
      <c r="FE268" s="2">
        <f t="shared" si="162"/>
        <v>17</v>
      </c>
      <c r="FF268" s="2">
        <f t="shared" si="162"/>
        <v>2</v>
      </c>
      <c r="FG268" s="2">
        <f t="shared" si="162"/>
        <v>1</v>
      </c>
      <c r="FH268" s="2">
        <f t="shared" si="162"/>
        <v>2</v>
      </c>
      <c r="FI268" s="2">
        <f t="shared" si="162"/>
        <v>2</v>
      </c>
      <c r="FJ268" s="2">
        <f t="shared" si="162"/>
        <v>89</v>
      </c>
      <c r="FK268" s="2" t="str">
        <f t="shared" si="162"/>
        <v>N.A.</v>
      </c>
      <c r="FL268" s="2" t="str">
        <f t="shared" si="162"/>
        <v>N.A.</v>
      </c>
      <c r="FM268" s="2" t="str">
        <f t="shared" si="162"/>
        <v>N.A.</v>
      </c>
      <c r="FN268" s="2" t="str">
        <f t="shared" si="162"/>
        <v>N.A.</v>
      </c>
      <c r="FO268" s="2" t="str">
        <f t="shared" si="162"/>
        <v>N.A.</v>
      </c>
      <c r="FP268" s="2" t="str">
        <f t="shared" si="162"/>
        <v>N.A.</v>
      </c>
      <c r="FQ268" s="2" t="str">
        <f t="shared" si="162"/>
        <v>N.A.</v>
      </c>
      <c r="FR268" s="2" t="str">
        <f t="shared" si="162"/>
        <v>N.A.</v>
      </c>
      <c r="FS268" s="2" t="str">
        <f t="shared" si="162"/>
        <v>N.A.</v>
      </c>
      <c r="FT268" s="2" t="str">
        <f t="shared" si="162"/>
        <v>N.A.</v>
      </c>
      <c r="FU268" s="2" t="str">
        <f>IF(ISNUMBER(MATCH(FU$267,$EZ$248:$FU$248,0)),_xlfn.IFNA(VLOOKUP($EZ$268,$EZ$248:$FU$255,MATCH(FU$267,$EZ$248:$FU$248,0),FALSE),0),"N.A.")</f>
        <v>N.A.</v>
      </c>
    </row>
    <row r="269" spans="1:181">
      <c r="A269" s="2"/>
      <c r="B269" s="3" t="str">
        <f>B267</f>
        <v>Ancona</v>
      </c>
      <c r="C269" s="3" t="str">
        <f t="shared" ref="C269:V269" si="163">C267</f>
        <v>Bologna</v>
      </c>
      <c r="D269" s="3" t="str">
        <f t="shared" si="163"/>
        <v>Milano</v>
      </c>
      <c r="E269" s="3" t="str">
        <f t="shared" si="163"/>
        <v>Milano - Pero</v>
      </c>
      <c r="F269" s="3" t="str">
        <f t="shared" si="163"/>
        <v>Napoli</v>
      </c>
      <c r="G269" s="3" t="str">
        <f t="shared" si="163"/>
        <v>Roma</v>
      </c>
      <c r="H269" s="3" t="str">
        <f t="shared" si="163"/>
        <v>Torino</v>
      </c>
      <c r="I269" s="3" t="str">
        <f t="shared" si="163"/>
        <v>Trento</v>
      </c>
      <c r="J269" s="3" t="str">
        <f t="shared" si="163"/>
        <v>Venezia</v>
      </c>
      <c r="K269" s="3" t="str">
        <f t="shared" si="163"/>
        <v>Totale complessivo</v>
      </c>
      <c r="L269" s="3">
        <f t="shared" si="163"/>
        <v>0</v>
      </c>
      <c r="M269" s="3">
        <f t="shared" si="163"/>
        <v>0</v>
      </c>
      <c r="N269" s="3">
        <f t="shared" si="163"/>
        <v>0</v>
      </c>
      <c r="O269" s="3">
        <f t="shared" si="163"/>
        <v>0</v>
      </c>
      <c r="P269" s="3">
        <f t="shared" si="163"/>
        <v>0</v>
      </c>
      <c r="Q269" s="3">
        <f t="shared" si="163"/>
        <v>0</v>
      </c>
      <c r="R269" s="3">
        <f t="shared" si="163"/>
        <v>0</v>
      </c>
      <c r="S269" s="3">
        <f t="shared" si="163"/>
        <v>0</v>
      </c>
      <c r="T269" s="3">
        <f t="shared" si="163"/>
        <v>0</v>
      </c>
      <c r="U269" s="3">
        <f t="shared" si="163"/>
        <v>0</v>
      </c>
      <c r="V269" s="3">
        <f t="shared" si="163"/>
        <v>0</v>
      </c>
      <c r="W269" s="1"/>
      <c r="X269" s="1"/>
      <c r="Y269" s="1"/>
      <c r="Z269" s="1"/>
      <c r="AE269" s="2"/>
      <c r="AF269" s="3" t="str">
        <f>AF267</f>
        <v>Ancona</v>
      </c>
      <c r="AG269" s="3" t="str">
        <f t="shared" ref="AG269:AZ269" si="164">AG267</f>
        <v>Bologna</v>
      </c>
      <c r="AH269" s="3" t="str">
        <f t="shared" si="164"/>
        <v>Milano</v>
      </c>
      <c r="AI269" s="3" t="str">
        <f t="shared" si="164"/>
        <v>Milano - Pero</v>
      </c>
      <c r="AJ269" s="3" t="str">
        <f t="shared" si="164"/>
        <v>Napoli</v>
      </c>
      <c r="AK269" s="3" t="str">
        <f t="shared" si="164"/>
        <v>Roma</v>
      </c>
      <c r="AL269" s="3" t="str">
        <f t="shared" si="164"/>
        <v>Torino</v>
      </c>
      <c r="AM269" s="3" t="str">
        <f t="shared" si="164"/>
        <v>Trento</v>
      </c>
      <c r="AN269" s="3" t="str">
        <f t="shared" si="164"/>
        <v>Venezia</v>
      </c>
      <c r="AO269" s="3" t="str">
        <f t="shared" si="164"/>
        <v>Totale complessivo</v>
      </c>
      <c r="AP269" s="3">
        <f t="shared" si="164"/>
        <v>0</v>
      </c>
      <c r="AQ269" s="3">
        <f t="shared" si="164"/>
        <v>0</v>
      </c>
      <c r="AR269" s="3">
        <f t="shared" si="164"/>
        <v>0</v>
      </c>
      <c r="AS269" s="3">
        <f t="shared" si="164"/>
        <v>0</v>
      </c>
      <c r="AT269" s="3">
        <f t="shared" si="164"/>
        <v>0</v>
      </c>
      <c r="AU269" s="3">
        <f t="shared" si="164"/>
        <v>0</v>
      </c>
      <c r="AV269" s="3">
        <f t="shared" si="164"/>
        <v>0</v>
      </c>
      <c r="AW269" s="3">
        <f t="shared" si="164"/>
        <v>0</v>
      </c>
      <c r="AX269" s="3">
        <f t="shared" si="164"/>
        <v>0</v>
      </c>
      <c r="AY269" s="3">
        <f t="shared" si="164"/>
        <v>0</v>
      </c>
      <c r="AZ269" s="3">
        <f t="shared" si="164"/>
        <v>0</v>
      </c>
      <c r="BA269" s="1"/>
      <c r="BB269" s="1"/>
      <c r="BC269" s="1"/>
      <c r="BD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row>
    <row r="270" spans="1:181">
      <c r="A270" s="3" t="s">
        <v>148</v>
      </c>
      <c r="B270" s="37">
        <f>IFERROR(IF(AND(B265="N.A.",B268="N.A."),"N.A.",B265/B268),0)</f>
        <v>0.72727272727272729</v>
      </c>
      <c r="C270" s="37">
        <f t="shared" ref="C270:U270" si="165">IFERROR(IF(AND(C265="N.A.",C268="N.A."),"N.A.",C265/C268),0)</f>
        <v>1</v>
      </c>
      <c r="D270" s="37">
        <f t="shared" si="165"/>
        <v>0.77272727272727271</v>
      </c>
      <c r="E270" s="37">
        <f t="shared" si="165"/>
        <v>0.625</v>
      </c>
      <c r="F270" s="37">
        <f t="shared" si="165"/>
        <v>0.5</v>
      </c>
      <c r="G270" s="37">
        <f t="shared" si="165"/>
        <v>0.5</v>
      </c>
      <c r="H270" s="37">
        <f t="shared" si="165"/>
        <v>0</v>
      </c>
      <c r="I270" s="37">
        <f t="shared" si="165"/>
        <v>0</v>
      </c>
      <c r="J270" s="37">
        <f t="shared" si="165"/>
        <v>0.5</v>
      </c>
      <c r="K270" s="37">
        <f t="shared" si="165"/>
        <v>0.62962962962962965</v>
      </c>
      <c r="L270" s="37" t="str">
        <f t="shared" si="165"/>
        <v>N.A.</v>
      </c>
      <c r="M270" s="37" t="str">
        <f t="shared" si="165"/>
        <v>N.A.</v>
      </c>
      <c r="N270" s="37" t="str">
        <f t="shared" si="165"/>
        <v>N.A.</v>
      </c>
      <c r="O270" s="37" t="str">
        <f t="shared" si="165"/>
        <v>N.A.</v>
      </c>
      <c r="P270" s="37" t="str">
        <f t="shared" si="165"/>
        <v>N.A.</v>
      </c>
      <c r="Q270" s="37" t="str">
        <f t="shared" si="165"/>
        <v>N.A.</v>
      </c>
      <c r="R270" s="37" t="str">
        <f t="shared" si="165"/>
        <v>N.A.</v>
      </c>
      <c r="S270" s="37" t="str">
        <f t="shared" si="165"/>
        <v>N.A.</v>
      </c>
      <c r="T270" s="37" t="str">
        <f t="shared" si="165"/>
        <v>N.A.</v>
      </c>
      <c r="U270" s="37" t="str">
        <f t="shared" si="165"/>
        <v>N.A.</v>
      </c>
      <c r="V270" s="37" t="str">
        <f>IFERROR(IF(AND(V265="N.A.",V268="N.A."),"N.A.",V265/V268),0)</f>
        <v>N.A.</v>
      </c>
      <c r="W270" s="38"/>
      <c r="X270" s="38"/>
      <c r="Y270" s="38"/>
      <c r="Z270" s="38"/>
      <c r="AA270" s="34"/>
      <c r="AB270" s="126"/>
      <c r="AC270" s="34"/>
      <c r="AD270" s="34"/>
      <c r="AE270" s="3" t="s">
        <v>149</v>
      </c>
      <c r="AF270" s="37">
        <f>IFERROR(IF(AND(AF265="N.A.",AF268="N.A."),"N.A.",AF268/AF265),0)</f>
        <v>0.7857142857142857</v>
      </c>
      <c r="AG270" s="37">
        <f t="shared" ref="AG270:AZ270" si="166">IFERROR(IF(AND(AG265="N.A.",AG268="N.A."),"N.A.",AG268/AG265),0)</f>
        <v>1</v>
      </c>
      <c r="AH270" s="37">
        <f t="shared" si="166"/>
        <v>0.91666666666666663</v>
      </c>
      <c r="AI270" s="37">
        <f t="shared" si="166"/>
        <v>0.92307692307692313</v>
      </c>
      <c r="AJ270" s="37">
        <f t="shared" si="166"/>
        <v>0.94117647058823528</v>
      </c>
      <c r="AK270" s="37">
        <f t="shared" si="166"/>
        <v>1</v>
      </c>
      <c r="AL270" s="37">
        <f t="shared" si="166"/>
        <v>1</v>
      </c>
      <c r="AM270" s="37">
        <f t="shared" si="166"/>
        <v>1</v>
      </c>
      <c r="AN270" s="37">
        <f t="shared" si="166"/>
        <v>1</v>
      </c>
      <c r="AO270" s="37">
        <f t="shared" si="166"/>
        <v>0.9101123595505618</v>
      </c>
      <c r="AP270" s="37" t="str">
        <f t="shared" si="166"/>
        <v>N.A.</v>
      </c>
      <c r="AQ270" s="37" t="str">
        <f t="shared" si="166"/>
        <v>N.A.</v>
      </c>
      <c r="AR270" s="37" t="str">
        <f t="shared" si="166"/>
        <v>N.A.</v>
      </c>
      <c r="AS270" s="37" t="str">
        <f t="shared" si="166"/>
        <v>N.A.</v>
      </c>
      <c r="AT270" s="37" t="str">
        <f t="shared" si="166"/>
        <v>N.A.</v>
      </c>
      <c r="AU270" s="37" t="str">
        <f t="shared" si="166"/>
        <v>N.A.</v>
      </c>
      <c r="AV270" s="37" t="str">
        <f t="shared" si="166"/>
        <v>N.A.</v>
      </c>
      <c r="AW270" s="37" t="str">
        <f t="shared" si="166"/>
        <v>N.A.</v>
      </c>
      <c r="AX270" s="37" t="str">
        <f t="shared" si="166"/>
        <v>N.A.</v>
      </c>
      <c r="AY270" s="37" t="str">
        <f t="shared" si="166"/>
        <v>N.A.</v>
      </c>
      <c r="AZ270" s="37" t="str">
        <f t="shared" si="166"/>
        <v>N.A.</v>
      </c>
      <c r="BA270" s="38"/>
      <c r="BB270" s="38"/>
      <c r="BC270" s="38"/>
      <c r="BD270" s="38"/>
      <c r="EZ270" s="1"/>
      <c r="FA270" s="34"/>
      <c r="FB270" s="34"/>
      <c r="FC270" s="34"/>
      <c r="FD270" s="34"/>
      <c r="FE270" s="34"/>
      <c r="FF270" s="34"/>
      <c r="FG270" s="34"/>
      <c r="FH270" s="34"/>
      <c r="FI270" s="34"/>
      <c r="FJ270" s="34"/>
      <c r="FK270" s="34"/>
      <c r="FL270" s="34"/>
      <c r="FM270" s="34"/>
      <c r="FN270" s="34"/>
      <c r="FO270" s="34"/>
      <c r="FP270" s="34"/>
      <c r="FQ270" s="34"/>
      <c r="FR270" s="34"/>
      <c r="FS270" s="34"/>
      <c r="FT270" s="34"/>
      <c r="FU270" s="34"/>
      <c r="FV270" s="34"/>
      <c r="FW270" s="34"/>
      <c r="FX270" s="34"/>
      <c r="FY270" s="34"/>
    </row>
    <row r="271" spans="1:181">
      <c r="A271" s="1"/>
      <c r="B271" s="34"/>
      <c r="C271" s="34"/>
      <c r="AE271" s="1"/>
      <c r="AF271" s="34"/>
      <c r="AG271" s="34"/>
      <c r="EZ271" s="1"/>
      <c r="FA271" s="34"/>
      <c r="FB271" s="34"/>
    </row>
    <row r="272" spans="1:181">
      <c r="A272" s="1"/>
      <c r="B272" s="34"/>
      <c r="C272" s="34"/>
      <c r="AE272" s="1"/>
      <c r="AF272" s="34"/>
      <c r="AG272" s="34"/>
      <c r="EZ272" s="1"/>
      <c r="FA272" s="34"/>
      <c r="FB272" s="34"/>
    </row>
    <row r="274" spans="1:303">
      <c r="A274" s="163" t="s">
        <v>181</v>
      </c>
      <c r="B274" s="163"/>
      <c r="C274" s="163"/>
      <c r="D274" s="163"/>
      <c r="E274" s="163"/>
      <c r="F274" s="163"/>
      <c r="G274" s="163"/>
      <c r="H274" s="163"/>
      <c r="I274" s="163"/>
      <c r="J274" s="163"/>
      <c r="K274" s="163"/>
      <c r="L274" s="163"/>
      <c r="M274" s="163"/>
      <c r="N274" s="163"/>
      <c r="O274" s="163"/>
      <c r="P274" s="163"/>
      <c r="Q274" s="163"/>
      <c r="R274" s="163"/>
      <c r="S274" s="163"/>
      <c r="T274" s="163"/>
      <c r="U274" s="163"/>
      <c r="V274" s="163"/>
      <c r="W274" s="163"/>
      <c r="X274" s="163"/>
      <c r="Y274" s="163"/>
      <c r="Z274" s="163"/>
      <c r="AA274" s="163"/>
      <c r="AB274" s="163"/>
      <c r="AC274" s="163" t="s">
        <v>181</v>
      </c>
      <c r="AD274" s="163"/>
      <c r="AE274" s="163"/>
      <c r="AF274" s="163"/>
      <c r="AG274" s="163"/>
      <c r="AH274" s="163"/>
      <c r="AI274" s="163"/>
      <c r="AJ274" s="163"/>
      <c r="AK274" s="163"/>
      <c r="AL274" s="163"/>
      <c r="AM274" s="163"/>
      <c r="AN274" s="163"/>
      <c r="AO274" s="163"/>
      <c r="AP274" s="163"/>
      <c r="AQ274" s="163"/>
      <c r="AR274" s="163"/>
      <c r="AS274" s="163"/>
      <c r="AT274" s="163"/>
      <c r="AU274" s="163"/>
      <c r="AV274" s="163"/>
      <c r="AW274" s="163"/>
      <c r="AX274" s="163"/>
      <c r="AY274" s="163"/>
      <c r="AZ274" s="163"/>
      <c r="BA274" s="163"/>
      <c r="BB274" s="163"/>
      <c r="BC274" s="163"/>
      <c r="BD274" s="163"/>
      <c r="BE274" s="163"/>
      <c r="BF274" s="163"/>
      <c r="BG274" s="163" t="s">
        <v>181</v>
      </c>
      <c r="BH274" s="163"/>
      <c r="BI274" s="163"/>
      <c r="BJ274" s="163"/>
      <c r="BK274" s="163"/>
      <c r="BL274" s="163"/>
      <c r="BM274" s="163"/>
      <c r="BN274" s="163"/>
      <c r="BO274" s="163"/>
      <c r="BP274" s="163"/>
      <c r="BQ274" s="163"/>
      <c r="BR274" s="163"/>
      <c r="BS274" s="163"/>
      <c r="BT274" s="163"/>
      <c r="BU274" s="163"/>
      <c r="BV274" s="163"/>
      <c r="BW274" s="163"/>
      <c r="BX274" s="163"/>
      <c r="BY274" s="163"/>
      <c r="BZ274" s="163"/>
      <c r="CA274" s="163"/>
      <c r="CB274" s="163"/>
      <c r="CC274" s="163"/>
      <c r="CD274" s="163"/>
      <c r="CE274" s="163"/>
      <c r="CF274" s="163"/>
      <c r="CG274" s="163"/>
      <c r="CH274" s="163"/>
      <c r="CI274" s="163"/>
      <c r="CJ274" s="163"/>
      <c r="CK274" s="163" t="s">
        <v>181</v>
      </c>
      <c r="CL274" s="163"/>
      <c r="CM274" s="163"/>
      <c r="CN274" s="163"/>
      <c r="CO274" s="163"/>
      <c r="CP274" s="163"/>
      <c r="CQ274" s="163"/>
      <c r="CR274" s="163"/>
      <c r="CS274" s="163"/>
      <c r="CT274" s="163"/>
      <c r="CU274" s="163"/>
      <c r="CV274" s="163"/>
      <c r="CW274" s="163"/>
      <c r="CX274" s="163"/>
      <c r="CY274" s="163"/>
      <c r="CZ274" s="163"/>
      <c r="DA274" s="163"/>
      <c r="DB274" s="163"/>
      <c r="DC274" s="163" t="s">
        <v>181</v>
      </c>
      <c r="DD274" s="163"/>
      <c r="DE274" s="163"/>
      <c r="DF274" s="163"/>
      <c r="DG274" s="163"/>
      <c r="DH274" s="163"/>
      <c r="DI274" s="163"/>
      <c r="DJ274" s="163"/>
      <c r="DK274" s="163"/>
      <c r="DL274" s="163"/>
      <c r="DM274" s="163"/>
      <c r="DN274" s="163"/>
      <c r="DO274" s="163"/>
      <c r="DP274" s="163"/>
      <c r="DQ274" s="163"/>
      <c r="DR274" s="163"/>
      <c r="DS274" s="163"/>
      <c r="DT274" s="163"/>
      <c r="DU274" s="163"/>
      <c r="DV274" s="163" t="s">
        <v>181</v>
      </c>
      <c r="DW274" s="163"/>
      <c r="DX274" s="163"/>
      <c r="DY274" s="163"/>
      <c r="DZ274" s="163"/>
      <c r="EA274" s="163"/>
      <c r="EB274" s="163"/>
      <c r="EC274" s="163"/>
      <c r="ED274" s="163"/>
      <c r="EE274" s="163"/>
      <c r="EF274" s="163"/>
      <c r="EG274" s="163"/>
      <c r="EH274" s="163"/>
      <c r="EI274" s="163"/>
      <c r="EJ274" s="163"/>
      <c r="EK274" s="163"/>
      <c r="EL274" s="163"/>
      <c r="EM274" s="163"/>
      <c r="EN274" s="163"/>
      <c r="EO274" s="163"/>
      <c r="EP274" s="163"/>
      <c r="EQ274" s="163"/>
      <c r="ER274" s="163"/>
      <c r="ES274" s="163"/>
      <c r="ET274" s="163"/>
      <c r="EU274" s="163"/>
      <c r="EV274" s="163"/>
      <c r="EW274" s="163"/>
      <c r="EX274" s="163" t="s">
        <v>181</v>
      </c>
      <c r="EY274" s="163"/>
      <c r="EZ274" s="163"/>
      <c r="FA274" s="163"/>
      <c r="FB274" s="163"/>
      <c r="FC274" s="163"/>
      <c r="FD274" s="163"/>
      <c r="FE274" s="163"/>
      <c r="FF274" s="163"/>
      <c r="FG274" s="163"/>
      <c r="FH274" s="163"/>
      <c r="FI274" s="163"/>
      <c r="FJ274" s="163"/>
      <c r="FK274" s="163"/>
      <c r="FL274" s="163"/>
      <c r="FM274" s="163"/>
      <c r="FN274" s="163"/>
      <c r="FO274" s="163"/>
      <c r="FP274" s="163"/>
      <c r="FQ274" s="163"/>
      <c r="FR274" s="163"/>
      <c r="FS274" s="163"/>
      <c r="FT274" s="163"/>
      <c r="FU274" s="163"/>
      <c r="FV274" s="163"/>
      <c r="FW274" s="163"/>
      <c r="FX274" s="163"/>
      <c r="FY274" s="163"/>
      <c r="FZ274" s="163"/>
      <c r="GA274" s="163"/>
      <c r="GB274" s="163" t="s">
        <v>181</v>
      </c>
      <c r="GC274" s="163"/>
      <c r="GD274" s="163"/>
      <c r="GE274" s="163"/>
      <c r="GF274" s="163"/>
      <c r="GG274" s="163"/>
      <c r="GH274" s="163"/>
      <c r="GI274" s="163"/>
      <c r="GJ274" s="163"/>
      <c r="GK274" s="163"/>
      <c r="GL274" s="163"/>
      <c r="GM274" s="163"/>
      <c r="GN274" s="163"/>
      <c r="GO274" s="163"/>
      <c r="GP274" s="163"/>
      <c r="GQ274" s="163"/>
      <c r="GR274" s="163"/>
      <c r="GS274" s="163"/>
      <c r="GT274" s="163"/>
      <c r="GU274" s="163"/>
      <c r="GV274" s="163"/>
      <c r="GW274" s="163"/>
      <c r="GX274" s="163"/>
      <c r="GY274" s="163"/>
      <c r="GZ274" s="163"/>
      <c r="HA274" s="163"/>
      <c r="HB274" s="163"/>
      <c r="HC274" s="163"/>
      <c r="HD274" s="163"/>
      <c r="HE274" s="163"/>
      <c r="HF274" s="163" t="s">
        <v>181</v>
      </c>
      <c r="HG274" s="163"/>
      <c r="HH274" s="163"/>
      <c r="HI274" s="163"/>
      <c r="HJ274" s="163"/>
      <c r="HK274" s="163"/>
      <c r="HL274" s="163"/>
      <c r="HM274" s="163"/>
      <c r="HN274" s="163"/>
      <c r="HO274" s="163"/>
      <c r="HP274" s="163"/>
      <c r="HQ274" s="163"/>
      <c r="HR274" s="163"/>
      <c r="HS274" s="163"/>
      <c r="HT274" s="163"/>
      <c r="HU274" s="163"/>
      <c r="HV274" s="163"/>
      <c r="HW274" s="163"/>
      <c r="HX274" s="163"/>
      <c r="HY274" s="163"/>
      <c r="HZ274" s="163"/>
      <c r="IA274" s="163"/>
      <c r="IB274" s="163"/>
      <c r="IC274" s="163"/>
      <c r="ID274" s="163"/>
      <c r="IE274" s="163"/>
      <c r="IF274" s="163"/>
      <c r="IG274" s="163"/>
      <c r="IH274" s="163"/>
      <c r="II274" s="163"/>
      <c r="IJ274" s="163" t="s">
        <v>181</v>
      </c>
      <c r="IK274" s="163"/>
      <c r="IL274" s="163"/>
      <c r="IM274" s="163"/>
      <c r="IN274" s="163"/>
      <c r="IO274" s="163"/>
      <c r="IP274" s="163"/>
      <c r="IQ274" s="163"/>
      <c r="IR274" s="163"/>
      <c r="IS274" s="163"/>
      <c r="IT274" s="163"/>
      <c r="IU274" s="163"/>
      <c r="IV274" s="163"/>
      <c r="IW274" s="163"/>
      <c r="IX274" s="163"/>
      <c r="IY274" s="163"/>
      <c r="IZ274" s="163"/>
      <c r="JA274" s="163"/>
      <c r="JB274" s="163"/>
      <c r="JC274" s="163"/>
      <c r="JD274" s="163"/>
      <c r="JE274" s="163"/>
      <c r="JF274" s="163"/>
      <c r="JG274" s="163"/>
      <c r="JH274" s="163"/>
      <c r="JI274" s="163"/>
      <c r="JJ274" s="163"/>
      <c r="JK274" s="163"/>
      <c r="JL274" s="163"/>
      <c r="JM274" s="163"/>
      <c r="JN274" s="163" t="s">
        <v>181</v>
      </c>
      <c r="JO274" s="163"/>
      <c r="JP274" s="163"/>
      <c r="JQ274" s="163"/>
      <c r="JR274" s="163"/>
      <c r="JS274" s="163"/>
      <c r="JT274" s="163"/>
      <c r="JU274" s="163"/>
      <c r="JV274" s="163"/>
      <c r="JW274" s="163"/>
      <c r="JX274" s="163"/>
      <c r="JY274" s="163"/>
      <c r="JZ274" s="163"/>
      <c r="KA274" s="163"/>
      <c r="KB274" s="163"/>
      <c r="KC274" s="163"/>
      <c r="KD274" s="163"/>
      <c r="KE274" s="163"/>
      <c r="KF274" s="163"/>
      <c r="KG274" s="163"/>
      <c r="KH274" s="163"/>
      <c r="KI274" s="163"/>
      <c r="KJ274" s="163"/>
      <c r="KK274" s="163"/>
      <c r="KL274" s="163"/>
      <c r="KM274" s="163"/>
      <c r="KN274" s="163"/>
      <c r="KO274" s="163"/>
      <c r="KP274" s="163"/>
      <c r="KQ274" s="163"/>
    </row>
    <row r="275" spans="1:303">
      <c r="A275" s="35" t="s">
        <v>12</v>
      </c>
      <c r="B275" t="s">
        <v>44</v>
      </c>
      <c r="D275" s="33"/>
      <c r="E275" s="33"/>
      <c r="F275" s="33"/>
      <c r="G275" s="33"/>
      <c r="H275" s="33"/>
      <c r="I275" s="33"/>
      <c r="J275" s="33"/>
      <c r="K275" s="33"/>
      <c r="L275" s="33"/>
      <c r="M275" s="33"/>
      <c r="N275" s="33"/>
      <c r="O275" s="33"/>
      <c r="P275" s="33"/>
      <c r="Q275" s="33"/>
      <c r="R275" s="33"/>
      <c r="S275" s="33"/>
      <c r="T275" s="33"/>
      <c r="U275" s="33"/>
      <c r="V275" s="33"/>
      <c r="W275" s="33"/>
      <c r="X275" s="33"/>
      <c r="Y275" s="33"/>
      <c r="Z275" s="33"/>
      <c r="AA275" s="33"/>
      <c r="AB275" s="119"/>
      <c r="AC275" s="33"/>
      <c r="AD275" s="33"/>
      <c r="AE275" s="35" t="s">
        <v>12</v>
      </c>
      <c r="AF275" t="s">
        <v>44</v>
      </c>
      <c r="AH275" s="33"/>
      <c r="AI275" s="33"/>
      <c r="AJ275" s="33"/>
      <c r="AK275" s="33"/>
      <c r="AL275" s="33"/>
      <c r="AM275" s="33"/>
      <c r="AN275" s="33"/>
      <c r="AO275" s="33"/>
      <c r="AP275" s="33"/>
      <c r="AQ275" s="33"/>
      <c r="AR275" s="33"/>
      <c r="AS275" s="33"/>
      <c r="AT275" s="33"/>
      <c r="AU275" s="33"/>
      <c r="AV275" s="33"/>
      <c r="AW275" s="33"/>
      <c r="AX275" s="33"/>
      <c r="AY275" s="33"/>
      <c r="AZ275" s="33"/>
      <c r="BA275" s="33"/>
      <c r="BB275" s="33"/>
      <c r="BC275" s="33"/>
      <c r="BD275" s="33"/>
      <c r="BE275" s="33"/>
      <c r="BF275" s="119"/>
      <c r="BG275" s="33"/>
      <c r="BH275" s="33"/>
      <c r="BI275" s="33"/>
      <c r="BJ275" s="33"/>
      <c r="BK275" s="33"/>
      <c r="BL275" s="33"/>
      <c r="BM275" s="33"/>
      <c r="BN275" s="33"/>
      <c r="EZ275" s="35" t="s">
        <v>12</v>
      </c>
      <c r="FA275" t="s">
        <v>44</v>
      </c>
      <c r="FB275" s="33"/>
      <c r="FC275" s="33"/>
      <c r="FD275" s="33"/>
      <c r="FE275" s="33"/>
      <c r="FF275" s="33"/>
      <c r="FG275" s="33"/>
      <c r="FH275" s="33"/>
      <c r="FI275" s="33"/>
      <c r="FJ275" s="33"/>
      <c r="FK275" s="33"/>
      <c r="FL275" s="33"/>
      <c r="FM275" s="33"/>
      <c r="FN275" s="33"/>
      <c r="FO275" s="33"/>
      <c r="FP275" s="33"/>
      <c r="FQ275" s="33"/>
      <c r="FR275" s="33"/>
      <c r="FS275" s="33"/>
      <c r="FT275" s="33"/>
      <c r="FU275" s="33"/>
      <c r="FV275" s="33"/>
      <c r="FW275" s="33"/>
      <c r="FX275" s="33"/>
      <c r="FY275" s="33"/>
      <c r="FZ275" s="33"/>
      <c r="GA275" s="119"/>
      <c r="GB275" s="33"/>
      <c r="GC275" s="33"/>
    </row>
    <row r="276" spans="1:303">
      <c r="A276" s="33"/>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c r="AA276" s="33"/>
      <c r="AB276" s="119"/>
      <c r="AC276" s="33"/>
      <c r="AD276" s="33"/>
      <c r="AE276" s="33"/>
      <c r="AF276" s="33"/>
      <c r="AG276" s="33"/>
      <c r="AH276" s="33"/>
      <c r="AI276" s="33"/>
      <c r="AJ276" s="33"/>
      <c r="AK276" s="33"/>
      <c r="AL276" s="33"/>
      <c r="AM276" s="33"/>
      <c r="AN276" s="33"/>
      <c r="AO276" s="33"/>
      <c r="AP276" s="33"/>
      <c r="AQ276" s="33"/>
      <c r="AR276" s="33"/>
      <c r="AS276" s="33"/>
      <c r="AT276" s="33"/>
      <c r="AU276" s="33"/>
      <c r="AV276" s="33"/>
      <c r="AW276" s="33"/>
      <c r="AX276" s="33"/>
      <c r="AY276" s="33"/>
      <c r="AZ276" s="33"/>
      <c r="BA276" s="33"/>
      <c r="BB276" s="33"/>
      <c r="BC276" s="33"/>
      <c r="BD276" s="33"/>
      <c r="BE276" s="33"/>
      <c r="BF276" s="119"/>
      <c r="BG276" s="33"/>
      <c r="BH276" s="33"/>
      <c r="BI276" s="33"/>
      <c r="BJ276" s="33"/>
      <c r="BK276" s="33"/>
      <c r="BL276" s="33"/>
      <c r="BM276" s="33"/>
      <c r="BN276" s="33"/>
    </row>
    <row r="277" spans="1:303">
      <c r="A277" s="35" t="s">
        <v>132</v>
      </c>
      <c r="B277" s="35" t="s">
        <v>133</v>
      </c>
      <c r="AE277" s="35" t="s">
        <v>132</v>
      </c>
      <c r="AF277" s="35" t="s">
        <v>133</v>
      </c>
      <c r="EZ277" s="35" t="s">
        <v>132</v>
      </c>
      <c r="FA277" s="35" t="s">
        <v>133</v>
      </c>
    </row>
    <row r="278" spans="1:303">
      <c r="A278" s="35" t="s">
        <v>119</v>
      </c>
      <c r="B278" t="s">
        <v>41</v>
      </c>
      <c r="C278" t="s">
        <v>53</v>
      </c>
      <c r="D278" t="s">
        <v>81</v>
      </c>
      <c r="AE278" s="35" t="s">
        <v>119</v>
      </c>
      <c r="AF278" t="s">
        <v>41</v>
      </c>
      <c r="AG278" t="s">
        <v>53</v>
      </c>
      <c r="AH278" t="s">
        <v>81</v>
      </c>
      <c r="EZ278" s="35" t="s">
        <v>119</v>
      </c>
      <c r="FA278" t="s">
        <v>41</v>
      </c>
      <c r="FB278" t="s">
        <v>53</v>
      </c>
      <c r="FC278" t="s">
        <v>81</v>
      </c>
    </row>
    <row r="279" spans="1:303">
      <c r="A279" s="105" t="s">
        <v>134</v>
      </c>
      <c r="B279">
        <v>34</v>
      </c>
      <c r="C279">
        <v>17</v>
      </c>
      <c r="D279">
        <v>51</v>
      </c>
      <c r="AE279" s="105" t="s">
        <v>135</v>
      </c>
      <c r="AF279">
        <v>55</v>
      </c>
      <c r="AG279">
        <v>26</v>
      </c>
      <c r="AH279">
        <v>81</v>
      </c>
      <c r="EZ279" s="105" t="s">
        <v>135</v>
      </c>
      <c r="FA279">
        <v>55</v>
      </c>
      <c r="FB279">
        <v>26</v>
      </c>
      <c r="FC279">
        <v>81</v>
      </c>
    </row>
    <row r="280" spans="1:303">
      <c r="A280" s="105" t="s">
        <v>137</v>
      </c>
      <c r="B280">
        <v>26</v>
      </c>
      <c r="C280">
        <v>12</v>
      </c>
      <c r="D280">
        <v>38</v>
      </c>
      <c r="AE280" s="105" t="s">
        <v>138</v>
      </c>
      <c r="AF280">
        <v>5</v>
      </c>
      <c r="AG280">
        <v>3</v>
      </c>
      <c r="AH280">
        <v>8</v>
      </c>
      <c r="EZ280" s="105" t="s">
        <v>138</v>
      </c>
      <c r="FA280">
        <v>5</v>
      </c>
      <c r="FB280">
        <v>3</v>
      </c>
      <c r="FC280">
        <v>8</v>
      </c>
    </row>
    <row r="281" spans="1:303">
      <c r="A281" s="105" t="s">
        <v>81</v>
      </c>
      <c r="B281">
        <v>60</v>
      </c>
      <c r="C281">
        <v>29</v>
      </c>
      <c r="D281">
        <v>89</v>
      </c>
      <c r="AE281" s="105" t="s">
        <v>81</v>
      </c>
      <c r="AF281">
        <v>60</v>
      </c>
      <c r="AG281">
        <v>29</v>
      </c>
      <c r="AH281">
        <v>89</v>
      </c>
      <c r="EZ281" s="105" t="s">
        <v>81</v>
      </c>
      <c r="FA281">
        <v>60</v>
      </c>
      <c r="FB281">
        <v>29</v>
      </c>
      <c r="FC281">
        <v>89</v>
      </c>
    </row>
    <row r="292" spans="1:159">
      <c r="A292" s="35" t="s">
        <v>12</v>
      </c>
      <c r="B292" t="s">
        <v>44</v>
      </c>
    </row>
    <row r="294" spans="1:159">
      <c r="A294" s="35" t="s">
        <v>132</v>
      </c>
      <c r="B294" s="35" t="s">
        <v>133</v>
      </c>
      <c r="AE294" s="35" t="s">
        <v>132</v>
      </c>
      <c r="AF294" s="35" t="s">
        <v>133</v>
      </c>
    </row>
    <row r="295" spans="1:159">
      <c r="A295" s="35" t="s">
        <v>119</v>
      </c>
      <c r="B295" t="s">
        <v>41</v>
      </c>
      <c r="C295" t="s">
        <v>53</v>
      </c>
      <c r="D295" t="s">
        <v>81</v>
      </c>
      <c r="AE295" s="35" t="s">
        <v>119</v>
      </c>
      <c r="AF295" t="s">
        <v>41</v>
      </c>
      <c r="AG295" t="s">
        <v>53</v>
      </c>
      <c r="AH295" t="s">
        <v>81</v>
      </c>
    </row>
    <row r="296" spans="1:159">
      <c r="A296" s="105" t="s">
        <v>135</v>
      </c>
      <c r="B296">
        <v>55</v>
      </c>
      <c r="C296">
        <v>26</v>
      </c>
      <c r="D296">
        <v>81</v>
      </c>
      <c r="AE296" s="105" t="s">
        <v>44</v>
      </c>
      <c r="AF296">
        <v>60</v>
      </c>
      <c r="AG296">
        <v>29</v>
      </c>
      <c r="AH296">
        <v>89</v>
      </c>
    </row>
    <row r="297" spans="1:159">
      <c r="A297" s="105" t="s">
        <v>138</v>
      </c>
      <c r="B297">
        <v>5</v>
      </c>
      <c r="C297">
        <v>3</v>
      </c>
      <c r="D297">
        <v>8</v>
      </c>
      <c r="AE297" s="105" t="s">
        <v>71</v>
      </c>
      <c r="AF297">
        <v>7</v>
      </c>
      <c r="AG297">
        <v>4</v>
      </c>
      <c r="AH297">
        <v>11</v>
      </c>
      <c r="EZ297" s="35" t="s">
        <v>132</v>
      </c>
      <c r="FA297" s="35" t="s">
        <v>133</v>
      </c>
    </row>
    <row r="298" spans="1:159">
      <c r="A298" s="105" t="s">
        <v>81</v>
      </c>
      <c r="B298">
        <v>60</v>
      </c>
      <c r="C298">
        <v>29</v>
      </c>
      <c r="D298">
        <v>89</v>
      </c>
      <c r="AE298" s="105" t="s">
        <v>81</v>
      </c>
      <c r="AF298">
        <v>67</v>
      </c>
      <c r="AG298">
        <v>33</v>
      </c>
      <c r="AH298">
        <v>100</v>
      </c>
      <c r="EZ298" s="35" t="s">
        <v>119</v>
      </c>
      <c r="FA298" t="s">
        <v>41</v>
      </c>
      <c r="FB298" t="s">
        <v>53</v>
      </c>
      <c r="FC298" t="s">
        <v>81</v>
      </c>
    </row>
    <row r="299" spans="1:159">
      <c r="EZ299" s="105" t="s">
        <v>44</v>
      </c>
      <c r="FA299">
        <v>60</v>
      </c>
      <c r="FB299">
        <v>29</v>
      </c>
      <c r="FC299">
        <v>89</v>
      </c>
    </row>
    <row r="300" spans="1:159">
      <c r="EZ300" s="105" t="s">
        <v>71</v>
      </c>
      <c r="FA300">
        <v>7</v>
      </c>
      <c r="FB300">
        <v>4</v>
      </c>
      <c r="FC300">
        <v>11</v>
      </c>
    </row>
    <row r="301" spans="1:159">
      <c r="EZ301" s="105" t="s">
        <v>81</v>
      </c>
      <c r="FA301">
        <v>67</v>
      </c>
      <c r="FB301">
        <v>33</v>
      </c>
      <c r="FC301">
        <v>100</v>
      </c>
    </row>
    <row r="306" spans="1:181">
      <c r="EZ306" s="1"/>
      <c r="FA306" s="34"/>
      <c r="FB306" s="34"/>
    </row>
    <row r="307" spans="1:181">
      <c r="EZ307" s="1"/>
      <c r="FA307" s="34"/>
      <c r="FB307" s="34"/>
    </row>
    <row r="308" spans="1:181">
      <c r="EZ308" s="1"/>
      <c r="FA308" s="34"/>
      <c r="FB308" s="34"/>
    </row>
    <row r="309" spans="1:181">
      <c r="EZ309" s="1"/>
      <c r="FA309" s="34"/>
      <c r="FB309" s="34"/>
    </row>
    <row r="310" spans="1:181">
      <c r="B310" s="1"/>
      <c r="C310" s="1"/>
      <c r="AF310" s="1"/>
      <c r="AG310" s="1"/>
      <c r="EZ310" s="1"/>
      <c r="FA310" s="34"/>
      <c r="FB310" s="34"/>
    </row>
    <row r="311" spans="1:181">
      <c r="A311" s="3"/>
      <c r="B311" s="3" t="str">
        <f>B278</f>
        <v>No</v>
      </c>
      <c r="C311" s="3" t="str">
        <f>C278</f>
        <v>Sì</v>
      </c>
      <c r="D311" s="3" t="str">
        <f>D278</f>
        <v>Totale complessivo</v>
      </c>
      <c r="AE311" s="3"/>
      <c r="AF311" s="3" t="str">
        <f>AF295</f>
        <v>No</v>
      </c>
      <c r="AG311" s="3" t="str">
        <f>AG295</f>
        <v>Sì</v>
      </c>
      <c r="AH311" s="3" t="str">
        <f>AH295</f>
        <v>Totale complessivo</v>
      </c>
      <c r="EZ311" s="1"/>
      <c r="FA311" s="1"/>
      <c r="FB311" s="1"/>
    </row>
    <row r="312" spans="1:181">
      <c r="A312" s="3" t="s">
        <v>134</v>
      </c>
      <c r="B312" s="2">
        <f>IF(ISNUMBER(MATCH(B$311,$A$278:$E$278,0)),_xlfn.IFNA(VLOOKUP($A$312,$A$278:$E$289,MATCH(B$311,$A$278:$E$278,0),FALSE),0),"N.A.")</f>
        <v>34</v>
      </c>
      <c r="C312" s="2">
        <f>IF(ISNUMBER(MATCH(C$311,$A$278:$E$278,0)),_xlfn.IFNA(VLOOKUP($A$312,$A$278:$E$289,MATCH(C$311,$A$278:$E$278,0),FALSE),0),"N.A.")</f>
        <v>17</v>
      </c>
      <c r="D312" s="2">
        <f>IF(ISNUMBER(MATCH(D$311,$A$278:$E$278,0)),_xlfn.IFNA(VLOOKUP($A$312,$A$278:$E$289,MATCH(D$311,$A$278:$E$278,0),FALSE),0),"N.A.")</f>
        <v>51</v>
      </c>
      <c r="AE312" s="3" t="s">
        <v>44</v>
      </c>
      <c r="AF312" s="2">
        <f>IF(ISNUMBER(MATCH(AF$311,$AE$295:$AJ$295,0)),_xlfn.IFNA(VLOOKUP($AE$312,$AE$295:$AJ$300,MATCH(AF$311,$AE$295:$AJ$295,0),FALSE),0),"N.A.")</f>
        <v>60</v>
      </c>
      <c r="AG312" s="2">
        <f>IF(ISNUMBER(MATCH(AG$311,$AE$295:$AJ$295,0)),_xlfn.IFNA(VLOOKUP($AE$312,$AE$295:$AJ$300,MATCH(AG$311,$AE$295:$AJ$295,0),FALSE),0),"N.A.")</f>
        <v>29</v>
      </c>
      <c r="AH312" s="2">
        <f>IF(ISNUMBER(MATCH(AH$311,$AE$295:$AJ$295,0)),_xlfn.IFNA(VLOOKUP($AE$312,$AE$295:$AJ$300,MATCH(AH$311,$AE$295:$AJ$295,0),FALSE),0),"N.A.")</f>
        <v>89</v>
      </c>
      <c r="EZ312" s="3"/>
      <c r="FA312" s="3" t="str">
        <f>FA278</f>
        <v>No</v>
      </c>
      <c r="FB312" s="3" t="str">
        <f>FB278</f>
        <v>Sì</v>
      </c>
      <c r="FC312" s="3" t="str">
        <f t="shared" ref="FC312" si="167">FC278</f>
        <v>Totale complessivo</v>
      </c>
      <c r="FD312" s="1"/>
      <c r="FE312" s="1"/>
      <c r="FF312" s="1"/>
      <c r="FG312" s="1"/>
      <c r="FH312" s="1"/>
      <c r="FI312" s="1"/>
      <c r="FJ312" s="1"/>
      <c r="FK312" s="1"/>
      <c r="FL312" s="1"/>
      <c r="FM312" s="1"/>
      <c r="FN312" s="1"/>
      <c r="FO312" s="1"/>
      <c r="FP312" s="1"/>
      <c r="FQ312" s="1"/>
      <c r="FR312" s="1"/>
      <c r="FS312" s="1"/>
      <c r="FT312" s="1"/>
      <c r="FU312" s="1"/>
      <c r="FV312" s="1"/>
      <c r="FW312" s="1"/>
      <c r="FX312" s="1"/>
      <c r="FY312" s="1"/>
    </row>
    <row r="313" spans="1:181">
      <c r="A313" s="2"/>
      <c r="B313" s="2"/>
      <c r="C313" s="2"/>
      <c r="D313" s="3"/>
      <c r="E313" s="1"/>
      <c r="F313" s="1"/>
      <c r="G313" s="1"/>
      <c r="H313" s="1"/>
      <c r="I313" s="1"/>
      <c r="J313" s="1"/>
      <c r="K313" s="1"/>
      <c r="L313" s="1"/>
      <c r="M313" s="1"/>
      <c r="N313" s="1"/>
      <c r="O313" s="1"/>
      <c r="P313" s="1"/>
      <c r="Q313" s="1"/>
      <c r="R313" s="1"/>
      <c r="AE313" s="2"/>
      <c r="AF313" s="2"/>
      <c r="AG313" s="2"/>
      <c r="AH313" s="3"/>
      <c r="AI313" s="1"/>
      <c r="AJ313" s="1"/>
      <c r="AK313" s="1"/>
      <c r="AL313" s="1"/>
      <c r="AM313" s="1"/>
      <c r="AN313" s="1"/>
      <c r="AO313" s="1"/>
      <c r="AP313" s="1"/>
      <c r="AQ313" s="1"/>
      <c r="AR313" s="1"/>
      <c r="AS313" s="1"/>
      <c r="AT313" s="1"/>
      <c r="AU313" s="1"/>
      <c r="AV313" s="1"/>
      <c r="EZ313" s="4" t="s">
        <v>135</v>
      </c>
      <c r="FA313" s="2">
        <f>IF(ISNUMBER(MATCH(FA$312,$EZ$278:$FU$278,0)),_xlfn.IFNA(VLOOKUP($EZ$313,$EZ$278:$FU$290,MATCH(FA$312,$EZ$278:$FU$278,0),FALSE),0),"N.A.")</f>
        <v>55</v>
      </c>
      <c r="FB313" s="2">
        <f>IF(ISNUMBER(MATCH(FB$312,$EZ$278:$FU$278,0)),_xlfn.IFNA(VLOOKUP($EZ$313,$EZ$278:$FU$290,MATCH(FB$312,$EZ$278:$FU$278,0),FALSE),0),"N.A.")</f>
        <v>26</v>
      </c>
      <c r="FC313" s="2">
        <f t="shared" ref="FC313" si="168">IF(ISNUMBER(MATCH(FC$312,$EZ$278:$FU$278,0)),_xlfn.IFNA(VLOOKUP($EZ$313,$EZ$278:$FU$290,MATCH(FC$312,$EZ$278:$FU$278,0),FALSE),0),"N.A.")</f>
        <v>81</v>
      </c>
    </row>
    <row r="314" spans="1:181">
      <c r="A314" s="2"/>
      <c r="B314" s="3" t="str">
        <f>B295</f>
        <v>No</v>
      </c>
      <c r="C314" s="3" t="str">
        <f>C295</f>
        <v>Sì</v>
      </c>
      <c r="D314" s="3" t="str">
        <f>D295</f>
        <v>Totale complessivo</v>
      </c>
      <c r="AE314" s="2"/>
      <c r="AF314" s="3" t="str">
        <f>AF278</f>
        <v>No</v>
      </c>
      <c r="AG314" s="3" t="str">
        <f>AG278</f>
        <v>Sì</v>
      </c>
      <c r="AH314" s="3" t="str">
        <f>AH278</f>
        <v>Totale complessivo</v>
      </c>
    </row>
    <row r="315" spans="1:181">
      <c r="A315" s="3" t="s">
        <v>135</v>
      </c>
      <c r="B315" s="2">
        <f>IF(ISNUMBER(MATCH(B$314,$A$295:$F$295,0)),_xlfn.IFNA(VLOOKUP($A$315,$A$295:$F$300,MATCH(B$314,$A$295:$F$295,0),FALSE),0),"N.A.")</f>
        <v>55</v>
      </c>
      <c r="C315" s="2">
        <f>IF(ISNUMBER(MATCH(C$314,$A$295:$F$295,0)),_xlfn.IFNA(VLOOKUP($A$315,$A$295:$F$300,MATCH(C$314,$A$295:$F$295,0),FALSE),0),"N.A.")</f>
        <v>26</v>
      </c>
      <c r="D315" s="2">
        <f>IF(ISNUMBER(MATCH(D$314,$A$295:$F$295,0)),_xlfn.IFNA(VLOOKUP($A$315,$A$295:$F$300,MATCH(D$314,$A$295:$F$295,0),FALSE),0),"N.A.")</f>
        <v>81</v>
      </c>
      <c r="AE315" s="3" t="s">
        <v>135</v>
      </c>
      <c r="AF315" s="2">
        <f>IF(ISNUMBER(MATCH(AF$314,$AE$278:$AJ$278,0)),_xlfn.IFNA(VLOOKUP($AE$315,$AE$278:$AJ$289,MATCH(AF$314,$AE$278:$AJ$278,0),FALSE),0),"N.A.")</f>
        <v>55</v>
      </c>
      <c r="AG315" s="2">
        <f>IF(ISNUMBER(MATCH(AG$314,$AE$278:$AJ$278,0)),_xlfn.IFNA(VLOOKUP($AE$315,$AE$278:$AJ$289,MATCH(AG$314,$AE$278:$AJ$278,0),FALSE),0),"N.A.")</f>
        <v>26</v>
      </c>
      <c r="AH315" s="2">
        <f>IF(ISNUMBER(MATCH(AH$314,$AE$278:$AJ$278,0)),_xlfn.IFNA(VLOOKUP($AE$315,$AE$278:$AJ$289,MATCH(AH$314,$AE$278:$AJ$278,0),FALSE),0),"N.A.")</f>
        <v>81</v>
      </c>
      <c r="EZ315" s="2"/>
      <c r="FA315" s="3" t="str">
        <f>FA298</f>
        <v>No</v>
      </c>
      <c r="FB315" s="3" t="str">
        <f>FB298</f>
        <v>Sì</v>
      </c>
      <c r="FC315" s="3" t="str">
        <f t="shared" ref="FC315" si="169">FC298</f>
        <v>Totale complessivo</v>
      </c>
      <c r="FD315" s="1"/>
      <c r="FE315" s="1"/>
      <c r="FF315" s="1"/>
      <c r="FG315" s="1"/>
      <c r="FH315" s="1"/>
      <c r="FI315" s="1"/>
      <c r="FJ315" s="1"/>
      <c r="FK315" s="1"/>
      <c r="FL315" s="1"/>
      <c r="FM315" s="1"/>
      <c r="FN315" s="1"/>
      <c r="FO315" s="1"/>
      <c r="FP315" s="1"/>
      <c r="FQ315" s="1"/>
      <c r="FR315" s="1"/>
      <c r="FS315" s="1"/>
      <c r="FT315" s="1"/>
      <c r="FU315" s="1"/>
      <c r="FV315" s="1"/>
      <c r="FW315" s="1"/>
      <c r="FX315" s="1"/>
      <c r="FY315" s="1"/>
    </row>
    <row r="316" spans="1:181">
      <c r="A316" s="2"/>
      <c r="B316" s="3" t="str">
        <f>B314</f>
        <v>No</v>
      </c>
      <c r="C316" s="3" t="str">
        <f>C314</f>
        <v>Sì</v>
      </c>
      <c r="D316" s="3" t="str">
        <f>D314</f>
        <v>Totale complessivo</v>
      </c>
      <c r="E316" s="34"/>
      <c r="F316" s="34"/>
      <c r="G316" s="34"/>
      <c r="H316" s="34"/>
      <c r="I316" s="34"/>
      <c r="J316" s="34"/>
      <c r="K316" s="34"/>
      <c r="L316" s="34"/>
      <c r="M316" s="34"/>
      <c r="N316" s="34"/>
      <c r="O316" s="34"/>
      <c r="P316" s="34"/>
      <c r="Q316" s="34"/>
      <c r="R316" s="34"/>
      <c r="AE316" s="2"/>
      <c r="AF316" s="3" t="str">
        <f>AF314</f>
        <v>No</v>
      </c>
      <c r="AG316" s="3" t="str">
        <f>AG314</f>
        <v>Sì</v>
      </c>
      <c r="AH316" s="3" t="str">
        <f>AH314</f>
        <v>Totale complessivo</v>
      </c>
      <c r="AI316" s="34"/>
      <c r="AJ316" s="34"/>
      <c r="AK316" s="34"/>
      <c r="AL316" s="34"/>
      <c r="AM316" s="34"/>
      <c r="AN316" s="34"/>
      <c r="AO316" s="34"/>
      <c r="AP316" s="34"/>
      <c r="AQ316" s="34"/>
      <c r="AR316" s="34"/>
      <c r="AS316" s="34"/>
      <c r="AT316" s="34"/>
      <c r="AU316" s="34"/>
      <c r="AV316" s="34"/>
      <c r="EZ316" s="4" t="s">
        <v>44</v>
      </c>
      <c r="FA316" s="2">
        <f>IF(ISNUMBER(MATCH(FA$315,$EZ$298:$FU$298,0)),_xlfn.IFNA(VLOOKUP($EZ$316,$EZ$298:$FU$305,MATCH(FA$315,$EZ$298:$FU$298,0),FALSE),0),"N.A.")</f>
        <v>60</v>
      </c>
      <c r="FB316" s="2">
        <f>IF(ISNUMBER(MATCH(FB$315,$EZ$298:$FU$298,0)),_xlfn.IFNA(VLOOKUP($EZ$316,$EZ$298:$FU$305,MATCH(FB$315,$EZ$298:$FU$298,0),FALSE),0),"N.A.")</f>
        <v>29</v>
      </c>
      <c r="FC316" s="2">
        <f t="shared" ref="FC316" si="170">IF(ISNUMBER(MATCH(FC$315,$EZ$298:$FU$298,0)),_xlfn.IFNA(VLOOKUP($EZ$316,$EZ$298:$FU$305,MATCH(FC$315,$EZ$298:$FU$298,0),FALSE),0),"N.A.")</f>
        <v>89</v>
      </c>
    </row>
    <row r="317" spans="1:181">
      <c r="A317" s="3" t="s">
        <v>148</v>
      </c>
      <c r="B317" s="37">
        <f>IFERROR(IF(AND(B312="N.A.",B315="N.A."),"N.A.",B312/B315),0)</f>
        <v>0.61818181818181817</v>
      </c>
      <c r="C317" s="37">
        <f>IFERROR(IF(AND(C312="N.A.",C315="N.A."),"N.A.",C312/C315),0)</f>
        <v>0.65384615384615385</v>
      </c>
      <c r="D317" s="37">
        <f>IFERROR(IF(AND(D312="N.A.",D315="N.A."),"N.A.",D312/D315),0)</f>
        <v>0.62962962962962965</v>
      </c>
      <c r="AE317" s="3" t="s">
        <v>149</v>
      </c>
      <c r="AF317" s="37">
        <f>IFERROR(IF(AND(AF312="N.A.",AF315="N.A."),"N.A.",AF315/AF312),0)</f>
        <v>0.91666666666666663</v>
      </c>
      <c r="AG317" s="37">
        <f>IFERROR(IF(AND(AG312="N.A.",AG315="N.A."),"N.A.",AG315/AG312),0)</f>
        <v>0.89655172413793105</v>
      </c>
      <c r="AH317" s="37">
        <f>IFERROR(IF(AND(AH312="N.A.",AH315="N.A."),"N.A.",AH315/AH312),0)</f>
        <v>0.9101123595505618</v>
      </c>
    </row>
  </sheetData>
  <mergeCells count="77">
    <mergeCell ref="IJ274:JM274"/>
    <mergeCell ref="JN1:KQ1"/>
    <mergeCell ref="JN3:KQ3"/>
    <mergeCell ref="JN55:KQ55"/>
    <mergeCell ref="JN106:KQ106"/>
    <mergeCell ref="JN157:KQ157"/>
    <mergeCell ref="JN223:KQ223"/>
    <mergeCell ref="JN274:KQ274"/>
    <mergeCell ref="IJ1:JM1"/>
    <mergeCell ref="IJ3:JM3"/>
    <mergeCell ref="IJ55:JM55"/>
    <mergeCell ref="IJ157:JM157"/>
    <mergeCell ref="IJ223:JM223"/>
    <mergeCell ref="IL106:JM106"/>
    <mergeCell ref="GB274:HE274"/>
    <mergeCell ref="HF1:II1"/>
    <mergeCell ref="HF3:II3"/>
    <mergeCell ref="HF55:II55"/>
    <mergeCell ref="HF106:II106"/>
    <mergeCell ref="HF157:II157"/>
    <mergeCell ref="HF223:II223"/>
    <mergeCell ref="HF274:II274"/>
    <mergeCell ref="GB1:HE1"/>
    <mergeCell ref="GB3:HE3"/>
    <mergeCell ref="GB55:HE55"/>
    <mergeCell ref="GB106:HE106"/>
    <mergeCell ref="GB157:HE157"/>
    <mergeCell ref="GB223:HE223"/>
    <mergeCell ref="DV223:EW223"/>
    <mergeCell ref="DV274:EW274"/>
    <mergeCell ref="EX1:GA1"/>
    <mergeCell ref="EX3:GA3"/>
    <mergeCell ref="EX55:GA55"/>
    <mergeCell ref="EX106:GA106"/>
    <mergeCell ref="EX157:GA157"/>
    <mergeCell ref="EX223:GA223"/>
    <mergeCell ref="EX274:GA274"/>
    <mergeCell ref="DV1:EW1"/>
    <mergeCell ref="DV3:EW3"/>
    <mergeCell ref="DV55:EW55"/>
    <mergeCell ref="DV106:EW106"/>
    <mergeCell ref="DV157:EW157"/>
    <mergeCell ref="DC1:DU1"/>
    <mergeCell ref="DC3:DU3"/>
    <mergeCell ref="DC55:DU55"/>
    <mergeCell ref="DC106:DU106"/>
    <mergeCell ref="DC157:DU157"/>
    <mergeCell ref="CK1:DB1"/>
    <mergeCell ref="CK3:DB3"/>
    <mergeCell ref="CK55:DB55"/>
    <mergeCell ref="CK106:DB106"/>
    <mergeCell ref="BG1:CJ1"/>
    <mergeCell ref="BG3:CJ3"/>
    <mergeCell ref="BG55:CJ55"/>
    <mergeCell ref="BG106:CJ106"/>
    <mergeCell ref="A1:AB1"/>
    <mergeCell ref="AC1:BF1"/>
    <mergeCell ref="AC3:BF3"/>
    <mergeCell ref="AC55:BF55"/>
    <mergeCell ref="AC106:BF106"/>
    <mergeCell ref="A274:AB274"/>
    <mergeCell ref="AC274:BF274"/>
    <mergeCell ref="BG274:CJ274"/>
    <mergeCell ref="CK274:DB274"/>
    <mergeCell ref="DC274:DU274"/>
    <mergeCell ref="DC223:DU223"/>
    <mergeCell ref="A3:AB3"/>
    <mergeCell ref="A55:AB55"/>
    <mergeCell ref="A223:AB223"/>
    <mergeCell ref="A106:AB106"/>
    <mergeCell ref="A157:AB157"/>
    <mergeCell ref="AC157:BF157"/>
    <mergeCell ref="AC223:BF223"/>
    <mergeCell ref="BG157:CJ157"/>
    <mergeCell ref="BG223:CJ223"/>
    <mergeCell ref="CK157:DB157"/>
    <mergeCell ref="CK223:DB22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DD514-B18C-CB4C-BF80-81D0B62F25A2}">
  <sheetPr>
    <tabColor theme="5"/>
  </sheetPr>
  <dimension ref="A1:O179"/>
  <sheetViews>
    <sheetView topLeftCell="A158" zoomScale="89" workbookViewId="0">
      <selection activeCell="B172" sqref="B172:B175"/>
    </sheetView>
  </sheetViews>
  <sheetFormatPr defaultColWidth="10.85546875" defaultRowHeight="15"/>
  <cols>
    <col min="1" max="1" width="15.85546875" bestFit="1" customWidth="1"/>
    <col min="2" max="10" width="15" bestFit="1" customWidth="1"/>
    <col min="11" max="13" width="16.140625" bestFit="1" customWidth="1"/>
    <col min="14" max="14" width="14.28515625" bestFit="1" customWidth="1"/>
    <col min="15" max="15" width="15" bestFit="1" customWidth="1"/>
  </cols>
  <sheetData>
    <row r="1" spans="1:14">
      <c r="A1" s="1" t="s">
        <v>182</v>
      </c>
    </row>
    <row r="2" spans="1:14">
      <c r="A2" s="2"/>
      <c r="B2" s="5">
        <f>'Input_Δ straordinario'!N2</f>
        <v>43466</v>
      </c>
      <c r="C2" s="5">
        <f>'Input_Δ straordinario'!O2</f>
        <v>43497</v>
      </c>
      <c r="D2" s="5">
        <f>'Input_Δ straordinario'!P2</f>
        <v>43525</v>
      </c>
      <c r="E2" s="5">
        <f>'Input_Δ straordinario'!Q2</f>
        <v>43556</v>
      </c>
      <c r="F2" s="5">
        <f>'Input_Δ straordinario'!R2</f>
        <v>43586</v>
      </c>
      <c r="G2" s="5">
        <f>'Input_Δ straordinario'!S2</f>
        <v>43617</v>
      </c>
      <c r="H2" s="5">
        <f>'Input_Δ straordinario'!T2</f>
        <v>43647</v>
      </c>
      <c r="I2" s="5">
        <f>'Input_Δ straordinario'!U2</f>
        <v>43678</v>
      </c>
      <c r="J2" s="5">
        <f>'Input_Δ straordinario'!V2</f>
        <v>43709</v>
      </c>
      <c r="K2" s="5">
        <f>'Input_Δ straordinario'!W2</f>
        <v>43739</v>
      </c>
      <c r="L2" s="5">
        <f>'Input_Δ straordinario'!X2</f>
        <v>43770</v>
      </c>
      <c r="M2" s="5">
        <f>'Input_Δ straordinario'!Y2</f>
        <v>43800</v>
      </c>
      <c r="N2" s="13"/>
    </row>
    <row r="3" spans="1:14">
      <c r="A3" s="3" t="str">
        <f>'Input_Δ straordinario'!A3</f>
        <v>CORPORATE</v>
      </c>
      <c r="B3" s="6">
        <f>IF(ISBLANK('Input_Δ straordinario'!N3),"N.A.",('Input_Δ straordinario'!N3-'Input_Δ straordinario'!B3)/'Input_Δ straordinario'!B3)</f>
        <v>-0.12</v>
      </c>
      <c r="C3" s="6">
        <f>IF(ISBLANK('Input_Δ straordinario'!O3),"N.A.",('Input_Δ straordinario'!O3-'Input_Δ straordinario'!C3)/'Input_Δ straordinario'!C3)</f>
        <v>-0.12121212121212122</v>
      </c>
      <c r="D3" s="6">
        <f>IF(ISBLANK('Input_Δ straordinario'!P3),"N.A.",('Input_Δ straordinario'!P3-'Input_Δ straordinario'!D3)/'Input_Δ straordinario'!D3)</f>
        <v>-0.12244897959183673</v>
      </c>
      <c r="E3" s="6">
        <f>IF(ISBLANK('Input_Δ straordinario'!Q3),"N.A.",('Input_Δ straordinario'!Q3-'Input_Δ straordinario'!E3)/'Input_Δ straordinario'!E3)</f>
        <v>-0.12371134020618557</v>
      </c>
      <c r="F3" s="6">
        <f>IF(ISBLANK('Input_Δ straordinario'!R3),"N.A.",('Input_Δ straordinario'!R3-'Input_Δ straordinario'!F3)/'Input_Δ straordinario'!F3)</f>
        <v>-0.125</v>
      </c>
      <c r="G3" s="6">
        <f>IF(ISBLANK('Input_Δ straordinario'!S3),"N.A.",('Input_Δ straordinario'!S3-'Input_Δ straordinario'!G3)/'Input_Δ straordinario'!G3)</f>
        <v>-0.12631578947368421</v>
      </c>
      <c r="H3" s="6">
        <f>IF(ISBLANK('Input_Δ straordinario'!T3),"N.A.",('Input_Δ straordinario'!T3-'Input_Δ straordinario'!H3)/'Input_Δ straordinario'!H3)</f>
        <v>-0.1276595744680851</v>
      </c>
      <c r="I3" s="6">
        <f>IF(ISBLANK('Input_Δ straordinario'!U3),"N.A.",('Input_Δ straordinario'!U3-'Input_Δ straordinario'!I3)/'Input_Δ straordinario'!I3)</f>
        <v>-0.12903225806451613</v>
      </c>
      <c r="J3" s="6">
        <f>IF(ISBLANK('Input_Δ straordinario'!V3),"N.A.",('Input_Δ straordinario'!V3-'Input_Δ straordinario'!J3)/'Input_Δ straordinario'!J3)</f>
        <v>-0.13043478260869565</v>
      </c>
      <c r="K3" s="6">
        <f>IF(ISBLANK('Input_Δ straordinario'!W3),"N.A.",('Input_Δ straordinario'!W3-'Input_Δ straordinario'!K3)/'Input_Δ straordinario'!K3)</f>
        <v>-0.13186813186813187</v>
      </c>
      <c r="L3" s="6">
        <f>IF(ISBLANK('Input_Δ straordinario'!X3),"N.A.",('Input_Δ straordinario'!X3-'Input_Δ straordinario'!L3)/'Input_Δ straordinario'!L3)</f>
        <v>-0.13333333333333333</v>
      </c>
      <c r="M3" s="6">
        <f>IF(ISBLANK('Input_Δ straordinario'!Y3),"N.A.",('Input_Δ straordinario'!Y3-'Input_Δ straordinario'!M3)/'Input_Δ straordinario'!M3)</f>
        <v>-0.1348314606741573</v>
      </c>
      <c r="N3" s="98"/>
    </row>
    <row r="4" spans="1:14">
      <c r="A4" s="3" t="str">
        <f>'Input_Δ straordinario'!A4</f>
        <v>SALES</v>
      </c>
      <c r="B4" s="6">
        <f>IF(ISBLANK('Input_Δ straordinario'!N4),"N.A.",('Input_Δ straordinario'!N4-'Input_Δ straordinario'!B4)/'Input_Δ straordinario'!B4)</f>
        <v>-0.11881188118811881</v>
      </c>
      <c r="C4" s="6">
        <f>IF(ISBLANK('Input_Δ straordinario'!O4),"N.A.",('Input_Δ straordinario'!O4-'Input_Δ straordinario'!C4)/'Input_Δ straordinario'!C4)</f>
        <v>-0.12</v>
      </c>
      <c r="D4" s="6">
        <f>IF(ISBLANK('Input_Δ straordinario'!P4),"N.A.",('Input_Δ straordinario'!P4-'Input_Δ straordinario'!D4)/'Input_Δ straordinario'!D4)</f>
        <v>-0.12121212121212122</v>
      </c>
      <c r="E4" s="6">
        <f>IF(ISBLANK('Input_Δ straordinario'!Q4),"N.A.",('Input_Δ straordinario'!Q4-'Input_Δ straordinario'!E4)/'Input_Δ straordinario'!E4)</f>
        <v>-0.12244897959183673</v>
      </c>
      <c r="F4" s="6">
        <f>IF(ISBLANK('Input_Δ straordinario'!R4),"N.A.",('Input_Δ straordinario'!R4-'Input_Δ straordinario'!F4)/'Input_Δ straordinario'!F4)</f>
        <v>-0.12371134020618557</v>
      </c>
      <c r="G4" s="6">
        <f>IF(ISBLANK('Input_Δ straordinario'!S4),"N.A.",('Input_Δ straordinario'!S4-'Input_Δ straordinario'!G4)/'Input_Δ straordinario'!G4)</f>
        <v>-0.125</v>
      </c>
      <c r="H4" s="6">
        <f>IF(ISBLANK('Input_Δ straordinario'!T4),"N.A.",('Input_Δ straordinario'!T4-'Input_Δ straordinario'!H4)/'Input_Δ straordinario'!H4)</f>
        <v>-0.12631578947368421</v>
      </c>
      <c r="I4" s="6">
        <f>IF(ISBLANK('Input_Δ straordinario'!U4),"N.A.",('Input_Δ straordinario'!U4-'Input_Δ straordinario'!I4)/'Input_Δ straordinario'!I4)</f>
        <v>-0.1276595744680851</v>
      </c>
      <c r="J4" s="6">
        <f>IF(ISBLANK('Input_Δ straordinario'!V4),"N.A.",('Input_Δ straordinario'!V4-'Input_Δ straordinario'!J4)/'Input_Δ straordinario'!J4)</f>
        <v>-0.12903225806451613</v>
      </c>
      <c r="K4" s="6">
        <f>IF(ISBLANK('Input_Δ straordinario'!W4),"N.A.",('Input_Δ straordinario'!W4-'Input_Δ straordinario'!K4)/'Input_Δ straordinario'!K4)</f>
        <v>-0.13043478260869565</v>
      </c>
      <c r="L4" s="6">
        <f>IF(ISBLANK('Input_Δ straordinario'!X4),"N.A.",('Input_Δ straordinario'!X4-'Input_Δ straordinario'!L4)/'Input_Δ straordinario'!L4)</f>
        <v>-0.13186813186813187</v>
      </c>
      <c r="M4" s="6">
        <f>IF(ISBLANK('Input_Δ straordinario'!Y4),"N.A.",('Input_Δ straordinario'!Y4-'Input_Δ straordinario'!M4)/'Input_Δ straordinario'!M4)</f>
        <v>-0.13333333333333333</v>
      </c>
      <c r="N4" s="98"/>
    </row>
    <row r="5" spans="1:14">
      <c r="A5" s="3" t="str">
        <f>'Input_Δ straordinario'!A5</f>
        <v>R&amp;D</v>
      </c>
      <c r="B5" s="6">
        <f>IF(ISBLANK('Input_Δ straordinario'!N5),"N.A.",('Input_Δ straordinario'!N5-'Input_Δ straordinario'!B5)/'Input_Δ straordinario'!B5)</f>
        <v>-0.11764705882352941</v>
      </c>
      <c r="C5" s="6">
        <f>IF(ISBLANK('Input_Δ straordinario'!O5),"N.A.",('Input_Δ straordinario'!O5-'Input_Δ straordinario'!C5)/'Input_Δ straordinario'!C5)</f>
        <v>-0.11881188118811881</v>
      </c>
      <c r="D5" s="6">
        <f>IF(ISBLANK('Input_Δ straordinario'!P5),"N.A.",('Input_Δ straordinario'!P5-'Input_Δ straordinario'!D5)/'Input_Δ straordinario'!D5)</f>
        <v>-0.12</v>
      </c>
      <c r="E5" s="6">
        <f>IF(ISBLANK('Input_Δ straordinario'!Q5),"N.A.",('Input_Δ straordinario'!Q5-'Input_Δ straordinario'!E5)/'Input_Δ straordinario'!E5)</f>
        <v>-0.12121212121212122</v>
      </c>
      <c r="F5" s="6">
        <f>IF(ISBLANK('Input_Δ straordinario'!R5),"N.A.",('Input_Δ straordinario'!R5-'Input_Δ straordinario'!F5)/'Input_Δ straordinario'!F5)</f>
        <v>-0.12244897959183673</v>
      </c>
      <c r="G5" s="6">
        <f>IF(ISBLANK('Input_Δ straordinario'!S5),"N.A.",('Input_Δ straordinario'!S5-'Input_Δ straordinario'!G5)/'Input_Δ straordinario'!G5)</f>
        <v>-0.12371134020618557</v>
      </c>
      <c r="H5" s="6">
        <f>IF(ISBLANK('Input_Δ straordinario'!T5),"N.A.",('Input_Δ straordinario'!T5-'Input_Δ straordinario'!H5)/'Input_Δ straordinario'!H5)</f>
        <v>-0.125</v>
      </c>
      <c r="I5" s="6">
        <f>IF(ISBLANK('Input_Δ straordinario'!U5),"N.A.",('Input_Δ straordinario'!U5-'Input_Δ straordinario'!I5)/'Input_Δ straordinario'!I5)</f>
        <v>-0.12631578947368421</v>
      </c>
      <c r="J5" s="6">
        <f>IF(ISBLANK('Input_Δ straordinario'!V5),"N.A.",('Input_Δ straordinario'!V5-'Input_Δ straordinario'!J5)/'Input_Δ straordinario'!J5)</f>
        <v>-0.1276595744680851</v>
      </c>
      <c r="K5" s="6">
        <f>IF(ISBLANK('Input_Δ straordinario'!W5),"N.A.",('Input_Δ straordinario'!W5-'Input_Δ straordinario'!K5)/'Input_Δ straordinario'!K5)</f>
        <v>-0.12903225806451613</v>
      </c>
      <c r="L5" s="6">
        <f>IF(ISBLANK('Input_Δ straordinario'!X5),"N.A.",('Input_Δ straordinario'!X5-'Input_Δ straordinario'!L5)/'Input_Δ straordinario'!L5)</f>
        <v>-0.13043478260869565</v>
      </c>
      <c r="M5" s="6">
        <f>IF(ISBLANK('Input_Δ straordinario'!Y5),"N.A.",('Input_Δ straordinario'!Y5-'Input_Δ straordinario'!M5)/'Input_Δ straordinario'!M5)</f>
        <v>-0.13186813186813187</v>
      </c>
      <c r="N5" s="98"/>
    </row>
    <row r="6" spans="1:14">
      <c r="A6" s="3" t="str">
        <f>'Input_Δ straordinario'!A6</f>
        <v>IT</v>
      </c>
      <c r="B6" s="6">
        <f>IF(ISBLANK('Input_Δ straordinario'!N6),"N.A.",('Input_Δ straordinario'!N6-'Input_Δ straordinario'!B6)/'Input_Δ straordinario'!B6)</f>
        <v>-0.11650485436893204</v>
      </c>
      <c r="C6" s="6">
        <f>IF(ISBLANK('Input_Δ straordinario'!O6),"N.A.",('Input_Δ straordinario'!O6-'Input_Δ straordinario'!C6)/'Input_Δ straordinario'!C6)</f>
        <v>-0.11764705882352941</v>
      </c>
      <c r="D6" s="6">
        <f>IF(ISBLANK('Input_Δ straordinario'!P6),"N.A.",('Input_Δ straordinario'!P6-'Input_Δ straordinario'!D6)/'Input_Δ straordinario'!D6)</f>
        <v>-0.11881188118811881</v>
      </c>
      <c r="E6" s="6">
        <f>IF(ISBLANK('Input_Δ straordinario'!Q6),"N.A.",('Input_Δ straordinario'!Q6-'Input_Δ straordinario'!E6)/'Input_Δ straordinario'!E6)</f>
        <v>-0.12</v>
      </c>
      <c r="F6" s="6">
        <f>IF(ISBLANK('Input_Δ straordinario'!R6),"N.A.",('Input_Δ straordinario'!R6-'Input_Δ straordinario'!F6)/'Input_Δ straordinario'!F6)</f>
        <v>-0.12121212121212122</v>
      </c>
      <c r="G6" s="6">
        <f>IF(ISBLANK('Input_Δ straordinario'!S6),"N.A.",('Input_Δ straordinario'!S6-'Input_Δ straordinario'!G6)/'Input_Δ straordinario'!G6)</f>
        <v>-0.12244897959183673</v>
      </c>
      <c r="H6" s="6">
        <f>IF(ISBLANK('Input_Δ straordinario'!T6),"N.A.",('Input_Δ straordinario'!T6-'Input_Δ straordinario'!H6)/'Input_Δ straordinario'!H6)</f>
        <v>-0.12371134020618557</v>
      </c>
      <c r="I6" s="6">
        <f>IF(ISBLANK('Input_Δ straordinario'!U6),"N.A.",('Input_Δ straordinario'!U6-'Input_Δ straordinario'!I6)/'Input_Δ straordinario'!I6)</f>
        <v>-0.125</v>
      </c>
      <c r="J6" s="6">
        <f>IF(ISBLANK('Input_Δ straordinario'!V6),"N.A.",('Input_Δ straordinario'!V6-'Input_Δ straordinario'!J6)/'Input_Δ straordinario'!J6)</f>
        <v>-0.12631578947368421</v>
      </c>
      <c r="K6" s="6">
        <f>IF(ISBLANK('Input_Δ straordinario'!W6),"N.A.",('Input_Δ straordinario'!W6-'Input_Δ straordinario'!K6)/'Input_Δ straordinario'!K6)</f>
        <v>-0.1276595744680851</v>
      </c>
      <c r="L6" s="6">
        <f>IF(ISBLANK('Input_Δ straordinario'!X6),"N.A.",('Input_Δ straordinario'!X6-'Input_Δ straordinario'!L6)/'Input_Δ straordinario'!L6)</f>
        <v>-0.12903225806451613</v>
      </c>
      <c r="M6" s="6">
        <f>IF(ISBLANK('Input_Δ straordinario'!Y6),"N.A.",('Input_Δ straordinario'!Y6-'Input_Δ straordinario'!M6)/'Input_Δ straordinario'!M6)</f>
        <v>-0.13043478260869565</v>
      </c>
      <c r="N6" s="98"/>
    </row>
    <row r="7" spans="1:14">
      <c r="A7" s="3" t="str">
        <f>'Input_Δ straordinario'!A7</f>
        <v>HR</v>
      </c>
      <c r="B7" s="6">
        <f>IF(ISBLANK('Input_Δ straordinario'!N7),"N.A.",('Input_Δ straordinario'!N7-'Input_Δ straordinario'!B7)/'Input_Δ straordinario'!B7)</f>
        <v>-0.11538461538461539</v>
      </c>
      <c r="C7" s="6">
        <f>IF(ISBLANK('Input_Δ straordinario'!O7),"N.A.",('Input_Δ straordinario'!O7-'Input_Δ straordinario'!C7)/'Input_Δ straordinario'!C7)</f>
        <v>-0.11650485436893204</v>
      </c>
      <c r="D7" s="6">
        <f>IF(ISBLANK('Input_Δ straordinario'!P7),"N.A.",('Input_Δ straordinario'!P7-'Input_Δ straordinario'!D7)/'Input_Δ straordinario'!D7)</f>
        <v>-0.11764705882352941</v>
      </c>
      <c r="E7" s="6">
        <f>IF(ISBLANK('Input_Δ straordinario'!Q7),"N.A.",('Input_Δ straordinario'!Q7-'Input_Δ straordinario'!E7)/'Input_Δ straordinario'!E7)</f>
        <v>-0.11881188118811881</v>
      </c>
      <c r="F7" s="6">
        <f>IF(ISBLANK('Input_Δ straordinario'!R7),"N.A.",('Input_Δ straordinario'!R7-'Input_Δ straordinario'!F7)/'Input_Δ straordinario'!F7)</f>
        <v>-0.12</v>
      </c>
      <c r="G7" s="6">
        <f>IF(ISBLANK('Input_Δ straordinario'!S7),"N.A.",('Input_Δ straordinario'!S7-'Input_Δ straordinario'!G7)/'Input_Δ straordinario'!G7)</f>
        <v>-0.12121212121212122</v>
      </c>
      <c r="H7" s="6">
        <f>IF(ISBLANK('Input_Δ straordinario'!T7),"N.A.",('Input_Δ straordinario'!T7-'Input_Δ straordinario'!H7)/'Input_Δ straordinario'!H7)</f>
        <v>-0.12244897959183673</v>
      </c>
      <c r="I7" s="6">
        <f>IF(ISBLANK('Input_Δ straordinario'!U7),"N.A.",('Input_Δ straordinario'!U7-'Input_Δ straordinario'!I7)/'Input_Δ straordinario'!I7)</f>
        <v>-0.12371134020618557</v>
      </c>
      <c r="J7" s="6">
        <f>IF(ISBLANK('Input_Δ straordinario'!V7),"N.A.",('Input_Δ straordinario'!V7-'Input_Δ straordinario'!J7)/'Input_Δ straordinario'!J7)</f>
        <v>-0.125</v>
      </c>
      <c r="K7" s="6">
        <f>IF(ISBLANK('Input_Δ straordinario'!W7),"N.A.",('Input_Δ straordinario'!W7-'Input_Δ straordinario'!K7)/'Input_Δ straordinario'!K7)</f>
        <v>-0.12631578947368421</v>
      </c>
      <c r="L7" s="6">
        <f>IF(ISBLANK('Input_Δ straordinario'!X7),"N.A.",('Input_Δ straordinario'!X7-'Input_Δ straordinario'!L7)/'Input_Δ straordinario'!L7)</f>
        <v>-0.1276595744680851</v>
      </c>
      <c r="M7" s="6">
        <f>IF(ISBLANK('Input_Δ straordinario'!Y7),"N.A.",('Input_Δ straordinario'!Y7-'Input_Δ straordinario'!M7)/'Input_Δ straordinario'!M7)</f>
        <v>-0.12903225806451613</v>
      </c>
      <c r="N7" s="98"/>
    </row>
    <row r="8" spans="1:14">
      <c r="A8" s="3" t="str">
        <f>'Input_Δ straordinario'!A8</f>
        <v>MARKETING</v>
      </c>
      <c r="B8" s="6">
        <f>IF(ISBLANK('Input_Δ straordinario'!N8),"N.A.",('Input_Δ straordinario'!N8-'Input_Δ straordinario'!B8)/'Input_Δ straordinario'!B8)</f>
        <v>-0.11428571428571428</v>
      </c>
      <c r="C8" s="6">
        <f>IF(ISBLANK('Input_Δ straordinario'!O8),"N.A.",('Input_Δ straordinario'!O8-'Input_Δ straordinario'!C8)/'Input_Δ straordinario'!C8)</f>
        <v>-0.11538461538461539</v>
      </c>
      <c r="D8" s="6">
        <f>IF(ISBLANK('Input_Δ straordinario'!P8),"N.A.",('Input_Δ straordinario'!P8-'Input_Δ straordinario'!D8)/'Input_Δ straordinario'!D8)</f>
        <v>-0.11650485436893204</v>
      </c>
      <c r="E8" s="6">
        <f>IF(ISBLANK('Input_Δ straordinario'!Q8),"N.A.",('Input_Δ straordinario'!Q8-'Input_Δ straordinario'!E8)/'Input_Δ straordinario'!E8)</f>
        <v>-0.11764705882352941</v>
      </c>
      <c r="F8" s="6">
        <f>IF(ISBLANK('Input_Δ straordinario'!R8),"N.A.",('Input_Δ straordinario'!R8-'Input_Δ straordinario'!F8)/'Input_Δ straordinario'!F8)</f>
        <v>-0.11881188118811881</v>
      </c>
      <c r="G8" s="6">
        <f>IF(ISBLANK('Input_Δ straordinario'!S8),"N.A.",('Input_Δ straordinario'!S8-'Input_Δ straordinario'!G8)/'Input_Δ straordinario'!G8)</f>
        <v>-0.12</v>
      </c>
      <c r="H8" s="6">
        <f>IF(ISBLANK('Input_Δ straordinario'!T8),"N.A.",('Input_Δ straordinario'!T8-'Input_Δ straordinario'!H8)/'Input_Δ straordinario'!H8)</f>
        <v>-0.12121212121212122</v>
      </c>
      <c r="I8" s="6">
        <f>IF(ISBLANK('Input_Δ straordinario'!U8),"N.A.",('Input_Δ straordinario'!U8-'Input_Δ straordinario'!I8)/'Input_Δ straordinario'!I8)</f>
        <v>-0.12244897959183673</v>
      </c>
      <c r="J8" s="6">
        <f>IF(ISBLANK('Input_Δ straordinario'!V8),"N.A.",('Input_Δ straordinario'!V8-'Input_Δ straordinario'!J8)/'Input_Δ straordinario'!J8)</f>
        <v>-0.12371134020618557</v>
      </c>
      <c r="K8" s="6">
        <f>IF(ISBLANK('Input_Δ straordinario'!W8),"N.A.",('Input_Δ straordinario'!W8-'Input_Δ straordinario'!K8)/'Input_Δ straordinario'!K8)</f>
        <v>-0.125</v>
      </c>
      <c r="L8" s="6">
        <f>IF(ISBLANK('Input_Δ straordinario'!X8),"N.A.",('Input_Δ straordinario'!X8-'Input_Δ straordinario'!L8)/'Input_Δ straordinario'!L8)</f>
        <v>-0.12631578947368421</v>
      </c>
      <c r="M8" s="6">
        <f>IF(ISBLANK('Input_Δ straordinario'!Y8),"N.A.",('Input_Δ straordinario'!Y8-'Input_Δ straordinario'!M8)/'Input_Δ straordinario'!M8)</f>
        <v>-0.1276595744680851</v>
      </c>
      <c r="N8" s="98"/>
    </row>
    <row r="9" spans="1:14">
      <c r="A9" s="3">
        <f>'Input_Δ straordinario'!A9</f>
        <v>0</v>
      </c>
      <c r="B9" s="6" t="str">
        <f>IF(ISBLANK('Input_Δ straordinario'!N9),"N.A.",('Input_Δ straordinario'!N9-'Input_Δ straordinario'!B9)/'Input_Δ straordinario'!B9)</f>
        <v>N.A.</v>
      </c>
      <c r="C9" s="6" t="str">
        <f>IF(ISBLANK('Input_Δ straordinario'!O9),"N.A.",('Input_Δ straordinario'!O9-'Input_Δ straordinario'!C9)/'Input_Δ straordinario'!C9)</f>
        <v>N.A.</v>
      </c>
      <c r="D9" s="6" t="str">
        <f>IF(ISBLANK('Input_Δ straordinario'!P9),"N.A.",('Input_Δ straordinario'!P9-'Input_Δ straordinario'!D9)/'Input_Δ straordinario'!D9)</f>
        <v>N.A.</v>
      </c>
      <c r="E9" s="6" t="str">
        <f>IF(ISBLANK('Input_Δ straordinario'!Q9),"N.A.",('Input_Δ straordinario'!Q9-'Input_Δ straordinario'!E9)/'Input_Δ straordinario'!E9)</f>
        <v>N.A.</v>
      </c>
      <c r="F9" s="6" t="str">
        <f>IF(ISBLANK('Input_Δ straordinario'!R9),"N.A.",('Input_Δ straordinario'!R9-'Input_Δ straordinario'!F9)/'Input_Δ straordinario'!F9)</f>
        <v>N.A.</v>
      </c>
      <c r="G9" s="6" t="str">
        <f>IF(ISBLANK('Input_Δ straordinario'!S9),"N.A.",('Input_Δ straordinario'!S9-'Input_Δ straordinario'!G9)/'Input_Δ straordinario'!G9)</f>
        <v>N.A.</v>
      </c>
      <c r="H9" s="6" t="str">
        <f>IF(ISBLANK('Input_Δ straordinario'!T9),"N.A.",('Input_Δ straordinario'!T9-'Input_Δ straordinario'!H9)/'Input_Δ straordinario'!H9)</f>
        <v>N.A.</v>
      </c>
      <c r="I9" s="6" t="str">
        <f>IF(ISBLANK('Input_Δ straordinario'!U9),"N.A.",('Input_Δ straordinario'!U9-'Input_Δ straordinario'!I9)/'Input_Δ straordinario'!I9)</f>
        <v>N.A.</v>
      </c>
      <c r="J9" s="6" t="str">
        <f>IF(ISBLANK('Input_Δ straordinario'!V9),"N.A.",('Input_Δ straordinario'!V9-'Input_Δ straordinario'!J9)/'Input_Δ straordinario'!J9)</f>
        <v>N.A.</v>
      </c>
      <c r="K9" s="6" t="str">
        <f>IF(ISBLANK('Input_Δ straordinario'!W9),"N.A.",('Input_Δ straordinario'!W9-'Input_Δ straordinario'!K9)/'Input_Δ straordinario'!K9)</f>
        <v>N.A.</v>
      </c>
      <c r="L9" s="6" t="str">
        <f>IF(ISBLANK('Input_Δ straordinario'!X9),"N.A.",('Input_Δ straordinario'!X9-'Input_Δ straordinario'!L9)/'Input_Δ straordinario'!L9)</f>
        <v>N.A.</v>
      </c>
      <c r="M9" s="6" t="str">
        <f>IF(ISBLANK('Input_Δ straordinario'!Y9),"N.A.",('Input_Δ straordinario'!Y9-'Input_Δ straordinario'!M9)/'Input_Δ straordinario'!M9)</f>
        <v>N.A.</v>
      </c>
      <c r="N9" s="98"/>
    </row>
    <row r="10" spans="1:14">
      <c r="A10" s="3">
        <f>'Input_Δ straordinario'!A10</f>
        <v>0</v>
      </c>
      <c r="B10" s="6" t="str">
        <f>IF(ISBLANK('Input_Δ straordinario'!N10),"N.A.",('Input_Δ straordinario'!N10-'Input_Δ straordinario'!B10)/'Input_Δ straordinario'!B10)</f>
        <v>N.A.</v>
      </c>
      <c r="C10" s="6" t="str">
        <f>IF(ISBLANK('Input_Δ straordinario'!O10),"N.A.",('Input_Δ straordinario'!O10-'Input_Δ straordinario'!C10)/'Input_Δ straordinario'!C10)</f>
        <v>N.A.</v>
      </c>
      <c r="D10" s="6" t="str">
        <f>IF(ISBLANK('Input_Δ straordinario'!P10),"N.A.",('Input_Δ straordinario'!P10-'Input_Δ straordinario'!D10)/'Input_Δ straordinario'!D10)</f>
        <v>N.A.</v>
      </c>
      <c r="E10" s="6" t="str">
        <f>IF(ISBLANK('Input_Δ straordinario'!Q10),"N.A.",('Input_Δ straordinario'!Q10-'Input_Δ straordinario'!E10)/'Input_Δ straordinario'!E10)</f>
        <v>N.A.</v>
      </c>
      <c r="F10" s="6" t="str">
        <f>IF(ISBLANK('Input_Δ straordinario'!R10),"N.A.",('Input_Δ straordinario'!R10-'Input_Δ straordinario'!F10)/'Input_Δ straordinario'!F10)</f>
        <v>N.A.</v>
      </c>
      <c r="G10" s="6" t="str">
        <f>IF(ISBLANK('Input_Δ straordinario'!S10),"N.A.",('Input_Δ straordinario'!S10-'Input_Δ straordinario'!G10)/'Input_Δ straordinario'!G10)</f>
        <v>N.A.</v>
      </c>
      <c r="H10" s="6" t="str">
        <f>IF(ISBLANK('Input_Δ straordinario'!T10),"N.A.",('Input_Δ straordinario'!T10-'Input_Δ straordinario'!H10)/'Input_Δ straordinario'!H10)</f>
        <v>N.A.</v>
      </c>
      <c r="I10" s="6" t="str">
        <f>IF(ISBLANK('Input_Δ straordinario'!U10),"N.A.",('Input_Δ straordinario'!U10-'Input_Δ straordinario'!I10)/'Input_Δ straordinario'!I10)</f>
        <v>N.A.</v>
      </c>
      <c r="J10" s="6" t="str">
        <f>IF(ISBLANK('Input_Δ straordinario'!V10),"N.A.",('Input_Δ straordinario'!V10-'Input_Δ straordinario'!J10)/'Input_Δ straordinario'!J10)</f>
        <v>N.A.</v>
      </c>
      <c r="K10" s="6" t="str">
        <f>IF(ISBLANK('Input_Δ straordinario'!W10),"N.A.",('Input_Δ straordinario'!W10-'Input_Δ straordinario'!K10)/'Input_Δ straordinario'!K10)</f>
        <v>N.A.</v>
      </c>
      <c r="L10" s="6" t="str">
        <f>IF(ISBLANK('Input_Δ straordinario'!X10),"N.A.",('Input_Δ straordinario'!X10-'Input_Δ straordinario'!L10)/'Input_Δ straordinario'!L10)</f>
        <v>N.A.</v>
      </c>
      <c r="M10" s="6" t="str">
        <f>IF(ISBLANK('Input_Δ straordinario'!Y10),"N.A.",('Input_Δ straordinario'!Y10-'Input_Δ straordinario'!M10)/'Input_Δ straordinario'!M10)</f>
        <v>N.A.</v>
      </c>
      <c r="N10" s="98"/>
    </row>
    <row r="11" spans="1:14">
      <c r="A11" s="3">
        <f>'Input_Δ straordinario'!A11</f>
        <v>0</v>
      </c>
      <c r="B11" s="6" t="str">
        <f>IF(ISBLANK('Input_Δ straordinario'!N11),"N.A.",('Input_Δ straordinario'!N11-'Input_Δ straordinario'!B11)/'Input_Δ straordinario'!B11)</f>
        <v>N.A.</v>
      </c>
      <c r="C11" s="6" t="str">
        <f>IF(ISBLANK('Input_Δ straordinario'!O11),"N.A.",('Input_Δ straordinario'!O11-'Input_Δ straordinario'!C11)/'Input_Δ straordinario'!C11)</f>
        <v>N.A.</v>
      </c>
      <c r="D11" s="6" t="str">
        <f>IF(ISBLANK('Input_Δ straordinario'!P11),"N.A.",('Input_Δ straordinario'!P11-'Input_Δ straordinario'!D11)/'Input_Δ straordinario'!D11)</f>
        <v>N.A.</v>
      </c>
      <c r="E11" s="6" t="str">
        <f>IF(ISBLANK('Input_Δ straordinario'!Q11),"N.A.",('Input_Δ straordinario'!Q11-'Input_Δ straordinario'!E11)/'Input_Δ straordinario'!E11)</f>
        <v>N.A.</v>
      </c>
      <c r="F11" s="6" t="str">
        <f>IF(ISBLANK('Input_Δ straordinario'!R11),"N.A.",('Input_Δ straordinario'!R11-'Input_Δ straordinario'!F11)/'Input_Δ straordinario'!F11)</f>
        <v>N.A.</v>
      </c>
      <c r="G11" s="6" t="str">
        <f>IF(ISBLANK('Input_Δ straordinario'!S11),"N.A.",('Input_Δ straordinario'!S11-'Input_Δ straordinario'!G11)/'Input_Δ straordinario'!G11)</f>
        <v>N.A.</v>
      </c>
      <c r="H11" s="6" t="str">
        <f>IF(ISBLANK('Input_Δ straordinario'!T11),"N.A.",('Input_Δ straordinario'!T11-'Input_Δ straordinario'!H11)/'Input_Δ straordinario'!H11)</f>
        <v>N.A.</v>
      </c>
      <c r="I11" s="6" t="str">
        <f>IF(ISBLANK('Input_Δ straordinario'!U11),"N.A.",('Input_Δ straordinario'!U11-'Input_Δ straordinario'!I11)/'Input_Δ straordinario'!I11)</f>
        <v>N.A.</v>
      </c>
      <c r="J11" s="6" t="str">
        <f>IF(ISBLANK('Input_Δ straordinario'!V11),"N.A.",('Input_Δ straordinario'!V11-'Input_Δ straordinario'!J11)/'Input_Δ straordinario'!J11)</f>
        <v>N.A.</v>
      </c>
      <c r="K11" s="6" t="str">
        <f>IF(ISBLANK('Input_Δ straordinario'!W11),"N.A.",('Input_Δ straordinario'!W11-'Input_Δ straordinario'!K11)/'Input_Δ straordinario'!K11)</f>
        <v>N.A.</v>
      </c>
      <c r="L11" s="6" t="str">
        <f>IF(ISBLANK('Input_Δ straordinario'!X11),"N.A.",('Input_Δ straordinario'!X11-'Input_Δ straordinario'!L11)/'Input_Δ straordinario'!L11)</f>
        <v>N.A.</v>
      </c>
      <c r="M11" s="6" t="str">
        <f>IF(ISBLANK('Input_Δ straordinario'!Y11),"N.A.",('Input_Δ straordinario'!Y11-'Input_Δ straordinario'!M11)/'Input_Δ straordinario'!M11)</f>
        <v>N.A.</v>
      </c>
      <c r="N11" s="98"/>
    </row>
    <row r="12" spans="1:14">
      <c r="A12" s="3">
        <f>'Input_Δ straordinario'!A12</f>
        <v>0</v>
      </c>
      <c r="B12" s="6" t="str">
        <f>IF(ISBLANK('Input_Δ straordinario'!N12),"N.A.",('Input_Δ straordinario'!N12-'Input_Δ straordinario'!B12)/'Input_Δ straordinario'!B12)</f>
        <v>N.A.</v>
      </c>
      <c r="C12" s="6" t="str">
        <f>IF(ISBLANK('Input_Δ straordinario'!O12),"N.A.",('Input_Δ straordinario'!O12-'Input_Δ straordinario'!C12)/'Input_Δ straordinario'!C12)</f>
        <v>N.A.</v>
      </c>
      <c r="D12" s="6" t="str">
        <f>IF(ISBLANK('Input_Δ straordinario'!P12),"N.A.",('Input_Δ straordinario'!P12-'Input_Δ straordinario'!D12)/'Input_Δ straordinario'!D12)</f>
        <v>N.A.</v>
      </c>
      <c r="E12" s="6" t="str">
        <f>IF(ISBLANK('Input_Δ straordinario'!Q12),"N.A.",('Input_Δ straordinario'!Q12-'Input_Δ straordinario'!E12)/'Input_Δ straordinario'!E12)</f>
        <v>N.A.</v>
      </c>
      <c r="F12" s="6" t="str">
        <f>IF(ISBLANK('Input_Δ straordinario'!R12),"N.A.",('Input_Δ straordinario'!R12-'Input_Δ straordinario'!F12)/'Input_Δ straordinario'!F12)</f>
        <v>N.A.</v>
      </c>
      <c r="G12" s="6" t="str">
        <f>IF(ISBLANK('Input_Δ straordinario'!S12),"N.A.",('Input_Δ straordinario'!S12-'Input_Δ straordinario'!G12)/'Input_Δ straordinario'!G12)</f>
        <v>N.A.</v>
      </c>
      <c r="H12" s="6" t="str">
        <f>IF(ISBLANK('Input_Δ straordinario'!T12),"N.A.",('Input_Δ straordinario'!T12-'Input_Δ straordinario'!H12)/'Input_Δ straordinario'!H12)</f>
        <v>N.A.</v>
      </c>
      <c r="I12" s="6" t="str">
        <f>IF(ISBLANK('Input_Δ straordinario'!U12),"N.A.",('Input_Δ straordinario'!U12-'Input_Δ straordinario'!I12)/'Input_Δ straordinario'!I12)</f>
        <v>N.A.</v>
      </c>
      <c r="J12" s="6" t="str">
        <f>IF(ISBLANK('Input_Δ straordinario'!V12),"N.A.",('Input_Δ straordinario'!V12-'Input_Δ straordinario'!J12)/'Input_Δ straordinario'!J12)</f>
        <v>N.A.</v>
      </c>
      <c r="K12" s="6" t="str">
        <f>IF(ISBLANK('Input_Δ straordinario'!W12),"N.A.",('Input_Δ straordinario'!W12-'Input_Δ straordinario'!K12)/'Input_Δ straordinario'!K12)</f>
        <v>N.A.</v>
      </c>
      <c r="L12" s="6" t="str">
        <f>IF(ISBLANK('Input_Δ straordinario'!X12),"N.A.",('Input_Δ straordinario'!X12-'Input_Δ straordinario'!L12)/'Input_Δ straordinario'!L12)</f>
        <v>N.A.</v>
      </c>
      <c r="M12" s="6" t="str">
        <f>IF(ISBLANK('Input_Δ straordinario'!Y12),"N.A.",('Input_Δ straordinario'!Y12-'Input_Δ straordinario'!M12)/'Input_Δ straordinario'!M12)</f>
        <v>N.A.</v>
      </c>
      <c r="N12" s="98"/>
    </row>
    <row r="13" spans="1:14">
      <c r="A13" s="3">
        <f>'Input_Δ straordinario'!A13</f>
        <v>0</v>
      </c>
      <c r="B13" s="6" t="str">
        <f>IF(ISBLANK('Input_Δ straordinario'!N13),"N.A.",('Input_Δ straordinario'!N13-'Input_Δ straordinario'!B13)/'Input_Δ straordinario'!B13)</f>
        <v>N.A.</v>
      </c>
      <c r="C13" s="6" t="str">
        <f>IF(ISBLANK('Input_Δ straordinario'!O13),"N.A.",('Input_Δ straordinario'!O13-'Input_Δ straordinario'!C13)/'Input_Δ straordinario'!C13)</f>
        <v>N.A.</v>
      </c>
      <c r="D13" s="6" t="str">
        <f>IF(ISBLANK('Input_Δ straordinario'!P13),"N.A.",('Input_Δ straordinario'!P13-'Input_Δ straordinario'!D13)/'Input_Δ straordinario'!D13)</f>
        <v>N.A.</v>
      </c>
      <c r="E13" s="6" t="str">
        <f>IF(ISBLANK('Input_Δ straordinario'!Q13),"N.A.",('Input_Δ straordinario'!Q13-'Input_Δ straordinario'!E13)/'Input_Δ straordinario'!E13)</f>
        <v>N.A.</v>
      </c>
      <c r="F13" s="6" t="str">
        <f>IF(ISBLANK('Input_Δ straordinario'!R13),"N.A.",('Input_Δ straordinario'!R13-'Input_Δ straordinario'!F13)/'Input_Δ straordinario'!F13)</f>
        <v>N.A.</v>
      </c>
      <c r="G13" s="6" t="str">
        <f>IF(ISBLANK('Input_Δ straordinario'!S13),"N.A.",('Input_Δ straordinario'!S13-'Input_Δ straordinario'!G13)/'Input_Δ straordinario'!G13)</f>
        <v>N.A.</v>
      </c>
      <c r="H13" s="6" t="str">
        <f>IF(ISBLANK('Input_Δ straordinario'!T13),"N.A.",('Input_Δ straordinario'!T13-'Input_Δ straordinario'!H13)/'Input_Δ straordinario'!H13)</f>
        <v>N.A.</v>
      </c>
      <c r="I13" s="6" t="str">
        <f>IF(ISBLANK('Input_Δ straordinario'!U13),"N.A.",('Input_Δ straordinario'!U13-'Input_Δ straordinario'!I13)/'Input_Δ straordinario'!I13)</f>
        <v>N.A.</v>
      </c>
      <c r="J13" s="6" t="str">
        <f>IF(ISBLANK('Input_Δ straordinario'!V13),"N.A.",('Input_Δ straordinario'!V13-'Input_Δ straordinario'!J13)/'Input_Δ straordinario'!J13)</f>
        <v>N.A.</v>
      </c>
      <c r="K13" s="6" t="str">
        <f>IF(ISBLANK('Input_Δ straordinario'!W13),"N.A.",('Input_Δ straordinario'!W13-'Input_Δ straordinario'!K13)/'Input_Δ straordinario'!K13)</f>
        <v>N.A.</v>
      </c>
      <c r="L13" s="6" t="str">
        <f>IF(ISBLANK('Input_Δ straordinario'!X13),"N.A.",('Input_Δ straordinario'!X13-'Input_Δ straordinario'!L13)/'Input_Δ straordinario'!L13)</f>
        <v>N.A.</v>
      </c>
      <c r="M13" s="6" t="str">
        <f>IF(ISBLANK('Input_Δ straordinario'!Y13),"N.A.",('Input_Δ straordinario'!Y13-'Input_Δ straordinario'!M13)/'Input_Δ straordinario'!M13)</f>
        <v>N.A.</v>
      </c>
      <c r="N13" s="98"/>
    </row>
    <row r="14" spans="1:14">
      <c r="A14" s="3">
        <f>'Input_Δ straordinario'!A14</f>
        <v>0</v>
      </c>
      <c r="B14" s="6" t="str">
        <f>IF(ISBLANK('Input_Δ straordinario'!N14),"N.A.",('Input_Δ straordinario'!N14-'Input_Δ straordinario'!B14)/'Input_Δ straordinario'!B14)</f>
        <v>N.A.</v>
      </c>
      <c r="C14" s="6" t="str">
        <f>IF(ISBLANK('Input_Δ straordinario'!O14),"N.A.",('Input_Δ straordinario'!O14-'Input_Δ straordinario'!C14)/'Input_Δ straordinario'!C14)</f>
        <v>N.A.</v>
      </c>
      <c r="D14" s="6" t="str">
        <f>IF(ISBLANK('Input_Δ straordinario'!P14),"N.A.",('Input_Δ straordinario'!P14-'Input_Δ straordinario'!D14)/'Input_Δ straordinario'!D14)</f>
        <v>N.A.</v>
      </c>
      <c r="E14" s="6" t="str">
        <f>IF(ISBLANK('Input_Δ straordinario'!Q14),"N.A.",('Input_Δ straordinario'!Q14-'Input_Δ straordinario'!E14)/'Input_Δ straordinario'!E14)</f>
        <v>N.A.</v>
      </c>
      <c r="F14" s="6" t="str">
        <f>IF(ISBLANK('Input_Δ straordinario'!R14),"N.A.",('Input_Δ straordinario'!R14-'Input_Δ straordinario'!F14)/'Input_Δ straordinario'!F14)</f>
        <v>N.A.</v>
      </c>
      <c r="G14" s="6" t="str">
        <f>IF(ISBLANK('Input_Δ straordinario'!S14),"N.A.",('Input_Δ straordinario'!S14-'Input_Δ straordinario'!G14)/'Input_Δ straordinario'!G14)</f>
        <v>N.A.</v>
      </c>
      <c r="H14" s="6" t="str">
        <f>IF(ISBLANK('Input_Δ straordinario'!T14),"N.A.",('Input_Δ straordinario'!T14-'Input_Δ straordinario'!H14)/'Input_Δ straordinario'!H14)</f>
        <v>N.A.</v>
      </c>
      <c r="I14" s="6" t="str">
        <f>IF(ISBLANK('Input_Δ straordinario'!U14),"N.A.",('Input_Δ straordinario'!U14-'Input_Δ straordinario'!I14)/'Input_Δ straordinario'!I14)</f>
        <v>N.A.</v>
      </c>
      <c r="J14" s="6" t="str">
        <f>IF(ISBLANK('Input_Δ straordinario'!V14),"N.A.",('Input_Δ straordinario'!V14-'Input_Δ straordinario'!J14)/'Input_Δ straordinario'!J14)</f>
        <v>N.A.</v>
      </c>
      <c r="K14" s="6" t="str">
        <f>IF(ISBLANK('Input_Δ straordinario'!W14),"N.A.",('Input_Δ straordinario'!W14-'Input_Δ straordinario'!K14)/'Input_Δ straordinario'!K14)</f>
        <v>N.A.</v>
      </c>
      <c r="L14" s="6" t="str">
        <f>IF(ISBLANK('Input_Δ straordinario'!X14),"N.A.",('Input_Δ straordinario'!X14-'Input_Δ straordinario'!L14)/'Input_Δ straordinario'!L14)</f>
        <v>N.A.</v>
      </c>
      <c r="M14" s="6" t="str">
        <f>IF(ISBLANK('Input_Δ straordinario'!Y14),"N.A.",('Input_Δ straordinario'!Y14-'Input_Δ straordinario'!M14)/'Input_Δ straordinario'!M14)</f>
        <v>N.A.</v>
      </c>
      <c r="N14" s="98"/>
    </row>
    <row r="15" spans="1:14">
      <c r="A15" s="3">
        <f>'Input_Δ straordinario'!A15</f>
        <v>0</v>
      </c>
      <c r="B15" s="6" t="str">
        <f>IF(ISBLANK('Input_Δ straordinario'!N15),"N.A.",('Input_Δ straordinario'!N15-'Input_Δ straordinario'!B15)/'Input_Δ straordinario'!B15)</f>
        <v>N.A.</v>
      </c>
      <c r="C15" s="6" t="str">
        <f>IF(ISBLANK('Input_Δ straordinario'!O15),"N.A.",('Input_Δ straordinario'!O15-'Input_Δ straordinario'!C15)/'Input_Δ straordinario'!C15)</f>
        <v>N.A.</v>
      </c>
      <c r="D15" s="6" t="str">
        <f>IF(ISBLANK('Input_Δ straordinario'!P15),"N.A.",('Input_Δ straordinario'!P15-'Input_Δ straordinario'!D15)/'Input_Δ straordinario'!D15)</f>
        <v>N.A.</v>
      </c>
      <c r="E15" s="6" t="str">
        <f>IF(ISBLANK('Input_Δ straordinario'!Q15),"N.A.",('Input_Δ straordinario'!Q15-'Input_Δ straordinario'!E15)/'Input_Δ straordinario'!E15)</f>
        <v>N.A.</v>
      </c>
      <c r="F15" s="6" t="str">
        <f>IF(ISBLANK('Input_Δ straordinario'!R15),"N.A.",('Input_Δ straordinario'!R15-'Input_Δ straordinario'!F15)/'Input_Δ straordinario'!F15)</f>
        <v>N.A.</v>
      </c>
      <c r="G15" s="6" t="str">
        <f>IF(ISBLANK('Input_Δ straordinario'!S15),"N.A.",('Input_Δ straordinario'!S15-'Input_Δ straordinario'!G15)/'Input_Δ straordinario'!G15)</f>
        <v>N.A.</v>
      </c>
      <c r="H15" s="6" t="str">
        <f>IF(ISBLANK('Input_Δ straordinario'!T15),"N.A.",('Input_Δ straordinario'!T15-'Input_Δ straordinario'!H15)/'Input_Δ straordinario'!H15)</f>
        <v>N.A.</v>
      </c>
      <c r="I15" s="6" t="str">
        <f>IF(ISBLANK('Input_Δ straordinario'!U15),"N.A.",('Input_Δ straordinario'!U15-'Input_Δ straordinario'!I15)/'Input_Δ straordinario'!I15)</f>
        <v>N.A.</v>
      </c>
      <c r="J15" s="6" t="str">
        <f>IF(ISBLANK('Input_Δ straordinario'!V15),"N.A.",('Input_Δ straordinario'!V15-'Input_Δ straordinario'!J15)/'Input_Δ straordinario'!J15)</f>
        <v>N.A.</v>
      </c>
      <c r="K15" s="6" t="str">
        <f>IF(ISBLANK('Input_Δ straordinario'!W15),"N.A.",('Input_Δ straordinario'!W15-'Input_Δ straordinario'!K15)/'Input_Δ straordinario'!K15)</f>
        <v>N.A.</v>
      </c>
      <c r="L15" s="6" t="str">
        <f>IF(ISBLANK('Input_Δ straordinario'!X15),"N.A.",('Input_Δ straordinario'!X15-'Input_Δ straordinario'!L15)/'Input_Δ straordinario'!L15)</f>
        <v>N.A.</v>
      </c>
      <c r="M15" s="6" t="str">
        <f>IF(ISBLANK('Input_Δ straordinario'!Y15),"N.A.",('Input_Δ straordinario'!Y15-'Input_Δ straordinario'!M15)/'Input_Δ straordinario'!M15)</f>
        <v>N.A.</v>
      </c>
      <c r="N15" s="98"/>
    </row>
    <row r="16" spans="1:14">
      <c r="A16" s="3">
        <f>'Input_Δ straordinario'!A16</f>
        <v>0</v>
      </c>
      <c r="B16" s="6" t="str">
        <f>IF(ISBLANK('Input_Δ straordinario'!N16),"N.A.",('Input_Δ straordinario'!N16-'Input_Δ straordinario'!B16)/'Input_Δ straordinario'!B16)</f>
        <v>N.A.</v>
      </c>
      <c r="C16" s="6" t="str">
        <f>IF(ISBLANK('Input_Δ straordinario'!O16),"N.A.",('Input_Δ straordinario'!O16-'Input_Δ straordinario'!C16)/'Input_Δ straordinario'!C16)</f>
        <v>N.A.</v>
      </c>
      <c r="D16" s="6" t="str">
        <f>IF(ISBLANK('Input_Δ straordinario'!P16),"N.A.",('Input_Δ straordinario'!P16-'Input_Δ straordinario'!D16)/'Input_Δ straordinario'!D16)</f>
        <v>N.A.</v>
      </c>
      <c r="E16" s="6" t="str">
        <f>IF(ISBLANK('Input_Δ straordinario'!Q16),"N.A.",('Input_Δ straordinario'!Q16-'Input_Δ straordinario'!E16)/'Input_Δ straordinario'!E16)</f>
        <v>N.A.</v>
      </c>
      <c r="F16" s="6" t="str">
        <f>IF(ISBLANK('Input_Δ straordinario'!R16),"N.A.",('Input_Δ straordinario'!R16-'Input_Δ straordinario'!F16)/'Input_Δ straordinario'!F16)</f>
        <v>N.A.</v>
      </c>
      <c r="G16" s="6" t="str">
        <f>IF(ISBLANK('Input_Δ straordinario'!S16),"N.A.",('Input_Δ straordinario'!S16-'Input_Δ straordinario'!G16)/'Input_Δ straordinario'!G16)</f>
        <v>N.A.</v>
      </c>
      <c r="H16" s="6" t="str">
        <f>IF(ISBLANK('Input_Δ straordinario'!T16),"N.A.",('Input_Δ straordinario'!T16-'Input_Δ straordinario'!H16)/'Input_Δ straordinario'!H16)</f>
        <v>N.A.</v>
      </c>
      <c r="I16" s="6" t="str">
        <f>IF(ISBLANK('Input_Δ straordinario'!U16),"N.A.",('Input_Δ straordinario'!U16-'Input_Δ straordinario'!I16)/'Input_Δ straordinario'!I16)</f>
        <v>N.A.</v>
      </c>
      <c r="J16" s="6" t="str">
        <f>IF(ISBLANK('Input_Δ straordinario'!V16),"N.A.",('Input_Δ straordinario'!V16-'Input_Δ straordinario'!J16)/'Input_Δ straordinario'!J16)</f>
        <v>N.A.</v>
      </c>
      <c r="K16" s="6" t="str">
        <f>IF(ISBLANK('Input_Δ straordinario'!W16),"N.A.",('Input_Δ straordinario'!W16-'Input_Δ straordinario'!K16)/'Input_Δ straordinario'!K16)</f>
        <v>N.A.</v>
      </c>
      <c r="L16" s="6" t="str">
        <f>IF(ISBLANK('Input_Δ straordinario'!X16),"N.A.",('Input_Δ straordinario'!X16-'Input_Δ straordinario'!L16)/'Input_Δ straordinario'!L16)</f>
        <v>N.A.</v>
      </c>
      <c r="M16" s="6" t="str">
        <f>IF(ISBLANK('Input_Δ straordinario'!Y16),"N.A.",('Input_Δ straordinario'!Y16-'Input_Δ straordinario'!M16)/'Input_Δ straordinario'!M16)</f>
        <v>N.A.</v>
      </c>
      <c r="N16" s="98"/>
    </row>
    <row r="17" spans="1:14">
      <c r="A17" s="3">
        <f>'Input_Δ straordinario'!A17</f>
        <v>0</v>
      </c>
      <c r="B17" s="6" t="str">
        <f>IF(ISBLANK('Input_Δ straordinario'!N17),"N.A.",('Input_Δ straordinario'!N17-'Input_Δ straordinario'!B17)/'Input_Δ straordinario'!B17)</f>
        <v>N.A.</v>
      </c>
      <c r="C17" s="6" t="str">
        <f>IF(ISBLANK('Input_Δ straordinario'!O17),"N.A.",('Input_Δ straordinario'!O17-'Input_Δ straordinario'!C17)/'Input_Δ straordinario'!C17)</f>
        <v>N.A.</v>
      </c>
      <c r="D17" s="6" t="str">
        <f>IF(ISBLANK('Input_Δ straordinario'!P17),"N.A.",('Input_Δ straordinario'!P17-'Input_Δ straordinario'!D17)/'Input_Δ straordinario'!D17)</f>
        <v>N.A.</v>
      </c>
      <c r="E17" s="6" t="str">
        <f>IF(ISBLANK('Input_Δ straordinario'!Q17),"N.A.",('Input_Δ straordinario'!Q17-'Input_Δ straordinario'!E17)/'Input_Δ straordinario'!E17)</f>
        <v>N.A.</v>
      </c>
      <c r="F17" s="6" t="str">
        <f>IF(ISBLANK('Input_Δ straordinario'!R17),"N.A.",('Input_Δ straordinario'!R17-'Input_Δ straordinario'!F17)/'Input_Δ straordinario'!F17)</f>
        <v>N.A.</v>
      </c>
      <c r="G17" s="6" t="str">
        <f>IF(ISBLANK('Input_Δ straordinario'!S17),"N.A.",('Input_Δ straordinario'!S17-'Input_Δ straordinario'!G17)/'Input_Δ straordinario'!G17)</f>
        <v>N.A.</v>
      </c>
      <c r="H17" s="6" t="str">
        <f>IF(ISBLANK('Input_Δ straordinario'!T17),"N.A.",('Input_Δ straordinario'!T17-'Input_Δ straordinario'!H17)/'Input_Δ straordinario'!H17)</f>
        <v>N.A.</v>
      </c>
      <c r="I17" s="6" t="str">
        <f>IF(ISBLANK('Input_Δ straordinario'!U17),"N.A.",('Input_Δ straordinario'!U17-'Input_Δ straordinario'!I17)/'Input_Δ straordinario'!I17)</f>
        <v>N.A.</v>
      </c>
      <c r="J17" s="6" t="str">
        <f>IF(ISBLANK('Input_Δ straordinario'!V17),"N.A.",('Input_Δ straordinario'!V17-'Input_Δ straordinario'!J17)/'Input_Δ straordinario'!J17)</f>
        <v>N.A.</v>
      </c>
      <c r="K17" s="6" t="str">
        <f>IF(ISBLANK('Input_Δ straordinario'!W17),"N.A.",('Input_Δ straordinario'!W17-'Input_Δ straordinario'!K17)/'Input_Δ straordinario'!K17)</f>
        <v>N.A.</v>
      </c>
      <c r="L17" s="6" t="str">
        <f>IF(ISBLANK('Input_Δ straordinario'!X17),"N.A.",('Input_Δ straordinario'!X17-'Input_Δ straordinario'!L17)/'Input_Δ straordinario'!L17)</f>
        <v>N.A.</v>
      </c>
      <c r="M17" s="6" t="str">
        <f>IF(ISBLANK('Input_Δ straordinario'!Y17),"N.A.",('Input_Δ straordinario'!Y17-'Input_Δ straordinario'!M17)/'Input_Δ straordinario'!M17)</f>
        <v>N.A.</v>
      </c>
      <c r="N17" s="98"/>
    </row>
    <row r="18" spans="1:14">
      <c r="A18" s="3">
        <f>'Input_Δ straordinario'!A18</f>
        <v>0</v>
      </c>
      <c r="B18" s="6" t="str">
        <f>IF(ISBLANK('Input_Δ straordinario'!N18),"N.A.",('Input_Δ straordinario'!N18-'Input_Δ straordinario'!B18)/'Input_Δ straordinario'!B18)</f>
        <v>N.A.</v>
      </c>
      <c r="C18" s="6" t="str">
        <f>IF(ISBLANK('Input_Δ straordinario'!O18),"N.A.",('Input_Δ straordinario'!O18-'Input_Δ straordinario'!C18)/'Input_Δ straordinario'!C18)</f>
        <v>N.A.</v>
      </c>
      <c r="D18" s="6" t="str">
        <f>IF(ISBLANK('Input_Δ straordinario'!P18),"N.A.",('Input_Δ straordinario'!P18-'Input_Δ straordinario'!D18)/'Input_Δ straordinario'!D18)</f>
        <v>N.A.</v>
      </c>
      <c r="E18" s="6" t="str">
        <f>IF(ISBLANK('Input_Δ straordinario'!Q18),"N.A.",('Input_Δ straordinario'!Q18-'Input_Δ straordinario'!E18)/'Input_Δ straordinario'!E18)</f>
        <v>N.A.</v>
      </c>
      <c r="F18" s="6" t="str">
        <f>IF(ISBLANK('Input_Δ straordinario'!R18),"N.A.",('Input_Δ straordinario'!R18-'Input_Δ straordinario'!F18)/'Input_Δ straordinario'!F18)</f>
        <v>N.A.</v>
      </c>
      <c r="G18" s="6" t="str">
        <f>IF(ISBLANK('Input_Δ straordinario'!S18),"N.A.",('Input_Δ straordinario'!S18-'Input_Δ straordinario'!G18)/'Input_Δ straordinario'!G18)</f>
        <v>N.A.</v>
      </c>
      <c r="H18" s="6" t="str">
        <f>IF(ISBLANK('Input_Δ straordinario'!T18),"N.A.",('Input_Δ straordinario'!T18-'Input_Δ straordinario'!H18)/'Input_Δ straordinario'!H18)</f>
        <v>N.A.</v>
      </c>
      <c r="I18" s="6" t="str">
        <f>IF(ISBLANK('Input_Δ straordinario'!U18),"N.A.",('Input_Δ straordinario'!U18-'Input_Δ straordinario'!I18)/'Input_Δ straordinario'!I18)</f>
        <v>N.A.</v>
      </c>
      <c r="J18" s="6" t="str">
        <f>IF(ISBLANK('Input_Δ straordinario'!V18),"N.A.",('Input_Δ straordinario'!V18-'Input_Δ straordinario'!J18)/'Input_Δ straordinario'!J18)</f>
        <v>N.A.</v>
      </c>
      <c r="K18" s="6" t="str">
        <f>IF(ISBLANK('Input_Δ straordinario'!W18),"N.A.",('Input_Δ straordinario'!W18-'Input_Δ straordinario'!K18)/'Input_Δ straordinario'!K18)</f>
        <v>N.A.</v>
      </c>
      <c r="L18" s="6" t="str">
        <f>IF(ISBLANK('Input_Δ straordinario'!X18),"N.A.",('Input_Δ straordinario'!X18-'Input_Δ straordinario'!L18)/'Input_Δ straordinario'!L18)</f>
        <v>N.A.</v>
      </c>
      <c r="M18" s="6" t="str">
        <f>IF(ISBLANK('Input_Δ straordinario'!Y18),"N.A.",('Input_Δ straordinario'!Y18-'Input_Δ straordinario'!M18)/'Input_Δ straordinario'!M18)</f>
        <v>N.A.</v>
      </c>
      <c r="N18" s="98"/>
    </row>
    <row r="19" spans="1:14">
      <c r="A19" s="3">
        <f>'Input_Δ straordinario'!A19</f>
        <v>0</v>
      </c>
      <c r="B19" s="6" t="str">
        <f>IF(ISBLANK('Input_Δ straordinario'!N19),"N.A.",('Input_Δ straordinario'!N19-'Input_Δ straordinario'!B19)/'Input_Δ straordinario'!B19)</f>
        <v>N.A.</v>
      </c>
      <c r="C19" s="6" t="str">
        <f>IF(ISBLANK('Input_Δ straordinario'!O19),"N.A.",('Input_Δ straordinario'!O19-'Input_Δ straordinario'!C19)/'Input_Δ straordinario'!C19)</f>
        <v>N.A.</v>
      </c>
      <c r="D19" s="6" t="str">
        <f>IF(ISBLANK('Input_Δ straordinario'!P19),"N.A.",('Input_Δ straordinario'!P19-'Input_Δ straordinario'!D19)/'Input_Δ straordinario'!D19)</f>
        <v>N.A.</v>
      </c>
      <c r="E19" s="6" t="str">
        <f>IF(ISBLANK('Input_Δ straordinario'!Q19),"N.A.",('Input_Δ straordinario'!Q19-'Input_Δ straordinario'!E19)/'Input_Δ straordinario'!E19)</f>
        <v>N.A.</v>
      </c>
      <c r="F19" s="6" t="str">
        <f>IF(ISBLANK('Input_Δ straordinario'!R19),"N.A.",('Input_Δ straordinario'!R19-'Input_Δ straordinario'!F19)/'Input_Δ straordinario'!F19)</f>
        <v>N.A.</v>
      </c>
      <c r="G19" s="6" t="str">
        <f>IF(ISBLANK('Input_Δ straordinario'!S19),"N.A.",('Input_Δ straordinario'!S19-'Input_Δ straordinario'!G19)/'Input_Δ straordinario'!G19)</f>
        <v>N.A.</v>
      </c>
      <c r="H19" s="6" t="str">
        <f>IF(ISBLANK('Input_Δ straordinario'!T19),"N.A.",('Input_Δ straordinario'!T19-'Input_Δ straordinario'!H19)/'Input_Δ straordinario'!H19)</f>
        <v>N.A.</v>
      </c>
      <c r="I19" s="6" t="str">
        <f>IF(ISBLANK('Input_Δ straordinario'!U19),"N.A.",('Input_Δ straordinario'!U19-'Input_Δ straordinario'!I19)/'Input_Δ straordinario'!I19)</f>
        <v>N.A.</v>
      </c>
      <c r="J19" s="6" t="str">
        <f>IF(ISBLANK('Input_Δ straordinario'!V19),"N.A.",('Input_Δ straordinario'!V19-'Input_Δ straordinario'!J19)/'Input_Δ straordinario'!J19)</f>
        <v>N.A.</v>
      </c>
      <c r="K19" s="6" t="str">
        <f>IF(ISBLANK('Input_Δ straordinario'!W19),"N.A.",('Input_Δ straordinario'!W19-'Input_Δ straordinario'!K19)/'Input_Δ straordinario'!K19)</f>
        <v>N.A.</v>
      </c>
      <c r="L19" s="6" t="str">
        <f>IF(ISBLANK('Input_Δ straordinario'!X19),"N.A.",('Input_Δ straordinario'!X19-'Input_Δ straordinario'!L19)/'Input_Δ straordinario'!L19)</f>
        <v>N.A.</v>
      </c>
      <c r="M19" s="6" t="str">
        <f>IF(ISBLANK('Input_Δ straordinario'!Y19),"N.A.",('Input_Δ straordinario'!Y19-'Input_Δ straordinario'!M19)/'Input_Δ straordinario'!M19)</f>
        <v>N.A.</v>
      </c>
      <c r="N19" s="98"/>
    </row>
    <row r="20" spans="1:14">
      <c r="A20" s="3">
        <f>'Input_Δ straordinario'!A20</f>
        <v>0</v>
      </c>
      <c r="B20" s="6" t="str">
        <f>IF(ISBLANK('Input_Δ straordinario'!N20),"N.A.",('Input_Δ straordinario'!N20-'Input_Δ straordinario'!B20)/'Input_Δ straordinario'!B20)</f>
        <v>N.A.</v>
      </c>
      <c r="C20" s="6" t="str">
        <f>IF(ISBLANK('Input_Δ straordinario'!O20),"N.A.",('Input_Δ straordinario'!O20-'Input_Δ straordinario'!C20)/'Input_Δ straordinario'!C20)</f>
        <v>N.A.</v>
      </c>
      <c r="D20" s="6" t="str">
        <f>IF(ISBLANK('Input_Δ straordinario'!P20),"N.A.",('Input_Δ straordinario'!P20-'Input_Δ straordinario'!D20)/'Input_Δ straordinario'!D20)</f>
        <v>N.A.</v>
      </c>
      <c r="E20" s="6" t="str">
        <f>IF(ISBLANK('Input_Δ straordinario'!Q20),"N.A.",('Input_Δ straordinario'!Q20-'Input_Δ straordinario'!E20)/'Input_Δ straordinario'!E20)</f>
        <v>N.A.</v>
      </c>
      <c r="F20" s="6" t="str">
        <f>IF(ISBLANK('Input_Δ straordinario'!R20),"N.A.",('Input_Δ straordinario'!R20-'Input_Δ straordinario'!F20)/'Input_Δ straordinario'!F20)</f>
        <v>N.A.</v>
      </c>
      <c r="G20" s="6" t="str">
        <f>IF(ISBLANK('Input_Δ straordinario'!S20),"N.A.",('Input_Δ straordinario'!S20-'Input_Δ straordinario'!G20)/'Input_Δ straordinario'!G20)</f>
        <v>N.A.</v>
      </c>
      <c r="H20" s="6" t="str">
        <f>IF(ISBLANK('Input_Δ straordinario'!T20),"N.A.",('Input_Δ straordinario'!T20-'Input_Δ straordinario'!H20)/'Input_Δ straordinario'!H20)</f>
        <v>N.A.</v>
      </c>
      <c r="I20" s="6" t="str">
        <f>IF(ISBLANK('Input_Δ straordinario'!U20),"N.A.",('Input_Δ straordinario'!U20-'Input_Δ straordinario'!I20)/'Input_Δ straordinario'!I20)</f>
        <v>N.A.</v>
      </c>
      <c r="J20" s="6" t="str">
        <f>IF(ISBLANK('Input_Δ straordinario'!V20),"N.A.",('Input_Δ straordinario'!V20-'Input_Δ straordinario'!J20)/'Input_Δ straordinario'!J20)</f>
        <v>N.A.</v>
      </c>
      <c r="K20" s="6" t="str">
        <f>IF(ISBLANK('Input_Δ straordinario'!W20),"N.A.",('Input_Δ straordinario'!W20-'Input_Δ straordinario'!K20)/'Input_Δ straordinario'!K20)</f>
        <v>N.A.</v>
      </c>
      <c r="L20" s="6" t="str">
        <f>IF(ISBLANK('Input_Δ straordinario'!X20),"N.A.",('Input_Δ straordinario'!X20-'Input_Δ straordinario'!L20)/'Input_Δ straordinario'!L20)</f>
        <v>N.A.</v>
      </c>
      <c r="M20" s="6" t="str">
        <f>IF(ISBLANK('Input_Δ straordinario'!Y20),"N.A.",('Input_Δ straordinario'!Y20-'Input_Δ straordinario'!M20)/'Input_Δ straordinario'!M20)</f>
        <v>N.A.</v>
      </c>
      <c r="N20" s="98"/>
    </row>
    <row r="21" spans="1:14">
      <c r="A21" s="3">
        <f>'Input_Δ straordinario'!A21</f>
        <v>0</v>
      </c>
      <c r="B21" s="6" t="str">
        <f>IF(ISBLANK('Input_Δ straordinario'!N21),"N.A.",('Input_Δ straordinario'!N21-'Input_Δ straordinario'!B21)/'Input_Δ straordinario'!B21)</f>
        <v>N.A.</v>
      </c>
      <c r="C21" s="6" t="str">
        <f>IF(ISBLANK('Input_Δ straordinario'!O21),"N.A.",('Input_Δ straordinario'!O21-'Input_Δ straordinario'!C21)/'Input_Δ straordinario'!C21)</f>
        <v>N.A.</v>
      </c>
      <c r="D21" s="6" t="str">
        <f>IF(ISBLANK('Input_Δ straordinario'!P21),"N.A.",('Input_Δ straordinario'!P21-'Input_Δ straordinario'!D21)/'Input_Δ straordinario'!D21)</f>
        <v>N.A.</v>
      </c>
      <c r="E21" s="6" t="str">
        <f>IF(ISBLANK('Input_Δ straordinario'!Q21),"N.A.",('Input_Δ straordinario'!Q21-'Input_Δ straordinario'!E21)/'Input_Δ straordinario'!E21)</f>
        <v>N.A.</v>
      </c>
      <c r="F21" s="6" t="str">
        <f>IF(ISBLANK('Input_Δ straordinario'!R21),"N.A.",('Input_Δ straordinario'!R21-'Input_Δ straordinario'!F21)/'Input_Δ straordinario'!F21)</f>
        <v>N.A.</v>
      </c>
      <c r="G21" s="6" t="str">
        <f>IF(ISBLANK('Input_Δ straordinario'!S21),"N.A.",('Input_Δ straordinario'!S21-'Input_Δ straordinario'!G21)/'Input_Δ straordinario'!G21)</f>
        <v>N.A.</v>
      </c>
      <c r="H21" s="6" t="str">
        <f>IF(ISBLANK('Input_Δ straordinario'!T21),"N.A.",('Input_Δ straordinario'!T21-'Input_Δ straordinario'!H21)/'Input_Δ straordinario'!H21)</f>
        <v>N.A.</v>
      </c>
      <c r="I21" s="6" t="str">
        <f>IF(ISBLANK('Input_Δ straordinario'!U21),"N.A.",('Input_Δ straordinario'!U21-'Input_Δ straordinario'!I21)/'Input_Δ straordinario'!I21)</f>
        <v>N.A.</v>
      </c>
      <c r="J21" s="6" t="str">
        <f>IF(ISBLANK('Input_Δ straordinario'!V21),"N.A.",('Input_Δ straordinario'!V21-'Input_Δ straordinario'!J21)/'Input_Δ straordinario'!J21)</f>
        <v>N.A.</v>
      </c>
      <c r="K21" s="6" t="str">
        <f>IF(ISBLANK('Input_Δ straordinario'!W21),"N.A.",('Input_Δ straordinario'!W21-'Input_Δ straordinario'!K21)/'Input_Δ straordinario'!K21)</f>
        <v>N.A.</v>
      </c>
      <c r="L21" s="6" t="str">
        <f>IF(ISBLANK('Input_Δ straordinario'!X21),"N.A.",('Input_Δ straordinario'!X21-'Input_Δ straordinario'!L21)/'Input_Δ straordinario'!L21)</f>
        <v>N.A.</v>
      </c>
      <c r="M21" s="6" t="str">
        <f>IF(ISBLANK('Input_Δ straordinario'!Y21),"N.A.",('Input_Δ straordinario'!Y21-'Input_Δ straordinario'!M21)/'Input_Δ straordinario'!M21)</f>
        <v>N.A.</v>
      </c>
      <c r="N21" s="98"/>
    </row>
    <row r="22" spans="1:14">
      <c r="A22" s="3">
        <f>'Input_Δ straordinario'!A22</f>
        <v>0</v>
      </c>
      <c r="B22" s="6" t="str">
        <f>IF(ISBLANK('Input_Δ straordinario'!N22),"N.A.",('Input_Δ straordinario'!N22-'Input_Δ straordinario'!B22)/'Input_Δ straordinario'!B22)</f>
        <v>N.A.</v>
      </c>
      <c r="C22" s="6" t="str">
        <f>IF(ISBLANK('Input_Δ straordinario'!O22),"N.A.",('Input_Δ straordinario'!O22-'Input_Δ straordinario'!C22)/'Input_Δ straordinario'!C22)</f>
        <v>N.A.</v>
      </c>
      <c r="D22" s="6" t="str">
        <f>IF(ISBLANK('Input_Δ straordinario'!P22),"N.A.",('Input_Δ straordinario'!P22-'Input_Δ straordinario'!D22)/'Input_Δ straordinario'!D22)</f>
        <v>N.A.</v>
      </c>
      <c r="E22" s="6" t="str">
        <f>IF(ISBLANK('Input_Δ straordinario'!Q22),"N.A.",('Input_Δ straordinario'!Q22-'Input_Δ straordinario'!E22)/'Input_Δ straordinario'!E22)</f>
        <v>N.A.</v>
      </c>
      <c r="F22" s="6" t="str">
        <f>IF(ISBLANK('Input_Δ straordinario'!R22),"N.A.",('Input_Δ straordinario'!R22-'Input_Δ straordinario'!F22)/'Input_Δ straordinario'!F22)</f>
        <v>N.A.</v>
      </c>
      <c r="G22" s="6" t="str">
        <f>IF(ISBLANK('Input_Δ straordinario'!S22),"N.A.",('Input_Δ straordinario'!S22-'Input_Δ straordinario'!G22)/'Input_Δ straordinario'!G22)</f>
        <v>N.A.</v>
      </c>
      <c r="H22" s="6" t="str">
        <f>IF(ISBLANK('Input_Δ straordinario'!T22),"N.A.",('Input_Δ straordinario'!T22-'Input_Δ straordinario'!H22)/'Input_Δ straordinario'!H22)</f>
        <v>N.A.</v>
      </c>
      <c r="I22" s="6" t="str">
        <f>IF(ISBLANK('Input_Δ straordinario'!U22),"N.A.",('Input_Δ straordinario'!U22-'Input_Δ straordinario'!I22)/'Input_Δ straordinario'!I22)</f>
        <v>N.A.</v>
      </c>
      <c r="J22" s="6" t="str">
        <f>IF(ISBLANK('Input_Δ straordinario'!V22),"N.A.",('Input_Δ straordinario'!V22-'Input_Δ straordinario'!J22)/'Input_Δ straordinario'!J22)</f>
        <v>N.A.</v>
      </c>
      <c r="K22" s="6" t="str">
        <f>IF(ISBLANK('Input_Δ straordinario'!W22),"N.A.",('Input_Δ straordinario'!W22-'Input_Δ straordinario'!K22)/'Input_Δ straordinario'!K22)</f>
        <v>N.A.</v>
      </c>
      <c r="L22" s="6" t="str">
        <f>IF(ISBLANK('Input_Δ straordinario'!X22),"N.A.",('Input_Δ straordinario'!X22-'Input_Δ straordinario'!L22)/'Input_Δ straordinario'!L22)</f>
        <v>N.A.</v>
      </c>
      <c r="M22" s="6" t="str">
        <f>IF(ISBLANK('Input_Δ straordinario'!Y22),"N.A.",('Input_Δ straordinario'!Y22-'Input_Δ straordinario'!M22)/'Input_Δ straordinario'!M22)</f>
        <v>N.A.</v>
      </c>
      <c r="N22" s="98"/>
    </row>
    <row r="23" spans="1:14">
      <c r="A23" s="3">
        <f>'Input_Δ straordinario'!A23</f>
        <v>0</v>
      </c>
      <c r="B23" s="6" t="str">
        <f>IF(ISBLANK('Input_Δ straordinario'!N23),"N.A.",('Input_Δ straordinario'!N23-'Input_Δ straordinario'!B23)/'Input_Δ straordinario'!B23)</f>
        <v>N.A.</v>
      </c>
      <c r="C23" s="6" t="str">
        <f>IF(ISBLANK('Input_Δ straordinario'!O23),"N.A.",('Input_Δ straordinario'!O23-'Input_Δ straordinario'!C23)/'Input_Δ straordinario'!C23)</f>
        <v>N.A.</v>
      </c>
      <c r="D23" s="6" t="str">
        <f>IF(ISBLANK('Input_Δ straordinario'!P23),"N.A.",('Input_Δ straordinario'!P23-'Input_Δ straordinario'!D23)/'Input_Δ straordinario'!D23)</f>
        <v>N.A.</v>
      </c>
      <c r="E23" s="6" t="str">
        <f>IF(ISBLANK('Input_Δ straordinario'!Q23),"N.A.",('Input_Δ straordinario'!Q23-'Input_Δ straordinario'!E23)/'Input_Δ straordinario'!E23)</f>
        <v>N.A.</v>
      </c>
      <c r="F23" s="6" t="str">
        <f>IF(ISBLANK('Input_Δ straordinario'!R23),"N.A.",('Input_Δ straordinario'!R23-'Input_Δ straordinario'!F23)/'Input_Δ straordinario'!F23)</f>
        <v>N.A.</v>
      </c>
      <c r="G23" s="6" t="str">
        <f>IF(ISBLANK('Input_Δ straordinario'!S23),"N.A.",('Input_Δ straordinario'!S23-'Input_Δ straordinario'!G23)/'Input_Δ straordinario'!G23)</f>
        <v>N.A.</v>
      </c>
      <c r="H23" s="6" t="str">
        <f>IF(ISBLANK('Input_Δ straordinario'!T23),"N.A.",('Input_Δ straordinario'!T23-'Input_Δ straordinario'!H23)/'Input_Δ straordinario'!H23)</f>
        <v>N.A.</v>
      </c>
      <c r="I23" s="6" t="str">
        <f>IF(ISBLANK('Input_Δ straordinario'!U23),"N.A.",('Input_Δ straordinario'!U23-'Input_Δ straordinario'!I23)/'Input_Δ straordinario'!I23)</f>
        <v>N.A.</v>
      </c>
      <c r="J23" s="6" t="str">
        <f>IF(ISBLANK('Input_Δ straordinario'!V23),"N.A.",('Input_Δ straordinario'!V23-'Input_Δ straordinario'!J23)/'Input_Δ straordinario'!J23)</f>
        <v>N.A.</v>
      </c>
      <c r="K23" s="6" t="str">
        <f>IF(ISBLANK('Input_Δ straordinario'!W23),"N.A.",('Input_Δ straordinario'!W23-'Input_Δ straordinario'!K23)/'Input_Δ straordinario'!K23)</f>
        <v>N.A.</v>
      </c>
      <c r="L23" s="6" t="str">
        <f>IF(ISBLANK('Input_Δ straordinario'!X23),"N.A.",('Input_Δ straordinario'!X23-'Input_Δ straordinario'!L23)/'Input_Δ straordinario'!L23)</f>
        <v>N.A.</v>
      </c>
      <c r="M23" s="6" t="str">
        <f>IF(ISBLANK('Input_Δ straordinario'!Y23),"N.A.",('Input_Δ straordinario'!Y23-'Input_Δ straordinario'!M23)/'Input_Δ straordinario'!M23)</f>
        <v>N.A.</v>
      </c>
      <c r="N23" s="98"/>
    </row>
    <row r="24" spans="1:14">
      <c r="A24" s="3">
        <f>'Input_Δ straordinario'!A24</f>
        <v>0</v>
      </c>
      <c r="B24" s="6" t="str">
        <f>IF(ISBLANK('Input_Δ straordinario'!N24),"N.A.",('Input_Δ straordinario'!N24-'Input_Δ straordinario'!B24)/'Input_Δ straordinario'!B24)</f>
        <v>N.A.</v>
      </c>
      <c r="C24" s="6" t="str">
        <f>IF(ISBLANK('Input_Δ straordinario'!O24),"N.A.",('Input_Δ straordinario'!O24-'Input_Δ straordinario'!C24)/'Input_Δ straordinario'!C24)</f>
        <v>N.A.</v>
      </c>
      <c r="D24" s="6" t="str">
        <f>IF(ISBLANK('Input_Δ straordinario'!P24),"N.A.",('Input_Δ straordinario'!P24-'Input_Δ straordinario'!D24)/'Input_Δ straordinario'!D24)</f>
        <v>N.A.</v>
      </c>
      <c r="E24" s="6" t="str">
        <f>IF(ISBLANK('Input_Δ straordinario'!Q24),"N.A.",('Input_Δ straordinario'!Q24-'Input_Δ straordinario'!E24)/'Input_Δ straordinario'!E24)</f>
        <v>N.A.</v>
      </c>
      <c r="F24" s="6" t="str">
        <f>IF(ISBLANK('Input_Δ straordinario'!R24),"N.A.",('Input_Δ straordinario'!R24-'Input_Δ straordinario'!F24)/'Input_Δ straordinario'!F24)</f>
        <v>N.A.</v>
      </c>
      <c r="G24" s="6" t="str">
        <f>IF(ISBLANK('Input_Δ straordinario'!S24),"N.A.",('Input_Δ straordinario'!S24-'Input_Δ straordinario'!G24)/'Input_Δ straordinario'!G24)</f>
        <v>N.A.</v>
      </c>
      <c r="H24" s="6" t="str">
        <f>IF(ISBLANK('Input_Δ straordinario'!T24),"N.A.",('Input_Δ straordinario'!T24-'Input_Δ straordinario'!H24)/'Input_Δ straordinario'!H24)</f>
        <v>N.A.</v>
      </c>
      <c r="I24" s="6" t="str">
        <f>IF(ISBLANK('Input_Δ straordinario'!U24),"N.A.",('Input_Δ straordinario'!U24-'Input_Δ straordinario'!I24)/'Input_Δ straordinario'!I24)</f>
        <v>N.A.</v>
      </c>
      <c r="J24" s="6" t="str">
        <f>IF(ISBLANK('Input_Δ straordinario'!V24),"N.A.",('Input_Δ straordinario'!V24-'Input_Δ straordinario'!J24)/'Input_Δ straordinario'!J24)</f>
        <v>N.A.</v>
      </c>
      <c r="K24" s="6" t="str">
        <f>IF(ISBLANK('Input_Δ straordinario'!W24),"N.A.",('Input_Δ straordinario'!W24-'Input_Δ straordinario'!K24)/'Input_Δ straordinario'!K24)</f>
        <v>N.A.</v>
      </c>
      <c r="L24" s="6" t="str">
        <f>IF(ISBLANK('Input_Δ straordinario'!X24),"N.A.",('Input_Δ straordinario'!X24-'Input_Δ straordinario'!L24)/'Input_Δ straordinario'!L24)</f>
        <v>N.A.</v>
      </c>
      <c r="M24" s="6" t="str">
        <f>IF(ISBLANK('Input_Δ straordinario'!Y24),"N.A.",('Input_Δ straordinario'!Y24-'Input_Δ straordinario'!M24)/'Input_Δ straordinario'!M24)</f>
        <v>N.A.</v>
      </c>
      <c r="N24" s="98"/>
    </row>
    <row r="25" spans="1:14">
      <c r="A25" s="3">
        <f>'Input_Δ straordinario'!A25</f>
        <v>0</v>
      </c>
      <c r="B25" s="6" t="str">
        <f>IF(ISBLANK('Input_Δ straordinario'!N25),"N.A.",('Input_Δ straordinario'!N25-'Input_Δ straordinario'!B25)/'Input_Δ straordinario'!B25)</f>
        <v>N.A.</v>
      </c>
      <c r="C25" s="6" t="str">
        <f>IF(ISBLANK('Input_Δ straordinario'!O25),"N.A.",('Input_Δ straordinario'!O25-'Input_Δ straordinario'!C25)/'Input_Δ straordinario'!C25)</f>
        <v>N.A.</v>
      </c>
      <c r="D25" s="6" t="str">
        <f>IF(ISBLANK('Input_Δ straordinario'!P25),"N.A.",('Input_Δ straordinario'!P25-'Input_Δ straordinario'!D25)/'Input_Δ straordinario'!D25)</f>
        <v>N.A.</v>
      </c>
      <c r="E25" s="6" t="str">
        <f>IF(ISBLANK('Input_Δ straordinario'!Q25),"N.A.",('Input_Δ straordinario'!Q25-'Input_Δ straordinario'!E25)/'Input_Δ straordinario'!E25)</f>
        <v>N.A.</v>
      </c>
      <c r="F25" s="6" t="str">
        <f>IF(ISBLANK('Input_Δ straordinario'!R25),"N.A.",('Input_Δ straordinario'!R25-'Input_Δ straordinario'!F25)/'Input_Δ straordinario'!F25)</f>
        <v>N.A.</v>
      </c>
      <c r="G25" s="6" t="str">
        <f>IF(ISBLANK('Input_Δ straordinario'!S25),"N.A.",('Input_Δ straordinario'!S25-'Input_Δ straordinario'!G25)/'Input_Δ straordinario'!G25)</f>
        <v>N.A.</v>
      </c>
      <c r="H25" s="6" t="str">
        <f>IF(ISBLANK('Input_Δ straordinario'!T25),"N.A.",('Input_Δ straordinario'!T25-'Input_Δ straordinario'!H25)/'Input_Δ straordinario'!H25)</f>
        <v>N.A.</v>
      </c>
      <c r="I25" s="6" t="str">
        <f>IF(ISBLANK('Input_Δ straordinario'!U25),"N.A.",('Input_Δ straordinario'!U25-'Input_Δ straordinario'!I25)/'Input_Δ straordinario'!I25)</f>
        <v>N.A.</v>
      </c>
      <c r="J25" s="6" t="str">
        <f>IF(ISBLANK('Input_Δ straordinario'!V25),"N.A.",('Input_Δ straordinario'!V25-'Input_Δ straordinario'!J25)/'Input_Δ straordinario'!J25)</f>
        <v>N.A.</v>
      </c>
      <c r="K25" s="6" t="str">
        <f>IF(ISBLANK('Input_Δ straordinario'!W25),"N.A.",('Input_Δ straordinario'!W25-'Input_Δ straordinario'!K25)/'Input_Δ straordinario'!K25)</f>
        <v>N.A.</v>
      </c>
      <c r="L25" s="6" t="str">
        <f>IF(ISBLANK('Input_Δ straordinario'!X25),"N.A.",('Input_Δ straordinario'!X25-'Input_Δ straordinario'!L25)/'Input_Δ straordinario'!L25)</f>
        <v>N.A.</v>
      </c>
      <c r="M25" s="6" t="str">
        <f>IF(ISBLANK('Input_Δ straordinario'!Y25),"N.A.",('Input_Δ straordinario'!Y25-'Input_Δ straordinario'!M25)/'Input_Δ straordinario'!M25)</f>
        <v>N.A.</v>
      </c>
      <c r="N25" s="98"/>
    </row>
    <row r="26" spans="1:14">
      <c r="A26" s="3">
        <f>'Input_Δ straordinario'!A26</f>
        <v>0</v>
      </c>
      <c r="B26" s="6" t="str">
        <f>IF(ISBLANK('Input_Δ straordinario'!N26),"N.A.",('Input_Δ straordinario'!N26-'Input_Δ straordinario'!B26)/'Input_Δ straordinario'!B26)</f>
        <v>N.A.</v>
      </c>
      <c r="C26" s="6" t="str">
        <f>IF(ISBLANK('Input_Δ straordinario'!O26),"N.A.",('Input_Δ straordinario'!O26-'Input_Δ straordinario'!C26)/'Input_Δ straordinario'!C26)</f>
        <v>N.A.</v>
      </c>
      <c r="D26" s="6" t="str">
        <f>IF(ISBLANK('Input_Δ straordinario'!P26),"N.A.",('Input_Δ straordinario'!P26-'Input_Δ straordinario'!D26)/'Input_Δ straordinario'!D26)</f>
        <v>N.A.</v>
      </c>
      <c r="E26" s="6" t="str">
        <f>IF(ISBLANK('Input_Δ straordinario'!Q26),"N.A.",('Input_Δ straordinario'!Q26-'Input_Δ straordinario'!E26)/'Input_Δ straordinario'!E26)</f>
        <v>N.A.</v>
      </c>
      <c r="F26" s="6" t="str">
        <f>IF(ISBLANK('Input_Δ straordinario'!R26),"N.A.",('Input_Δ straordinario'!R26-'Input_Δ straordinario'!F26)/'Input_Δ straordinario'!F26)</f>
        <v>N.A.</v>
      </c>
      <c r="G26" s="6" t="str">
        <f>IF(ISBLANK('Input_Δ straordinario'!S26),"N.A.",('Input_Δ straordinario'!S26-'Input_Δ straordinario'!G26)/'Input_Δ straordinario'!G26)</f>
        <v>N.A.</v>
      </c>
      <c r="H26" s="6" t="str">
        <f>IF(ISBLANK('Input_Δ straordinario'!T26),"N.A.",('Input_Δ straordinario'!T26-'Input_Δ straordinario'!H26)/'Input_Δ straordinario'!H26)</f>
        <v>N.A.</v>
      </c>
      <c r="I26" s="6" t="str">
        <f>IF(ISBLANK('Input_Δ straordinario'!U26),"N.A.",('Input_Δ straordinario'!U26-'Input_Δ straordinario'!I26)/'Input_Δ straordinario'!I26)</f>
        <v>N.A.</v>
      </c>
      <c r="J26" s="6" t="str">
        <f>IF(ISBLANK('Input_Δ straordinario'!V26),"N.A.",('Input_Δ straordinario'!V26-'Input_Δ straordinario'!J26)/'Input_Δ straordinario'!J26)</f>
        <v>N.A.</v>
      </c>
      <c r="K26" s="6" t="str">
        <f>IF(ISBLANK('Input_Δ straordinario'!W26),"N.A.",('Input_Δ straordinario'!W26-'Input_Δ straordinario'!K26)/'Input_Δ straordinario'!K26)</f>
        <v>N.A.</v>
      </c>
      <c r="L26" s="6" t="str">
        <f>IF(ISBLANK('Input_Δ straordinario'!X26),"N.A.",('Input_Δ straordinario'!X26-'Input_Δ straordinario'!L26)/'Input_Δ straordinario'!L26)</f>
        <v>N.A.</v>
      </c>
      <c r="M26" s="6" t="str">
        <f>IF(ISBLANK('Input_Δ straordinario'!Y26),"N.A.",('Input_Δ straordinario'!Y26-'Input_Δ straordinario'!M26)/'Input_Δ straordinario'!M26)</f>
        <v>N.A.</v>
      </c>
      <c r="N26" s="98"/>
    </row>
    <row r="27" spans="1:14">
      <c r="A27" s="3">
        <f>'Input_Δ straordinario'!A27</f>
        <v>0</v>
      </c>
      <c r="B27" s="6" t="str">
        <f>IF(ISBLANK('Input_Δ straordinario'!N27),"N.A.",('Input_Δ straordinario'!N27-'Input_Δ straordinario'!B27)/'Input_Δ straordinario'!B27)</f>
        <v>N.A.</v>
      </c>
      <c r="C27" s="6" t="str">
        <f>IF(ISBLANK('Input_Δ straordinario'!O27),"N.A.",('Input_Δ straordinario'!O27-'Input_Δ straordinario'!C27)/'Input_Δ straordinario'!C27)</f>
        <v>N.A.</v>
      </c>
      <c r="D27" s="6" t="str">
        <f>IF(ISBLANK('Input_Δ straordinario'!P27),"N.A.",('Input_Δ straordinario'!P27-'Input_Δ straordinario'!D27)/'Input_Δ straordinario'!D27)</f>
        <v>N.A.</v>
      </c>
      <c r="E27" s="6" t="str">
        <f>IF(ISBLANK('Input_Δ straordinario'!Q27),"N.A.",('Input_Δ straordinario'!Q27-'Input_Δ straordinario'!E27)/'Input_Δ straordinario'!E27)</f>
        <v>N.A.</v>
      </c>
      <c r="F27" s="6" t="str">
        <f>IF(ISBLANK('Input_Δ straordinario'!R27),"N.A.",('Input_Δ straordinario'!R27-'Input_Δ straordinario'!F27)/'Input_Δ straordinario'!F27)</f>
        <v>N.A.</v>
      </c>
      <c r="G27" s="6" t="str">
        <f>IF(ISBLANK('Input_Δ straordinario'!S27),"N.A.",('Input_Δ straordinario'!S27-'Input_Δ straordinario'!G27)/'Input_Δ straordinario'!G27)</f>
        <v>N.A.</v>
      </c>
      <c r="H27" s="6" t="str">
        <f>IF(ISBLANK('Input_Δ straordinario'!T27),"N.A.",('Input_Δ straordinario'!T27-'Input_Δ straordinario'!H27)/'Input_Δ straordinario'!H27)</f>
        <v>N.A.</v>
      </c>
      <c r="I27" s="6" t="str">
        <f>IF(ISBLANK('Input_Δ straordinario'!U27),"N.A.",('Input_Δ straordinario'!U27-'Input_Δ straordinario'!I27)/'Input_Δ straordinario'!I27)</f>
        <v>N.A.</v>
      </c>
      <c r="J27" s="6" t="str">
        <f>IF(ISBLANK('Input_Δ straordinario'!V27),"N.A.",('Input_Δ straordinario'!V27-'Input_Δ straordinario'!J27)/'Input_Δ straordinario'!J27)</f>
        <v>N.A.</v>
      </c>
      <c r="K27" s="6" t="str">
        <f>IF(ISBLANK('Input_Δ straordinario'!W27),"N.A.",('Input_Δ straordinario'!W27-'Input_Δ straordinario'!K27)/'Input_Δ straordinario'!K27)</f>
        <v>N.A.</v>
      </c>
      <c r="L27" s="6" t="str">
        <f>IF(ISBLANK('Input_Δ straordinario'!X27),"N.A.",('Input_Δ straordinario'!X27-'Input_Δ straordinario'!L27)/'Input_Δ straordinario'!L27)</f>
        <v>N.A.</v>
      </c>
      <c r="M27" s="6" t="str">
        <f>IF(ISBLANK('Input_Δ straordinario'!Y27),"N.A.",('Input_Δ straordinario'!Y27-'Input_Δ straordinario'!M27)/'Input_Δ straordinario'!M27)</f>
        <v>N.A.</v>
      </c>
      <c r="N27" s="98"/>
    </row>
    <row r="28" spans="1:14">
      <c r="A28" s="3">
        <f>'Input_Δ straordinario'!A28</f>
        <v>0</v>
      </c>
      <c r="B28" s="6" t="str">
        <f>IF(ISBLANK('Input_Δ straordinario'!N28),"N.A.",('Input_Δ straordinario'!N28-'Input_Δ straordinario'!B28)/'Input_Δ straordinario'!B28)</f>
        <v>N.A.</v>
      </c>
      <c r="C28" s="6" t="str">
        <f>IF(ISBLANK('Input_Δ straordinario'!O28),"N.A.",('Input_Δ straordinario'!O28-'Input_Δ straordinario'!C28)/'Input_Δ straordinario'!C28)</f>
        <v>N.A.</v>
      </c>
      <c r="D28" s="6" t="str">
        <f>IF(ISBLANK('Input_Δ straordinario'!P28),"N.A.",('Input_Δ straordinario'!P28-'Input_Δ straordinario'!D28)/'Input_Δ straordinario'!D28)</f>
        <v>N.A.</v>
      </c>
      <c r="E28" s="6" t="str">
        <f>IF(ISBLANK('Input_Δ straordinario'!Q28),"N.A.",('Input_Δ straordinario'!Q28-'Input_Δ straordinario'!E28)/'Input_Δ straordinario'!E28)</f>
        <v>N.A.</v>
      </c>
      <c r="F28" s="6" t="str">
        <f>IF(ISBLANK('Input_Δ straordinario'!R28),"N.A.",('Input_Δ straordinario'!R28-'Input_Δ straordinario'!F28)/'Input_Δ straordinario'!F28)</f>
        <v>N.A.</v>
      </c>
      <c r="G28" s="6" t="str">
        <f>IF(ISBLANK('Input_Δ straordinario'!S28),"N.A.",('Input_Δ straordinario'!S28-'Input_Δ straordinario'!G28)/'Input_Δ straordinario'!G28)</f>
        <v>N.A.</v>
      </c>
      <c r="H28" s="6" t="str">
        <f>IF(ISBLANK('Input_Δ straordinario'!T28),"N.A.",('Input_Δ straordinario'!T28-'Input_Δ straordinario'!H28)/'Input_Δ straordinario'!H28)</f>
        <v>N.A.</v>
      </c>
      <c r="I28" s="6" t="str">
        <f>IF(ISBLANK('Input_Δ straordinario'!U28),"N.A.",('Input_Δ straordinario'!U28-'Input_Δ straordinario'!I28)/'Input_Δ straordinario'!I28)</f>
        <v>N.A.</v>
      </c>
      <c r="J28" s="6" t="str">
        <f>IF(ISBLANK('Input_Δ straordinario'!V28),"N.A.",('Input_Δ straordinario'!V28-'Input_Δ straordinario'!J28)/'Input_Δ straordinario'!J28)</f>
        <v>N.A.</v>
      </c>
      <c r="K28" s="6" t="str">
        <f>IF(ISBLANK('Input_Δ straordinario'!W28),"N.A.",('Input_Δ straordinario'!W28-'Input_Δ straordinario'!K28)/'Input_Δ straordinario'!K28)</f>
        <v>N.A.</v>
      </c>
      <c r="L28" s="6" t="str">
        <f>IF(ISBLANK('Input_Δ straordinario'!X28),"N.A.",('Input_Δ straordinario'!X28-'Input_Δ straordinario'!L28)/'Input_Δ straordinario'!L28)</f>
        <v>N.A.</v>
      </c>
      <c r="M28" s="6" t="str">
        <f>IF(ISBLANK('Input_Δ straordinario'!Y28),"N.A.",('Input_Δ straordinario'!Y28-'Input_Δ straordinario'!M28)/'Input_Δ straordinario'!M28)</f>
        <v>N.A.</v>
      </c>
      <c r="N28" s="98"/>
    </row>
    <row r="29" spans="1:14">
      <c r="A29" s="3" t="str">
        <f>'Input_Δ straordinario'!A29</f>
        <v>Totale complessivo</v>
      </c>
      <c r="B29" s="6">
        <f>IF(ISBLANK('Input_Δ straordinario'!N29),"N.A.",('Input_Δ straordinario'!N29-'Input_Δ straordinario'!B29)/'Input_Δ straordinario'!B29)</f>
        <v>-0.11707317073170732</v>
      </c>
      <c r="C29" s="6">
        <f>IF(ISBLANK('Input_Δ straordinario'!O29),"N.A.",('Input_Δ straordinario'!O29-'Input_Δ straordinario'!C29)/'Input_Δ straordinario'!C29)</f>
        <v>-0.11822660098522167</v>
      </c>
      <c r="D29" s="6">
        <f>IF(ISBLANK('Input_Δ straordinario'!P29),"N.A.",('Input_Δ straordinario'!P29-'Input_Δ straordinario'!D29)/'Input_Δ straordinario'!D29)</f>
        <v>-0.11940298507462686</v>
      </c>
      <c r="E29" s="6">
        <f>IF(ISBLANK('Input_Δ straordinario'!Q29),"N.A.",('Input_Δ straordinario'!Q29-'Input_Δ straordinario'!E29)/'Input_Δ straordinario'!E29)</f>
        <v>-0.12060301507537688</v>
      </c>
      <c r="F29" s="6">
        <f>IF(ISBLANK('Input_Δ straordinario'!R29),"N.A.",('Input_Δ straordinario'!R29-'Input_Δ straordinario'!F29)/'Input_Δ straordinario'!F29)</f>
        <v>-0.12182741116751269</v>
      </c>
      <c r="G29" s="6">
        <f>IF(ISBLANK('Input_Δ straordinario'!S29),"N.A.",('Input_Δ straordinario'!S29-'Input_Δ straordinario'!G29)/'Input_Δ straordinario'!G29)</f>
        <v>-0.12307692307692308</v>
      </c>
      <c r="H29" s="6">
        <f>IF(ISBLANK('Input_Δ straordinario'!T29),"N.A.",('Input_Δ straordinario'!T29-'Input_Δ straordinario'!H29)/'Input_Δ straordinario'!H29)</f>
        <v>-0.12435233160621761</v>
      </c>
      <c r="I29" s="6">
        <f>IF(ISBLANK('Input_Δ straordinario'!U29),"N.A.",('Input_Δ straordinario'!U29-'Input_Δ straordinario'!I29)/'Input_Δ straordinario'!I29)</f>
        <v>-0.1256544502617801</v>
      </c>
      <c r="J29" s="6">
        <f>IF(ISBLANK('Input_Δ straordinario'!V29),"N.A.",('Input_Δ straordinario'!V29-'Input_Δ straordinario'!J29)/'Input_Δ straordinario'!J29)</f>
        <v>-0.12698412698412698</v>
      </c>
      <c r="K29" s="6">
        <f>IF(ISBLANK('Input_Δ straordinario'!W29),"N.A.",('Input_Δ straordinario'!W29-'Input_Δ straordinario'!K29)/'Input_Δ straordinario'!K29)</f>
        <v>-0.12834224598930483</v>
      </c>
      <c r="L29" s="6">
        <f>IF(ISBLANK('Input_Δ straordinario'!X29),"N.A.",('Input_Δ straordinario'!X29-'Input_Δ straordinario'!L29)/'Input_Δ straordinario'!L29)</f>
        <v>-0.12972972972972974</v>
      </c>
      <c r="M29" s="6">
        <f>IF(ISBLANK('Input_Δ straordinario'!Y29),"N.A.",('Input_Δ straordinario'!Y29-'Input_Δ straordinario'!M29)/'Input_Δ straordinario'!M29)</f>
        <v>-0.13114754098360656</v>
      </c>
      <c r="N29" s="98"/>
    </row>
    <row r="30" spans="1:14">
      <c r="A30" s="1"/>
      <c r="B30" s="98"/>
      <c r="C30" s="98"/>
      <c r="D30" s="98"/>
      <c r="E30" s="98"/>
      <c r="F30" s="98"/>
      <c r="G30" s="98"/>
      <c r="H30" s="98"/>
      <c r="I30" s="98"/>
      <c r="J30" s="98"/>
      <c r="K30" s="98"/>
      <c r="L30" s="98"/>
      <c r="M30" s="98"/>
    </row>
    <row r="32" spans="1:14">
      <c r="A32" s="1" t="s">
        <v>183</v>
      </c>
    </row>
    <row r="33" spans="1:14">
      <c r="A33" s="3"/>
      <c r="B33" s="5">
        <f>'Input_Δ assenze'!N32</f>
        <v>43466</v>
      </c>
      <c r="C33" s="5">
        <f>'Input_Δ assenze'!O32</f>
        <v>43497</v>
      </c>
      <c r="D33" s="5">
        <f>'Input_Δ assenze'!P32</f>
        <v>43525</v>
      </c>
      <c r="E33" s="5">
        <f>'Input_Δ assenze'!Q32</f>
        <v>43556</v>
      </c>
      <c r="F33" s="5">
        <f>'Input_Δ assenze'!R32</f>
        <v>43586</v>
      </c>
      <c r="G33" s="5">
        <f>'Input_Δ assenze'!S32</f>
        <v>43617</v>
      </c>
      <c r="H33" s="5">
        <f>'Input_Δ assenze'!T32</f>
        <v>43647</v>
      </c>
      <c r="I33" s="5">
        <f>'Input_Δ assenze'!U32</f>
        <v>43678</v>
      </c>
      <c r="J33" s="5">
        <f>'Input_Δ assenze'!V32</f>
        <v>43709</v>
      </c>
      <c r="K33" s="5">
        <f>'Input_Δ assenze'!W32</f>
        <v>43739</v>
      </c>
      <c r="L33" s="5">
        <f>'Input_Δ assenze'!X32</f>
        <v>43770</v>
      </c>
      <c r="M33" s="5">
        <f>'Input_Δ assenze'!Y32</f>
        <v>43800</v>
      </c>
      <c r="N33" s="13"/>
    </row>
    <row r="34" spans="1:14">
      <c r="A34" s="4" t="str">
        <f>'Input_Δ assenze'!A33</f>
        <v>CORPORATE</v>
      </c>
      <c r="B34" s="6">
        <f>IF(AND(ISBLANK('Input_Δ assenze'!N33),ISBLANK('Input_Δ assenze'!N3)),"N.A.",((('Input_Δ assenze'!N33/'Input_Δ assenze'!N3)-('Input_Δ assenze'!B33/'Input_Δ assenze'!B3))/('Input_Δ assenze'!B33/'Input_Δ assenze'!B3)))</f>
        <v>-0.53680830039525695</v>
      </c>
      <c r="C34" s="6">
        <f>IF(AND(ISBLANK('Input_Δ assenze'!O33),ISBLANK('Input_Δ assenze'!O3)),"N.A.",((('Input_Δ assenze'!O33/'Input_Δ assenze'!O3)-('Input_Δ assenze'!C33/'Input_Δ assenze'!C3))/('Input_Δ assenze'!C33/'Input_Δ assenze'!C3)))</f>
        <v>-0.53062685093780848</v>
      </c>
      <c r="D34" s="6">
        <f>IF(AND(ISBLANK('Input_Δ assenze'!P33),ISBLANK('Input_Δ assenze'!P3)),"N.A.",((('Input_Δ assenze'!P33/'Input_Δ assenze'!P3)-('Input_Δ assenze'!D33/'Input_Δ assenze'!D3))/('Input_Δ assenze'!D33/'Input_Δ assenze'!D3)))</f>
        <v>-0.51891933976954219</v>
      </c>
      <c r="E34" s="6">
        <f>IF(AND(ISBLANK('Input_Δ assenze'!Q33),ISBLANK('Input_Δ assenze'!Q3)),"N.A.",((('Input_Δ assenze'!Q33/'Input_Δ assenze'!Q3)-('Input_Δ assenze'!E33/'Input_Δ assenze'!E3))/('Input_Δ assenze'!E33/'Input_Δ assenze'!E3)))</f>
        <v>-0.4917945109078114</v>
      </c>
      <c r="F34" s="6">
        <f>IF(AND(ISBLANK('Input_Δ assenze'!R33),ISBLANK('Input_Δ assenze'!R3)),"N.A.",((('Input_Δ assenze'!R33/'Input_Δ assenze'!R3)-('Input_Δ assenze'!F33/'Input_Δ assenze'!F3))/('Input_Δ assenze'!F33/'Input_Δ assenze'!F3)))</f>
        <v>-0.46789824348879466</v>
      </c>
      <c r="G34" s="6">
        <f>IF(AND(ISBLANK('Input_Δ assenze'!S33),ISBLANK('Input_Δ assenze'!S3)),"N.A.",((('Input_Δ assenze'!S33/'Input_Δ assenze'!S3)-('Input_Δ assenze'!G33/'Input_Δ assenze'!G3))/('Input_Δ assenze'!G33/'Input_Δ assenze'!G3)))</f>
        <v>-0.43178466076696159</v>
      </c>
      <c r="H34" s="6">
        <f>IF(AND(ISBLANK('Input_Δ assenze'!T33),ISBLANK('Input_Δ assenze'!T3)),"N.A.",((('Input_Δ assenze'!T33/'Input_Δ assenze'!T3)-('Input_Δ assenze'!H33/'Input_Δ assenze'!H3))/('Input_Δ assenze'!H33/'Input_Δ assenze'!H3)))</f>
        <v>-0.42504018574745489</v>
      </c>
      <c r="I34" s="6">
        <f>IF(AND(ISBLANK('Input_Δ assenze'!U33),ISBLANK('Input_Δ assenze'!U3)),"N.A.",((('Input_Δ assenze'!U33/'Input_Δ assenze'!U3)-('Input_Δ assenze'!I33/'Input_Δ assenze'!I3))/('Input_Δ assenze'!I33/'Input_Δ assenze'!I3)))</f>
        <v>-0.38730127576054957</v>
      </c>
      <c r="J34" s="6">
        <f>IF(AND(ISBLANK('Input_Δ assenze'!V33),ISBLANK('Input_Δ assenze'!V3)),"N.A.",((('Input_Δ assenze'!V33/'Input_Δ assenze'!V3)-('Input_Δ assenze'!J33/'Input_Δ assenze'!J3))/('Input_Δ assenze'!J33/'Input_Δ assenze'!J3)))</f>
        <v>-0.38235294117647051</v>
      </c>
      <c r="K34" s="6">
        <f>IF(AND(ISBLANK('Input_Δ assenze'!W33),ISBLANK('Input_Δ assenze'!W3)),"N.A.",((('Input_Δ assenze'!W33/'Input_Δ assenze'!W3)-('Input_Δ assenze'!K33/'Input_Δ assenze'!K3))/('Input_Δ assenze'!K33/'Input_Δ assenze'!K3)))</f>
        <v>-0.37697483285781208</v>
      </c>
      <c r="L34" s="6">
        <f>IF(AND(ISBLANK('Input_Δ assenze'!X33),ISBLANK('Input_Δ assenze'!X3)),"N.A.",((('Input_Δ assenze'!X33/'Input_Δ assenze'!X3)-('Input_Δ assenze'!L33/'Input_Δ assenze'!L3))/('Input_Δ assenze'!L33/'Input_Δ assenze'!L3)))</f>
        <v>-0.35648295635552724</v>
      </c>
      <c r="M34" s="6">
        <f>IF(AND(ISBLANK('Input_Δ assenze'!Y33),ISBLANK('Input_Δ assenze'!Y3)),"N.A.",((('Input_Δ assenze'!Y33/'Input_Δ assenze'!Y3)-('Input_Δ assenze'!M33/'Input_Δ assenze'!M3))/('Input_Δ assenze'!M33/'Input_Δ assenze'!M3)))</f>
        <v>-0.32056451612903236</v>
      </c>
      <c r="N34" s="98"/>
    </row>
    <row r="35" spans="1:14">
      <c r="A35" s="4" t="str">
        <f>'Input_Δ assenze'!A34</f>
        <v>SALES</v>
      </c>
      <c r="B35" s="6">
        <f>IF(AND(ISBLANK('Input_Δ assenze'!N34),ISBLANK('Input_Δ assenze'!N4)),"N.A.",((('Input_Δ assenze'!N34/'Input_Δ assenze'!N4)-('Input_Δ assenze'!B34/'Input_Δ assenze'!B4))/('Input_Δ assenze'!B34/'Input_Δ assenze'!B4)))</f>
        <v>-0.53855059810485462</v>
      </c>
      <c r="C35" s="6">
        <f>IF(AND(ISBLANK('Input_Δ assenze'!O34),ISBLANK('Input_Δ assenze'!O4)),"N.A.",((('Input_Δ assenze'!O34/'Input_Δ assenze'!O4)-('Input_Δ assenze'!C34/'Input_Δ assenze'!C4))/('Input_Δ assenze'!C34/'Input_Δ assenze'!C4)))</f>
        <v>-0.53244648532867977</v>
      </c>
      <c r="D35" s="6">
        <f>IF(AND(ISBLANK('Input_Δ assenze'!P34),ISBLANK('Input_Δ assenze'!P4)),"N.A.",((('Input_Δ assenze'!P34/'Input_Δ assenze'!P4)-('Input_Δ assenze'!D34/'Input_Δ assenze'!D4))/('Input_Δ assenze'!D34/'Input_Δ assenze'!D4)))</f>
        <v>-0.52085001827243815</v>
      </c>
      <c r="E35" s="6">
        <f>IF(AND(ISBLANK('Input_Δ assenze'!Q34),ISBLANK('Input_Δ assenze'!Q4)),"N.A.",((('Input_Δ assenze'!Q34/'Input_Δ assenze'!Q4)-('Input_Δ assenze'!E34/'Input_Δ assenze'!E4))/('Input_Δ assenze'!E34/'Input_Δ assenze'!E4)))</f>
        <v>-0.49110981497227751</v>
      </c>
      <c r="F35" s="6">
        <f>IF(AND(ISBLANK('Input_Δ assenze'!R34),ISBLANK('Input_Δ assenze'!R4)),"N.A.",((('Input_Δ assenze'!R34/'Input_Δ assenze'!R4)-('Input_Δ assenze'!F34/'Input_Δ assenze'!F4))/('Input_Δ assenze'!F34/'Input_Δ assenze'!F4)))</f>
        <v>-0.46719764868101171</v>
      </c>
      <c r="G35" s="6">
        <f>IF(AND(ISBLANK('Input_Δ assenze'!S34),ISBLANK('Input_Δ assenze'!S4)),"N.A.",((('Input_Δ assenze'!S34/'Input_Δ assenze'!S4)-('Input_Δ assenze'!G34/'Input_Δ assenze'!G4))/('Input_Δ assenze'!G34/'Input_Δ assenze'!G4)))</f>
        <v>-0.43108585003362154</v>
      </c>
      <c r="H35" s="6">
        <f>IF(AND(ISBLANK('Input_Δ assenze'!T34),ISBLANK('Input_Δ assenze'!T4)),"N.A.",((('Input_Δ assenze'!T34/'Input_Δ assenze'!T4)-('Input_Δ assenze'!H34/'Input_Δ assenze'!H4))/('Input_Δ assenze'!H34/'Input_Δ assenze'!H4)))</f>
        <v>-0.42429018145254738</v>
      </c>
      <c r="I35" s="6">
        <f>IF(AND(ISBLANK('Input_Δ assenze'!U34),ISBLANK('Input_Δ assenze'!U4)),"N.A.",((('Input_Δ assenze'!U34/'Input_Δ assenze'!U4)-('Input_Δ assenze'!I34/'Input_Δ assenze'!I4))/('Input_Δ assenze'!I34/'Input_Δ assenze'!I4)))</f>
        <v>-0.38655172481337619</v>
      </c>
      <c r="J35" s="6">
        <f>IF(AND(ISBLANK('Input_Δ assenze'!V34),ISBLANK('Input_Δ assenze'!V4)),"N.A.",((('Input_Δ assenze'!V34/'Input_Δ assenze'!V4)-('Input_Δ assenze'!J34/'Input_Δ assenze'!J4))/('Input_Δ assenze'!J34/'Input_Δ assenze'!J4)))</f>
        <v>-0.38158248746484036</v>
      </c>
      <c r="K35" s="6">
        <f>IF(AND(ISBLANK('Input_Δ assenze'!W34),ISBLANK('Input_Δ assenze'!W4)),"N.A.",((('Input_Δ assenze'!W34/'Input_Δ assenze'!W4)-('Input_Δ assenze'!K34/'Input_Δ assenze'!K4))/('Input_Δ assenze'!K34/'Input_Δ assenze'!K4)))</f>
        <v>-0.37618259500595941</v>
      </c>
      <c r="L35" s="6">
        <f>IF(AND(ISBLANK('Input_Δ assenze'!X34),ISBLANK('Input_Δ assenze'!X4)),"N.A.",((('Input_Δ assenze'!X34/'Input_Δ assenze'!X4)-('Input_Δ assenze'!L34/'Input_Δ assenze'!L4))/('Input_Δ assenze'!L34/'Input_Δ assenze'!L4)))</f>
        <v>-0.35267928418613353</v>
      </c>
      <c r="M35" s="6">
        <f>IF(AND(ISBLANK('Input_Δ assenze'!Y34),ISBLANK('Input_Δ assenze'!Y4)),"N.A.",((('Input_Δ assenze'!Y34/'Input_Δ assenze'!Y4)-('Input_Δ assenze'!M34/'Input_Δ assenze'!M4))/('Input_Δ assenze'!M34/'Input_Δ assenze'!M4)))</f>
        <v>-0.31638480365135713</v>
      </c>
      <c r="N35" s="98"/>
    </row>
    <row r="36" spans="1:14">
      <c r="A36" s="4" t="str">
        <f>'Input_Δ assenze'!A35</f>
        <v>R&amp;D</v>
      </c>
      <c r="B36" s="6">
        <f>IF(AND(ISBLANK('Input_Δ assenze'!N35),ISBLANK('Input_Δ assenze'!N5)),"N.A.",((('Input_Δ assenze'!N35/'Input_Δ assenze'!N5)-('Input_Δ assenze'!B35/'Input_Δ assenze'!B5))/('Input_Δ assenze'!B35/'Input_Δ assenze'!B5)))</f>
        <v>-0.54028871764248676</v>
      </c>
      <c r="C36" s="6">
        <f>IF(AND(ISBLANK('Input_Δ assenze'!O35),ISBLANK('Input_Δ assenze'!O5)),"N.A.",((('Input_Δ assenze'!O35/'Input_Δ assenze'!O5)-('Input_Δ assenze'!C35/'Input_Δ assenze'!C5))/('Input_Δ assenze'!C35/'Input_Δ assenze'!C5)))</f>
        <v>-0.53426158197792784</v>
      </c>
      <c r="D36" s="6">
        <f>IF(AND(ISBLANK('Input_Δ assenze'!P35),ISBLANK('Input_Δ assenze'!P5)),"N.A.",((('Input_Δ assenze'!P35/'Input_Δ assenze'!P5)-('Input_Δ assenze'!D35/'Input_Δ assenze'!D5))/('Input_Δ assenze'!D35/'Input_Δ assenze'!D5)))</f>
        <v>-0.52277562937768873</v>
      </c>
      <c r="E36" s="6">
        <f>IF(AND(ISBLANK('Input_Δ assenze'!Q35),ISBLANK('Input_Δ assenze'!Q5)),"N.A.",((('Input_Δ assenze'!Q35/'Input_Δ assenze'!Q5)-('Input_Δ assenze'!E35/'Input_Δ assenze'!E5))/('Input_Δ assenze'!E35/'Input_Δ assenze'!E5)))</f>
        <v>-0.49042706973741457</v>
      </c>
      <c r="F36" s="6">
        <f>IF(AND(ISBLANK('Input_Δ assenze'!R35),ISBLANK('Input_Δ assenze'!R5)),"N.A.",((('Input_Δ assenze'!R35/'Input_Δ assenze'!R5)-('Input_Δ assenze'!F35/'Input_Δ assenze'!F5))/('Input_Δ assenze'!F35/'Input_Δ assenze'!F5)))</f>
        <v>-0.46649920293705616</v>
      </c>
      <c r="G36" s="6">
        <f>IF(AND(ISBLANK('Input_Δ assenze'!S35),ISBLANK('Input_Δ assenze'!S5)),"N.A.",((('Input_Δ assenze'!S35/'Input_Δ assenze'!S5)-('Input_Δ assenze'!G35/'Input_Δ assenze'!G5))/('Input_Δ assenze'!G35/'Input_Δ assenze'!G5)))</f>
        <v>-0.43038936093062452</v>
      </c>
      <c r="H36" s="6">
        <f>IF(AND(ISBLANK('Input_Δ assenze'!T35),ISBLANK('Input_Δ assenze'!T5)),"N.A.",((('Input_Δ assenze'!T35/'Input_Δ assenze'!T5)-('Input_Δ assenze'!H35/'Input_Δ assenze'!H5))/('Input_Δ assenze'!H35/'Input_Δ assenze'!H5)))</f>
        <v>-0.42354289456450556</v>
      </c>
      <c r="I36" s="6">
        <f>IF(AND(ISBLANK('Input_Δ assenze'!U35),ISBLANK('Input_Δ assenze'!U5)),"N.A.",((('Input_Δ assenze'!U35/'Input_Δ assenze'!U5)-('Input_Δ assenze'!I35/'Input_Δ assenze'!I5))/('Input_Δ assenze'!I35/'Input_Δ assenze'!I5)))</f>
        <v>-0.38580516012495647</v>
      </c>
      <c r="J36" s="6">
        <f>IF(AND(ISBLANK('Input_Δ assenze'!V35),ISBLANK('Input_Δ assenze'!V5)),"N.A.",((('Input_Δ assenze'!V35/'Input_Δ assenze'!V5)-('Input_Δ assenze'!J35/'Input_Δ assenze'!J5))/('Input_Δ assenze'!J35/'Input_Δ assenze'!J5)))</f>
        <v>-0.38081523065657802</v>
      </c>
      <c r="K36" s="6">
        <f>IF(AND(ISBLANK('Input_Δ assenze'!W35),ISBLANK('Input_Δ assenze'!W5)),"N.A.",((('Input_Δ assenze'!W35/'Input_Δ assenze'!W5)-('Input_Δ assenze'!K35/'Input_Δ assenze'!K5))/('Input_Δ assenze'!K35/'Input_Δ assenze'!K5)))</f>
        <v>-0.37539378675519713</v>
      </c>
      <c r="L36" s="6">
        <f>IF(AND(ISBLANK('Input_Δ assenze'!X35),ISBLANK('Input_Δ assenze'!X5)),"N.A.",((('Input_Δ assenze'!X35/'Input_Δ assenze'!X5)-('Input_Δ assenze'!L35/'Input_Δ assenze'!L5))/('Input_Δ assenze'!L35/'Input_Δ assenze'!L5)))</f>
        <v>-0.34885783784772395</v>
      </c>
      <c r="M36" s="6">
        <f>IF(AND(ISBLANK('Input_Δ assenze'!Y35),ISBLANK('Input_Δ assenze'!Y5)),"N.A.",((('Input_Δ assenze'!Y35/'Input_Δ assenze'!Y5)-('Input_Δ assenze'!M35/'Input_Δ assenze'!M5))/('Input_Δ assenze'!M35/'Input_Δ assenze'!M5)))</f>
        <v>-0.31218408759339217</v>
      </c>
      <c r="N36" s="98"/>
    </row>
    <row r="37" spans="1:14">
      <c r="A37" s="4" t="str">
        <f>'Input_Δ assenze'!A36</f>
        <v>IT</v>
      </c>
      <c r="B37" s="6">
        <f>IF(AND(ISBLANK('Input_Δ assenze'!N36),ISBLANK('Input_Δ assenze'!N6)),"N.A.",((('Input_Δ assenze'!N36/'Input_Δ assenze'!N6)-('Input_Δ assenze'!B36/'Input_Δ assenze'!B6))/('Input_Δ assenze'!B36/'Input_Δ assenze'!B6)))</f>
        <v>-0.54202267401954984</v>
      </c>
      <c r="C37" s="6">
        <f>IF(AND(ISBLANK('Input_Δ assenze'!O36),ISBLANK('Input_Δ assenze'!O6)),"N.A.",((('Input_Δ assenze'!O36/'Input_Δ assenze'!O6)-('Input_Δ assenze'!C36/'Input_Δ assenze'!C6))/('Input_Δ assenze'!C36/'Input_Δ assenze'!C6)))</f>
        <v>-0.53607215783851025</v>
      </c>
      <c r="D37" s="6">
        <f>IF(AND(ISBLANK('Input_Δ assenze'!P36),ISBLANK('Input_Δ assenze'!P6)),"N.A.",((('Input_Δ assenze'!P36/'Input_Δ assenze'!P6)-('Input_Δ assenze'!D36/'Input_Δ assenze'!D6))/('Input_Δ assenze'!D36/'Input_Δ assenze'!D6)))</f>
        <v>-0.52469619300953108</v>
      </c>
      <c r="E37" s="6">
        <f>IF(AND(ISBLANK('Input_Δ assenze'!Q36),ISBLANK('Input_Δ assenze'!Q6)),"N.A.",((('Input_Δ assenze'!Q36/'Input_Δ assenze'!Q6)-('Input_Δ assenze'!E36/'Input_Δ assenze'!E6))/('Input_Δ assenze'!E36/'Input_Δ assenze'!E6)))</f>
        <v>-0.48974626687875333</v>
      </c>
      <c r="F37" s="6">
        <f>IF(AND(ISBLANK('Input_Δ assenze'!R36),ISBLANK('Input_Δ assenze'!R6)),"N.A.",((('Input_Δ assenze'!R36/'Input_Δ assenze'!R6)-('Input_Δ assenze'!F36/'Input_Δ assenze'!F6))/('Input_Δ assenze'!F36/'Input_Δ assenze'!F6)))</f>
        <v>-0.46580289638374067</v>
      </c>
      <c r="G37" s="6">
        <f>IF(AND(ISBLANK('Input_Δ assenze'!S36),ISBLANK('Input_Δ assenze'!S6)),"N.A.",((('Input_Δ assenze'!S36/'Input_Δ assenze'!S6)-('Input_Δ assenze'!G36/'Input_Δ assenze'!G6))/('Input_Δ assenze'!G36/'Input_Δ assenze'!G6)))</f>
        <v>-0.42969518190757128</v>
      </c>
      <c r="H37" s="6">
        <f>IF(AND(ISBLANK('Input_Δ assenze'!T36),ISBLANK('Input_Δ assenze'!T6)),"N.A.",((('Input_Δ assenze'!T36/'Input_Δ assenze'!T6)-('Input_Δ assenze'!H36/'Input_Δ assenze'!H6))/('Input_Δ assenze'!H36/'Input_Δ assenze'!H6)))</f>
        <v>-0.42279831034151982</v>
      </c>
      <c r="I37" s="6">
        <f>IF(AND(ISBLANK('Input_Δ assenze'!U36),ISBLANK('Input_Δ assenze'!U6)),"N.A.",((('Input_Δ assenze'!U36/'Input_Δ assenze'!U6)-('Input_Δ assenze'!I36/'Input_Δ assenze'!I6))/('Input_Δ assenze'!I36/'Input_Δ assenze'!I6)))</f>
        <v>-0.38506156388460211</v>
      </c>
      <c r="J37" s="6">
        <f>IF(AND(ISBLANK('Input_Δ assenze'!V36),ISBLANK('Input_Δ assenze'!V6)),"N.A.",((('Input_Δ assenze'!V36/'Input_Δ assenze'!V6)-('Input_Δ assenze'!J36/'Input_Δ assenze'!J6))/('Input_Δ assenze'!J36/'Input_Δ assenze'!J6)))</f>
        <v>-0.38005115089514069</v>
      </c>
      <c r="K37" s="6">
        <f>IF(AND(ISBLANK('Input_Δ assenze'!W36),ISBLANK('Input_Δ assenze'!W6)),"N.A.",((('Input_Δ assenze'!W36/'Input_Δ assenze'!W6)-('Input_Δ assenze'!K36/'Input_Δ assenze'!K6))/('Input_Δ assenze'!K36/'Input_Δ assenze'!K6)))</f>
        <v>-0.37460838588348783</v>
      </c>
      <c r="L37" s="6">
        <f>IF(AND(ISBLANK('Input_Δ assenze'!X36),ISBLANK('Input_Δ assenze'!X6)),"N.A.",((('Input_Δ assenze'!X36/'Input_Δ assenze'!X6)-('Input_Δ assenze'!L36/'Input_Δ assenze'!L6))/('Input_Δ assenze'!L36/'Input_Δ assenze'!L6)))</f>
        <v>-0.34501849246323274</v>
      </c>
      <c r="M37" s="6">
        <f>IF(AND(ISBLANK('Input_Δ assenze'!Y36),ISBLANK('Input_Δ assenze'!Y6)),"N.A.",((('Input_Δ assenze'!Y36/'Input_Δ assenze'!Y6)-('Input_Δ assenze'!M36/'Input_Δ assenze'!M6))/('Input_Δ assenze'!M36/'Input_Δ assenze'!M6)))</f>
        <v>-0.30796220923790596</v>
      </c>
      <c r="N37" s="98"/>
    </row>
    <row r="38" spans="1:14">
      <c r="A38" s="4" t="str">
        <f>'Input_Δ assenze'!A37</f>
        <v>HR</v>
      </c>
      <c r="B38" s="6">
        <f>IF(AND(ISBLANK('Input_Δ assenze'!N37),ISBLANK('Input_Δ assenze'!N7)),"N.A.",((('Input_Δ assenze'!N37/'Input_Δ assenze'!N7)-('Input_Δ assenze'!B37/'Input_Δ assenze'!B7))/('Input_Δ assenze'!B37/'Input_Δ assenze'!B7)))</f>
        <v>-0.54375248217561511</v>
      </c>
      <c r="C38" s="6">
        <f>IF(AND(ISBLANK('Input_Δ assenze'!O37),ISBLANK('Input_Δ assenze'!O7)),"N.A.",((('Input_Δ assenze'!O37/'Input_Δ assenze'!O7)-('Input_Δ assenze'!C37/'Input_Δ assenze'!C7))/('Input_Δ assenze'!C37/'Input_Δ assenze'!C7)))</f>
        <v>-0.53787822977904165</v>
      </c>
      <c r="D38" s="6">
        <f>IF(AND(ISBLANK('Input_Δ assenze'!P37),ISBLANK('Input_Δ assenze'!P7)),"N.A.",((('Input_Δ assenze'!P37/'Input_Δ assenze'!P7)-('Input_Δ assenze'!D37/'Input_Δ assenze'!D7))/('Input_Δ assenze'!D37/'Input_Δ assenze'!D7)))</f>
        <v>-0.52661172898788677</v>
      </c>
      <c r="E38" s="6">
        <f>IF(AND(ISBLANK('Input_Δ assenze'!Q37),ISBLANK('Input_Δ assenze'!Q7)),"N.A.",((('Input_Δ assenze'!Q37/'Input_Δ assenze'!Q7)-('Input_Δ assenze'!E37/'Input_Δ assenze'!E7))/('Input_Δ assenze'!E37/'Input_Δ assenze'!E7)))</f>
        <v>-0.48906739811912231</v>
      </c>
      <c r="F38" s="6">
        <f>IF(AND(ISBLANK('Input_Δ assenze'!R37),ISBLANK('Input_Δ assenze'!R7)),"N.A.",((('Input_Δ assenze'!R37/'Input_Δ assenze'!R7)-('Input_Δ assenze'!F37/'Input_Δ assenze'!F7))/('Input_Δ assenze'!F37/'Input_Δ assenze'!F7)))</f>
        <v>-0.46510871920826419</v>
      </c>
      <c r="G38" s="6">
        <f>IF(AND(ISBLANK('Input_Δ assenze'!S37),ISBLANK('Input_Δ assenze'!S7)),"N.A.",((('Input_Δ assenze'!S37/'Input_Δ assenze'!S7)-('Input_Δ assenze'!G37/'Input_Δ assenze'!G7))/('Input_Δ assenze'!G37/'Input_Δ assenze'!G7)))</f>
        <v>-0.42900330149055454</v>
      </c>
      <c r="H38" s="6">
        <f>IF(AND(ISBLANK('Input_Δ assenze'!T37),ISBLANK('Input_Δ assenze'!T7)),"N.A.",((('Input_Δ assenze'!T37/'Input_Δ assenze'!T7)-('Input_Δ assenze'!H37/'Input_Δ assenze'!H7))/('Input_Δ assenze'!H37/'Input_Δ assenze'!H7)))</f>
        <v>-0.42205641414822004</v>
      </c>
      <c r="I38" s="6">
        <f>IF(AND(ISBLANK('Input_Δ assenze'!U37),ISBLANK('Input_Δ assenze'!U7)),"N.A.",((('Input_Δ assenze'!U37/'Input_Δ assenze'!U7)-('Input_Δ assenze'!I37/'Input_Δ assenze'!I7))/('Input_Δ assenze'!I37/'Input_Δ assenze'!I7)))</f>
        <v>-0.38432091842297927</v>
      </c>
      <c r="J38" s="6">
        <f>IF(AND(ISBLANK('Input_Δ assenze'!V37),ISBLANK('Input_Δ assenze'!V7)),"N.A.",((('Input_Δ assenze'!V37/'Input_Δ assenze'!V7)-('Input_Δ assenze'!J37/'Input_Δ assenze'!J7))/('Input_Δ assenze'!J37/'Input_Δ assenze'!J7)))</f>
        <v>-0.37929022848808946</v>
      </c>
      <c r="K38" s="6">
        <f>IF(AND(ISBLANK('Input_Δ assenze'!W37),ISBLANK('Input_Δ assenze'!W7)),"N.A.",((('Input_Δ assenze'!W37/'Input_Δ assenze'!W7)-('Input_Δ assenze'!K37/'Input_Δ assenze'!K7))/('Input_Δ assenze'!K37/'Input_Δ assenze'!K7)))</f>
        <v>-0.37382637036036337</v>
      </c>
      <c r="L38" s="6">
        <f>IF(AND(ISBLANK('Input_Δ assenze'!X37),ISBLANK('Input_Δ assenze'!X7)),"N.A.",((('Input_Δ assenze'!X37/'Input_Δ assenze'!X7)-('Input_Δ assenze'!L37/'Input_Δ assenze'!L7))/('Input_Δ assenze'!L37/'Input_Δ assenze'!L7)))</f>
        <v>-0.34116112198303977</v>
      </c>
      <c r="M38" s="6">
        <f>IF(AND(ISBLANK('Input_Δ assenze'!Y37),ISBLANK('Input_Δ assenze'!Y7)),"N.A.",((('Input_Δ assenze'!Y37/'Input_Δ assenze'!Y7)-('Input_Δ assenze'!M37/'Input_Δ assenze'!M7))/('Input_Δ assenze'!M37/'Input_Δ assenze'!M7)))</f>
        <v>-0.30371900826446274</v>
      </c>
      <c r="N38" s="98"/>
    </row>
    <row r="39" spans="1:14">
      <c r="A39" s="4" t="str">
        <f>'Input_Δ assenze'!A38</f>
        <v>MARKETING</v>
      </c>
      <c r="B39" s="6">
        <f>IF(AND(ISBLANK('Input_Δ assenze'!N38),ISBLANK('Input_Δ assenze'!N8)),"N.A.",((('Input_Δ assenze'!N38/'Input_Δ assenze'!N8)-('Input_Δ assenze'!B38/'Input_Δ assenze'!B8))/('Input_Δ assenze'!B38/'Input_Δ assenze'!B8)))</f>
        <v>-0.54547815697885815</v>
      </c>
      <c r="C39" s="6">
        <f>IF(AND(ISBLANK('Input_Δ assenze'!O38),ISBLANK('Input_Δ assenze'!O8)),"N.A.",((('Input_Δ assenze'!O38/'Input_Δ assenze'!O8)-('Input_Δ assenze'!C38/'Input_Δ assenze'!C8))/('Input_Δ assenze'!C38/'Input_Δ assenze'!C8)))</f>
        <v>-0.53967981458431691</v>
      </c>
      <c r="D39" s="6">
        <f>IF(AND(ISBLANK('Input_Δ assenze'!P38),ISBLANK('Input_Δ assenze'!P8)),"N.A.",((('Input_Δ assenze'!P38/'Input_Δ assenze'!P8)-('Input_Δ assenze'!D38/'Input_Δ assenze'!D8))/('Input_Δ assenze'!D38/'Input_Δ assenze'!D8)))</f>
        <v>-0.52852225702904432</v>
      </c>
      <c r="E39" s="6">
        <f>IF(AND(ISBLANK('Input_Δ assenze'!Q38),ISBLANK('Input_Δ assenze'!Q8)),"N.A.",((('Input_Δ assenze'!Q38/'Input_Δ assenze'!Q8)-('Input_Δ assenze'!E38/'Input_Δ assenze'!E8))/('Input_Δ assenze'!E38/'Input_Δ assenze'!E8)))</f>
        <v>-0.48839045522831287</v>
      </c>
      <c r="F39" s="6">
        <f>IF(AND(ISBLANK('Input_Δ assenze'!R38),ISBLANK('Input_Δ assenze'!R8)),"N.A.",((('Input_Δ assenze'!R38/'Input_Δ assenze'!R8)-('Input_Δ assenze'!F38/'Input_Δ assenze'!F8))/('Input_Δ assenze'!F38/'Input_Δ assenze'!F8)))</f>
        <v>-0.46441666165775081</v>
      </c>
      <c r="G39" s="6">
        <f>IF(AND(ISBLANK('Input_Δ assenze'!S38),ISBLANK('Input_Δ assenze'!S8)),"N.A.",((('Input_Δ assenze'!S38/'Input_Δ assenze'!S8)-('Input_Δ assenze'!G38/'Input_Δ assenze'!G8))/('Input_Δ assenze'!G38/'Input_Δ assenze'!G8)))</f>
        <v>-0.42831370828152809</v>
      </c>
      <c r="H39" s="6">
        <f>IF(AND(ISBLANK('Input_Δ assenze'!T38),ISBLANK('Input_Δ assenze'!T8)),"N.A.",((('Input_Δ assenze'!T38/'Input_Δ assenze'!T8)-('Input_Δ assenze'!H38/'Input_Δ assenze'!H8))/('Input_Δ assenze'!H38/'Input_Δ assenze'!H8)))</f>
        <v>-0.42131719145471602</v>
      </c>
      <c r="I39" s="6">
        <f>IF(AND(ISBLANK('Input_Δ assenze'!U38),ISBLANK('Input_Δ assenze'!U8)),"N.A.",((('Input_Δ assenze'!U38/'Input_Δ assenze'!U8)-('Input_Δ assenze'!I38/'Input_Δ assenze'!I8))/('Input_Δ assenze'!I38/'Input_Δ assenze'!I8)))</f>
        <v>-0.38358320621070946</v>
      </c>
      <c r="J39" s="6">
        <f>IF(AND(ISBLANK('Input_Δ assenze'!V38),ISBLANK('Input_Δ assenze'!V8)),"N.A.",((('Input_Δ assenze'!V38/'Input_Δ assenze'!V8)-('Input_Δ assenze'!J38/'Input_Δ assenze'!J8))/('Input_Δ assenze'!J38/'Input_Δ assenze'!J8)))</f>
        <v>-0.37853244390539725</v>
      </c>
      <c r="K39" s="6">
        <f>IF(AND(ISBLANK('Input_Δ assenze'!W38),ISBLANK('Input_Δ assenze'!W8)),"N.A.",((('Input_Δ assenze'!W38/'Input_Δ assenze'!W8)-('Input_Δ assenze'!K38/'Input_Δ assenze'!K8))/('Input_Δ assenze'!K38/'Input_Δ assenze'!K8)))</f>
        <v>-0.37304771834486539</v>
      </c>
      <c r="L39" s="6">
        <f>IF(AND(ISBLANK('Input_Δ assenze'!X38),ISBLANK('Input_Δ assenze'!X8)),"N.A.",((('Input_Δ assenze'!X38/'Input_Δ assenze'!X8)-('Input_Δ assenze'!L38/'Input_Δ assenze'!L8))/('Input_Δ assenze'!L38/'Input_Δ assenze'!L8)))</f>
        <v>-0.33728559917117529</v>
      </c>
      <c r="M39" s="6">
        <f>IF(AND(ISBLANK('Input_Δ assenze'!Y38),ISBLANK('Input_Δ assenze'!Y8)),"N.A.",((('Input_Δ assenze'!Y38/'Input_Δ assenze'!Y8)-('Input_Δ assenze'!M38/'Input_Δ assenze'!M8))/('Input_Δ assenze'!M38/'Input_Δ assenze'!M8)))</f>
        <v>-0.29945432272912881</v>
      </c>
      <c r="N39" s="98"/>
    </row>
    <row r="40" spans="1:14">
      <c r="A40" s="4">
        <f>'Input_Δ assenze'!A39</f>
        <v>0</v>
      </c>
      <c r="B40" s="6" t="str">
        <f>IF(AND(ISBLANK('Input_Δ assenze'!N39),ISBLANK('Input_Δ assenze'!N9)),"N.A.",((('Input_Δ assenze'!N39/'Input_Δ assenze'!N9)-('Input_Δ assenze'!B39/'Input_Δ assenze'!B9))/('Input_Δ assenze'!B39/'Input_Δ assenze'!B9)))</f>
        <v>N.A.</v>
      </c>
      <c r="C40" s="6" t="str">
        <f>IF(AND(ISBLANK('Input_Δ assenze'!O39),ISBLANK('Input_Δ assenze'!O9)),"N.A.",((('Input_Δ assenze'!O39/'Input_Δ assenze'!O9)-('Input_Δ assenze'!C39/'Input_Δ assenze'!C9))/('Input_Δ assenze'!C39/'Input_Δ assenze'!C9)))</f>
        <v>N.A.</v>
      </c>
      <c r="D40" s="6" t="str">
        <f>IF(AND(ISBLANK('Input_Δ assenze'!P39),ISBLANK('Input_Δ assenze'!P9)),"N.A.",((('Input_Δ assenze'!P39/'Input_Δ assenze'!P9)-('Input_Δ assenze'!D39/'Input_Δ assenze'!D9))/('Input_Δ assenze'!D39/'Input_Δ assenze'!D9)))</f>
        <v>N.A.</v>
      </c>
      <c r="E40" s="6" t="str">
        <f>IF(AND(ISBLANK('Input_Δ assenze'!Q39),ISBLANK('Input_Δ assenze'!Q9)),"N.A.",((('Input_Δ assenze'!Q39/'Input_Δ assenze'!Q9)-('Input_Δ assenze'!E39/'Input_Δ assenze'!E9))/('Input_Δ assenze'!E39/'Input_Δ assenze'!E9)))</f>
        <v>N.A.</v>
      </c>
      <c r="F40" s="6" t="str">
        <f>IF(AND(ISBLANK('Input_Δ assenze'!R39),ISBLANK('Input_Δ assenze'!R9)),"N.A.",((('Input_Δ assenze'!R39/'Input_Δ assenze'!R9)-('Input_Δ assenze'!F39/'Input_Δ assenze'!F9))/('Input_Δ assenze'!F39/'Input_Δ assenze'!F9)))</f>
        <v>N.A.</v>
      </c>
      <c r="G40" s="6" t="str">
        <f>IF(AND(ISBLANK('Input_Δ assenze'!S39),ISBLANK('Input_Δ assenze'!S9)),"N.A.",((('Input_Δ assenze'!S39/'Input_Δ assenze'!S9)-('Input_Δ assenze'!G39/'Input_Δ assenze'!G9))/('Input_Δ assenze'!G39/'Input_Δ assenze'!G9)))</f>
        <v>N.A.</v>
      </c>
      <c r="H40" s="6" t="str">
        <f>IF(AND(ISBLANK('Input_Δ assenze'!T39),ISBLANK('Input_Δ assenze'!T9)),"N.A.",((('Input_Δ assenze'!T39/'Input_Δ assenze'!T9)-('Input_Δ assenze'!H39/'Input_Δ assenze'!H9))/('Input_Δ assenze'!H39/'Input_Δ assenze'!H9)))</f>
        <v>N.A.</v>
      </c>
      <c r="I40" s="6" t="str">
        <f>IF(AND(ISBLANK('Input_Δ assenze'!U39),ISBLANK('Input_Δ assenze'!U9)),"N.A.",((('Input_Δ assenze'!U39/'Input_Δ assenze'!U9)-('Input_Δ assenze'!I39/'Input_Δ assenze'!I9))/('Input_Δ assenze'!I39/'Input_Δ assenze'!I9)))</f>
        <v>N.A.</v>
      </c>
      <c r="J40" s="6" t="str">
        <f>IF(AND(ISBLANK('Input_Δ assenze'!V39),ISBLANK('Input_Δ assenze'!V9)),"N.A.",((('Input_Δ assenze'!V39/'Input_Δ assenze'!V9)-('Input_Δ assenze'!J39/'Input_Δ assenze'!J9))/('Input_Δ assenze'!J39/'Input_Δ assenze'!J9)))</f>
        <v>N.A.</v>
      </c>
      <c r="K40" s="6" t="str">
        <f>IF(AND(ISBLANK('Input_Δ assenze'!W39),ISBLANK('Input_Δ assenze'!W9)),"N.A.",((('Input_Δ assenze'!W39/'Input_Δ assenze'!W9)-('Input_Δ assenze'!K39/'Input_Δ assenze'!K9))/('Input_Δ assenze'!K39/'Input_Δ assenze'!K9)))</f>
        <v>N.A.</v>
      </c>
      <c r="L40" s="6" t="str">
        <f>IF(AND(ISBLANK('Input_Δ assenze'!X39),ISBLANK('Input_Δ assenze'!X9)),"N.A.",((('Input_Δ assenze'!X39/'Input_Δ assenze'!X9)-('Input_Δ assenze'!L39/'Input_Δ assenze'!L9))/('Input_Δ assenze'!L39/'Input_Δ assenze'!L9)))</f>
        <v>N.A.</v>
      </c>
      <c r="M40" s="6" t="str">
        <f>IF(AND(ISBLANK('Input_Δ assenze'!Y39),ISBLANK('Input_Δ assenze'!Y9)),"N.A.",((('Input_Δ assenze'!Y39/'Input_Δ assenze'!Y9)-('Input_Δ assenze'!M39/'Input_Δ assenze'!M9))/('Input_Δ assenze'!M39/'Input_Δ assenze'!M9)))</f>
        <v>N.A.</v>
      </c>
      <c r="N40" s="98"/>
    </row>
    <row r="41" spans="1:14">
      <c r="A41" s="4">
        <f>'Input_Δ assenze'!A40</f>
        <v>0</v>
      </c>
      <c r="B41" s="6" t="str">
        <f>IF(AND(ISBLANK('Input_Δ assenze'!N40),ISBLANK('Input_Δ assenze'!N10)),"N.A.",((('Input_Δ assenze'!N40/'Input_Δ assenze'!N10)-('Input_Δ assenze'!B40/'Input_Δ assenze'!B10))/('Input_Δ assenze'!B40/'Input_Δ assenze'!B10)))</f>
        <v>N.A.</v>
      </c>
      <c r="C41" s="6" t="str">
        <f>IF(AND(ISBLANK('Input_Δ assenze'!O40),ISBLANK('Input_Δ assenze'!O10)),"N.A.",((('Input_Δ assenze'!O40/'Input_Δ assenze'!O10)-('Input_Δ assenze'!C40/'Input_Δ assenze'!C10))/('Input_Δ assenze'!C40/'Input_Δ assenze'!C10)))</f>
        <v>N.A.</v>
      </c>
      <c r="D41" s="6" t="str">
        <f>IF(AND(ISBLANK('Input_Δ assenze'!P40),ISBLANK('Input_Δ assenze'!P10)),"N.A.",((('Input_Δ assenze'!P40/'Input_Δ assenze'!P10)-('Input_Δ assenze'!D40/'Input_Δ assenze'!D10))/('Input_Δ assenze'!D40/'Input_Δ assenze'!D10)))</f>
        <v>N.A.</v>
      </c>
      <c r="E41" s="6" t="str">
        <f>IF(AND(ISBLANK('Input_Δ assenze'!Q40),ISBLANK('Input_Δ assenze'!Q10)),"N.A.",((('Input_Δ assenze'!Q40/'Input_Δ assenze'!Q10)-('Input_Δ assenze'!E40/'Input_Δ assenze'!E10))/('Input_Δ assenze'!E40/'Input_Δ assenze'!E10)))</f>
        <v>N.A.</v>
      </c>
      <c r="F41" s="6" t="str">
        <f>IF(AND(ISBLANK('Input_Δ assenze'!R40),ISBLANK('Input_Δ assenze'!R10)),"N.A.",((('Input_Δ assenze'!R40/'Input_Δ assenze'!R10)-('Input_Δ assenze'!F40/'Input_Δ assenze'!F10))/('Input_Δ assenze'!F40/'Input_Δ assenze'!F10)))</f>
        <v>N.A.</v>
      </c>
      <c r="G41" s="6" t="str">
        <f>IF(AND(ISBLANK('Input_Δ assenze'!S40),ISBLANK('Input_Δ assenze'!S10)),"N.A.",((('Input_Δ assenze'!S40/'Input_Δ assenze'!S10)-('Input_Δ assenze'!G40/'Input_Δ assenze'!G10))/('Input_Δ assenze'!G40/'Input_Δ assenze'!G10)))</f>
        <v>N.A.</v>
      </c>
      <c r="H41" s="6" t="str">
        <f>IF(AND(ISBLANK('Input_Δ assenze'!T40),ISBLANK('Input_Δ assenze'!T10)),"N.A.",((('Input_Δ assenze'!T40/'Input_Δ assenze'!T10)-('Input_Δ assenze'!H40/'Input_Δ assenze'!H10))/('Input_Δ assenze'!H40/'Input_Δ assenze'!H10)))</f>
        <v>N.A.</v>
      </c>
      <c r="I41" s="6" t="str">
        <f>IF(AND(ISBLANK('Input_Δ assenze'!U40),ISBLANK('Input_Δ assenze'!U10)),"N.A.",((('Input_Δ assenze'!U40/'Input_Δ assenze'!U10)-('Input_Δ assenze'!I40/'Input_Δ assenze'!I10))/('Input_Δ assenze'!I40/'Input_Δ assenze'!I10)))</f>
        <v>N.A.</v>
      </c>
      <c r="J41" s="6" t="str">
        <f>IF(AND(ISBLANK('Input_Δ assenze'!V40),ISBLANK('Input_Δ assenze'!V10)),"N.A.",((('Input_Δ assenze'!V40/'Input_Δ assenze'!V10)-('Input_Δ assenze'!J40/'Input_Δ assenze'!J10))/('Input_Δ assenze'!J40/'Input_Δ assenze'!J10)))</f>
        <v>N.A.</v>
      </c>
      <c r="K41" s="6" t="str">
        <f>IF(AND(ISBLANK('Input_Δ assenze'!W40),ISBLANK('Input_Δ assenze'!W10)),"N.A.",((('Input_Δ assenze'!W40/'Input_Δ assenze'!W10)-('Input_Δ assenze'!K40/'Input_Δ assenze'!K10))/('Input_Δ assenze'!K40/'Input_Δ assenze'!K10)))</f>
        <v>N.A.</v>
      </c>
      <c r="L41" s="6" t="str">
        <f>IF(AND(ISBLANK('Input_Δ assenze'!X40),ISBLANK('Input_Δ assenze'!X10)),"N.A.",((('Input_Δ assenze'!X40/'Input_Δ assenze'!X10)-('Input_Δ assenze'!L40/'Input_Δ assenze'!L10))/('Input_Δ assenze'!L40/'Input_Δ assenze'!L10)))</f>
        <v>N.A.</v>
      </c>
      <c r="M41" s="6" t="str">
        <f>IF(AND(ISBLANK('Input_Δ assenze'!Y40),ISBLANK('Input_Δ assenze'!Y10)),"N.A.",((('Input_Δ assenze'!Y40/'Input_Δ assenze'!Y10)-('Input_Δ assenze'!M40/'Input_Δ assenze'!M10))/('Input_Δ assenze'!M40/'Input_Δ assenze'!M10)))</f>
        <v>N.A.</v>
      </c>
      <c r="N41" s="98"/>
    </row>
    <row r="42" spans="1:14">
      <c r="A42" s="4">
        <f>'Input_Δ assenze'!A41</f>
        <v>0</v>
      </c>
      <c r="B42" s="6" t="str">
        <f>IF(AND(ISBLANK('Input_Δ assenze'!N41),ISBLANK('Input_Δ assenze'!N11)),"N.A.",((('Input_Δ assenze'!N41/'Input_Δ assenze'!N11)-('Input_Δ assenze'!B41/'Input_Δ assenze'!B11))/('Input_Δ assenze'!B41/'Input_Δ assenze'!B11)))</f>
        <v>N.A.</v>
      </c>
      <c r="C42" s="6" t="str">
        <f>IF(AND(ISBLANK('Input_Δ assenze'!O41),ISBLANK('Input_Δ assenze'!O11)),"N.A.",((('Input_Δ assenze'!O41/'Input_Δ assenze'!O11)-('Input_Δ assenze'!C41/'Input_Δ assenze'!C11))/('Input_Δ assenze'!C41/'Input_Δ assenze'!C11)))</f>
        <v>N.A.</v>
      </c>
      <c r="D42" s="6" t="str">
        <f>IF(AND(ISBLANK('Input_Δ assenze'!P41),ISBLANK('Input_Δ assenze'!P11)),"N.A.",((('Input_Δ assenze'!P41/'Input_Δ assenze'!P11)-('Input_Δ assenze'!D41/'Input_Δ assenze'!D11))/('Input_Δ assenze'!D41/'Input_Δ assenze'!D11)))</f>
        <v>N.A.</v>
      </c>
      <c r="E42" s="6" t="str">
        <f>IF(AND(ISBLANK('Input_Δ assenze'!Q41),ISBLANK('Input_Δ assenze'!Q11)),"N.A.",((('Input_Δ assenze'!Q41/'Input_Δ assenze'!Q11)-('Input_Δ assenze'!E41/'Input_Δ assenze'!E11))/('Input_Δ assenze'!E41/'Input_Δ assenze'!E11)))</f>
        <v>N.A.</v>
      </c>
      <c r="F42" s="6" t="str">
        <f>IF(AND(ISBLANK('Input_Δ assenze'!R41),ISBLANK('Input_Δ assenze'!R11)),"N.A.",((('Input_Δ assenze'!R41/'Input_Δ assenze'!R11)-('Input_Δ assenze'!F41/'Input_Δ assenze'!F11))/('Input_Δ assenze'!F41/'Input_Δ assenze'!F11)))</f>
        <v>N.A.</v>
      </c>
      <c r="G42" s="6" t="str">
        <f>IF(AND(ISBLANK('Input_Δ assenze'!S41),ISBLANK('Input_Δ assenze'!S11)),"N.A.",((('Input_Δ assenze'!S41/'Input_Δ assenze'!S11)-('Input_Δ assenze'!G41/'Input_Δ assenze'!G11))/('Input_Δ assenze'!G41/'Input_Δ assenze'!G11)))</f>
        <v>N.A.</v>
      </c>
      <c r="H42" s="6" t="str">
        <f>IF(AND(ISBLANK('Input_Δ assenze'!T41),ISBLANK('Input_Δ assenze'!T11)),"N.A.",((('Input_Δ assenze'!T41/'Input_Δ assenze'!T11)-('Input_Δ assenze'!H41/'Input_Δ assenze'!H11))/('Input_Δ assenze'!H41/'Input_Δ assenze'!H11)))</f>
        <v>N.A.</v>
      </c>
      <c r="I42" s="6" t="str">
        <f>IF(AND(ISBLANK('Input_Δ assenze'!U41),ISBLANK('Input_Δ assenze'!U11)),"N.A.",((('Input_Δ assenze'!U41/'Input_Δ assenze'!U11)-('Input_Δ assenze'!I41/'Input_Δ assenze'!I11))/('Input_Δ assenze'!I41/'Input_Δ assenze'!I11)))</f>
        <v>N.A.</v>
      </c>
      <c r="J42" s="6" t="str">
        <f>IF(AND(ISBLANK('Input_Δ assenze'!V41),ISBLANK('Input_Δ assenze'!V11)),"N.A.",((('Input_Δ assenze'!V41/'Input_Δ assenze'!V11)-('Input_Δ assenze'!J41/'Input_Δ assenze'!J11))/('Input_Δ assenze'!J41/'Input_Δ assenze'!J11)))</f>
        <v>N.A.</v>
      </c>
      <c r="K42" s="6" t="str">
        <f>IF(AND(ISBLANK('Input_Δ assenze'!W41),ISBLANK('Input_Δ assenze'!W11)),"N.A.",((('Input_Δ assenze'!W41/'Input_Δ assenze'!W11)-('Input_Δ assenze'!K41/'Input_Δ assenze'!K11))/('Input_Δ assenze'!K41/'Input_Δ assenze'!K11)))</f>
        <v>N.A.</v>
      </c>
      <c r="L42" s="6" t="str">
        <f>IF(AND(ISBLANK('Input_Δ assenze'!X41),ISBLANK('Input_Δ assenze'!X11)),"N.A.",((('Input_Δ assenze'!X41/'Input_Δ assenze'!X11)-('Input_Δ assenze'!L41/'Input_Δ assenze'!L11))/('Input_Δ assenze'!L41/'Input_Δ assenze'!L11)))</f>
        <v>N.A.</v>
      </c>
      <c r="M42" s="6" t="str">
        <f>IF(AND(ISBLANK('Input_Δ assenze'!Y41),ISBLANK('Input_Δ assenze'!Y11)),"N.A.",((('Input_Δ assenze'!Y41/'Input_Δ assenze'!Y11)-('Input_Δ assenze'!M41/'Input_Δ assenze'!M11))/('Input_Δ assenze'!M41/'Input_Δ assenze'!M11)))</f>
        <v>N.A.</v>
      </c>
      <c r="N42" s="98"/>
    </row>
    <row r="43" spans="1:14">
      <c r="A43" s="4">
        <f>'Input_Δ assenze'!A42</f>
        <v>0</v>
      </c>
      <c r="B43" s="6" t="str">
        <f>IF(AND(ISBLANK('Input_Δ assenze'!N42),ISBLANK('Input_Δ assenze'!N12)),"N.A.",((('Input_Δ assenze'!N42/'Input_Δ assenze'!N12)-('Input_Δ assenze'!B42/'Input_Δ assenze'!B12))/('Input_Δ assenze'!B42/'Input_Δ assenze'!B12)))</f>
        <v>N.A.</v>
      </c>
      <c r="C43" s="6" t="str">
        <f>IF(AND(ISBLANK('Input_Δ assenze'!O42),ISBLANK('Input_Δ assenze'!O12)),"N.A.",((('Input_Δ assenze'!O42/'Input_Δ assenze'!O12)-('Input_Δ assenze'!C42/'Input_Δ assenze'!C12))/('Input_Δ assenze'!C42/'Input_Δ assenze'!C12)))</f>
        <v>N.A.</v>
      </c>
      <c r="D43" s="6" t="str">
        <f>IF(AND(ISBLANK('Input_Δ assenze'!P42),ISBLANK('Input_Δ assenze'!P12)),"N.A.",((('Input_Δ assenze'!P42/'Input_Δ assenze'!P12)-('Input_Δ assenze'!D42/'Input_Δ assenze'!D12))/('Input_Δ assenze'!D42/'Input_Δ assenze'!D12)))</f>
        <v>N.A.</v>
      </c>
      <c r="E43" s="6" t="str">
        <f>IF(AND(ISBLANK('Input_Δ assenze'!Q42),ISBLANK('Input_Δ assenze'!Q12)),"N.A.",((('Input_Δ assenze'!Q42/'Input_Δ assenze'!Q12)-('Input_Δ assenze'!E42/'Input_Δ assenze'!E12))/('Input_Δ assenze'!E42/'Input_Δ assenze'!E12)))</f>
        <v>N.A.</v>
      </c>
      <c r="F43" s="6" t="str">
        <f>IF(AND(ISBLANK('Input_Δ assenze'!R42),ISBLANK('Input_Δ assenze'!R12)),"N.A.",((('Input_Δ assenze'!R42/'Input_Δ assenze'!R12)-('Input_Δ assenze'!F42/'Input_Δ assenze'!F12))/('Input_Δ assenze'!F42/'Input_Δ assenze'!F12)))</f>
        <v>N.A.</v>
      </c>
      <c r="G43" s="6" t="str">
        <f>IF(AND(ISBLANK('Input_Δ assenze'!S42),ISBLANK('Input_Δ assenze'!S12)),"N.A.",((('Input_Δ assenze'!S42/'Input_Δ assenze'!S12)-('Input_Δ assenze'!G42/'Input_Δ assenze'!G12))/('Input_Δ assenze'!G42/'Input_Δ assenze'!G12)))</f>
        <v>N.A.</v>
      </c>
      <c r="H43" s="6" t="str">
        <f>IF(AND(ISBLANK('Input_Δ assenze'!T42),ISBLANK('Input_Δ assenze'!T12)),"N.A.",((('Input_Δ assenze'!T42/'Input_Δ assenze'!T12)-('Input_Δ assenze'!H42/'Input_Δ assenze'!H12))/('Input_Δ assenze'!H42/'Input_Δ assenze'!H12)))</f>
        <v>N.A.</v>
      </c>
      <c r="I43" s="6" t="str">
        <f>IF(AND(ISBLANK('Input_Δ assenze'!U42),ISBLANK('Input_Δ assenze'!U12)),"N.A.",((('Input_Δ assenze'!U42/'Input_Δ assenze'!U12)-('Input_Δ assenze'!I42/'Input_Δ assenze'!I12))/('Input_Δ assenze'!I42/'Input_Δ assenze'!I12)))</f>
        <v>N.A.</v>
      </c>
      <c r="J43" s="6" t="str">
        <f>IF(AND(ISBLANK('Input_Δ assenze'!V42),ISBLANK('Input_Δ assenze'!V12)),"N.A.",((('Input_Δ assenze'!V42/'Input_Δ assenze'!V12)-('Input_Δ assenze'!J42/'Input_Δ assenze'!J12))/('Input_Δ assenze'!J42/'Input_Δ assenze'!J12)))</f>
        <v>N.A.</v>
      </c>
      <c r="K43" s="6" t="str">
        <f>IF(AND(ISBLANK('Input_Δ assenze'!W42),ISBLANK('Input_Δ assenze'!W12)),"N.A.",((('Input_Δ assenze'!W42/'Input_Δ assenze'!W12)-('Input_Δ assenze'!K42/'Input_Δ assenze'!K12))/('Input_Δ assenze'!K42/'Input_Δ assenze'!K12)))</f>
        <v>N.A.</v>
      </c>
      <c r="L43" s="6" t="str">
        <f>IF(AND(ISBLANK('Input_Δ assenze'!X42),ISBLANK('Input_Δ assenze'!X12)),"N.A.",((('Input_Δ assenze'!X42/'Input_Δ assenze'!X12)-('Input_Δ assenze'!L42/'Input_Δ assenze'!L12))/('Input_Δ assenze'!L42/'Input_Δ assenze'!L12)))</f>
        <v>N.A.</v>
      </c>
      <c r="M43" s="6" t="str">
        <f>IF(AND(ISBLANK('Input_Δ assenze'!Y42),ISBLANK('Input_Δ assenze'!Y12)),"N.A.",((('Input_Δ assenze'!Y42/'Input_Δ assenze'!Y12)-('Input_Δ assenze'!M42/'Input_Δ assenze'!M12))/('Input_Δ assenze'!M42/'Input_Δ assenze'!M12)))</f>
        <v>N.A.</v>
      </c>
      <c r="N43" s="98"/>
    </row>
    <row r="44" spans="1:14">
      <c r="A44" s="4">
        <f>'Input_Δ assenze'!A43</f>
        <v>0</v>
      </c>
      <c r="B44" s="6" t="str">
        <f>IF(AND(ISBLANK('Input_Δ assenze'!N43),ISBLANK('Input_Δ assenze'!N13)),"N.A.",((('Input_Δ assenze'!N43/'Input_Δ assenze'!N13)-('Input_Δ assenze'!B43/'Input_Δ assenze'!B13))/('Input_Δ assenze'!B43/'Input_Δ assenze'!B13)))</f>
        <v>N.A.</v>
      </c>
      <c r="C44" s="6" t="str">
        <f>IF(AND(ISBLANK('Input_Δ assenze'!O43),ISBLANK('Input_Δ assenze'!O13)),"N.A.",((('Input_Δ assenze'!O43/'Input_Δ assenze'!O13)-('Input_Δ assenze'!C43/'Input_Δ assenze'!C13))/('Input_Δ assenze'!C43/'Input_Δ assenze'!C13)))</f>
        <v>N.A.</v>
      </c>
      <c r="D44" s="6" t="str">
        <f>IF(AND(ISBLANK('Input_Δ assenze'!P43),ISBLANK('Input_Δ assenze'!P13)),"N.A.",((('Input_Δ assenze'!P43/'Input_Δ assenze'!P13)-('Input_Δ assenze'!D43/'Input_Δ assenze'!D13))/('Input_Δ assenze'!D43/'Input_Δ assenze'!D13)))</f>
        <v>N.A.</v>
      </c>
      <c r="E44" s="6" t="str">
        <f>IF(AND(ISBLANK('Input_Δ assenze'!Q43),ISBLANK('Input_Δ assenze'!Q13)),"N.A.",((('Input_Δ assenze'!Q43/'Input_Δ assenze'!Q13)-('Input_Δ assenze'!E43/'Input_Δ assenze'!E13))/('Input_Δ assenze'!E43/'Input_Δ assenze'!E13)))</f>
        <v>N.A.</v>
      </c>
      <c r="F44" s="6" t="str">
        <f>IF(AND(ISBLANK('Input_Δ assenze'!R43),ISBLANK('Input_Δ assenze'!R13)),"N.A.",((('Input_Δ assenze'!R43/'Input_Δ assenze'!R13)-('Input_Δ assenze'!F43/'Input_Δ assenze'!F13))/('Input_Δ assenze'!F43/'Input_Δ assenze'!F13)))</f>
        <v>N.A.</v>
      </c>
      <c r="G44" s="6" t="str">
        <f>IF(AND(ISBLANK('Input_Δ assenze'!S43),ISBLANK('Input_Δ assenze'!S13)),"N.A.",((('Input_Δ assenze'!S43/'Input_Δ assenze'!S13)-('Input_Δ assenze'!G43/'Input_Δ assenze'!G13))/('Input_Δ assenze'!G43/'Input_Δ assenze'!G13)))</f>
        <v>N.A.</v>
      </c>
      <c r="H44" s="6" t="str">
        <f>IF(AND(ISBLANK('Input_Δ assenze'!T43),ISBLANK('Input_Δ assenze'!T13)),"N.A.",((('Input_Δ assenze'!T43/'Input_Δ assenze'!T13)-('Input_Δ assenze'!H43/'Input_Δ assenze'!H13))/('Input_Δ assenze'!H43/'Input_Δ assenze'!H13)))</f>
        <v>N.A.</v>
      </c>
      <c r="I44" s="6" t="str">
        <f>IF(AND(ISBLANK('Input_Δ assenze'!U43),ISBLANK('Input_Δ assenze'!U13)),"N.A.",((('Input_Δ assenze'!U43/'Input_Δ assenze'!U13)-('Input_Δ assenze'!I43/'Input_Δ assenze'!I13))/('Input_Δ assenze'!I43/'Input_Δ assenze'!I13)))</f>
        <v>N.A.</v>
      </c>
      <c r="J44" s="6" t="str">
        <f>IF(AND(ISBLANK('Input_Δ assenze'!V43),ISBLANK('Input_Δ assenze'!V13)),"N.A.",((('Input_Δ assenze'!V43/'Input_Δ assenze'!V13)-('Input_Δ assenze'!J43/'Input_Δ assenze'!J13))/('Input_Δ assenze'!J43/'Input_Δ assenze'!J13)))</f>
        <v>N.A.</v>
      </c>
      <c r="K44" s="6" t="str">
        <f>IF(AND(ISBLANK('Input_Δ assenze'!W43),ISBLANK('Input_Δ assenze'!W13)),"N.A.",((('Input_Δ assenze'!W43/'Input_Δ assenze'!W13)-('Input_Δ assenze'!K43/'Input_Δ assenze'!K13))/('Input_Δ assenze'!K43/'Input_Δ assenze'!K13)))</f>
        <v>N.A.</v>
      </c>
      <c r="L44" s="6" t="str">
        <f>IF(AND(ISBLANK('Input_Δ assenze'!X43),ISBLANK('Input_Δ assenze'!X13)),"N.A.",((('Input_Δ assenze'!X43/'Input_Δ assenze'!X13)-('Input_Δ assenze'!L43/'Input_Δ assenze'!L13))/('Input_Δ assenze'!L43/'Input_Δ assenze'!L13)))</f>
        <v>N.A.</v>
      </c>
      <c r="M44" s="6" t="str">
        <f>IF(AND(ISBLANK('Input_Δ assenze'!Y43),ISBLANK('Input_Δ assenze'!Y13)),"N.A.",((('Input_Δ assenze'!Y43/'Input_Δ assenze'!Y13)-('Input_Δ assenze'!M43/'Input_Δ assenze'!M13))/('Input_Δ assenze'!M43/'Input_Δ assenze'!M13)))</f>
        <v>N.A.</v>
      </c>
      <c r="N44" s="98"/>
    </row>
    <row r="45" spans="1:14">
      <c r="A45" s="4">
        <f>'Input_Δ assenze'!A44</f>
        <v>0</v>
      </c>
      <c r="B45" s="6" t="str">
        <f>IF(AND(ISBLANK('Input_Δ assenze'!N44),ISBLANK('Input_Δ assenze'!N14)),"N.A.",((('Input_Δ assenze'!N44/'Input_Δ assenze'!N14)-('Input_Δ assenze'!B44/'Input_Δ assenze'!B14))/('Input_Δ assenze'!B44/'Input_Δ assenze'!B14)))</f>
        <v>N.A.</v>
      </c>
      <c r="C45" s="6" t="str">
        <f>IF(AND(ISBLANK('Input_Δ assenze'!O44),ISBLANK('Input_Δ assenze'!O14)),"N.A.",((('Input_Δ assenze'!O44/'Input_Δ assenze'!O14)-('Input_Δ assenze'!C44/'Input_Δ assenze'!C14))/('Input_Δ assenze'!C44/'Input_Δ assenze'!C14)))</f>
        <v>N.A.</v>
      </c>
      <c r="D45" s="6" t="str">
        <f>IF(AND(ISBLANK('Input_Δ assenze'!P44),ISBLANK('Input_Δ assenze'!P14)),"N.A.",((('Input_Δ assenze'!P44/'Input_Δ assenze'!P14)-('Input_Δ assenze'!D44/'Input_Δ assenze'!D14))/('Input_Δ assenze'!D44/'Input_Δ assenze'!D14)))</f>
        <v>N.A.</v>
      </c>
      <c r="E45" s="6" t="str">
        <f>IF(AND(ISBLANK('Input_Δ assenze'!Q44),ISBLANK('Input_Δ assenze'!Q14)),"N.A.",((('Input_Δ assenze'!Q44/'Input_Δ assenze'!Q14)-('Input_Δ assenze'!E44/'Input_Δ assenze'!E14))/('Input_Δ assenze'!E44/'Input_Δ assenze'!E14)))</f>
        <v>N.A.</v>
      </c>
      <c r="F45" s="6" t="str">
        <f>IF(AND(ISBLANK('Input_Δ assenze'!R44),ISBLANK('Input_Δ assenze'!R14)),"N.A.",((('Input_Δ assenze'!R44/'Input_Δ assenze'!R14)-('Input_Δ assenze'!F44/'Input_Δ assenze'!F14))/('Input_Δ assenze'!F44/'Input_Δ assenze'!F14)))</f>
        <v>N.A.</v>
      </c>
      <c r="G45" s="6" t="str">
        <f>IF(AND(ISBLANK('Input_Δ assenze'!S44),ISBLANK('Input_Δ assenze'!S14)),"N.A.",((('Input_Δ assenze'!S44/'Input_Δ assenze'!S14)-('Input_Δ assenze'!G44/'Input_Δ assenze'!G14))/('Input_Δ assenze'!G44/'Input_Δ assenze'!G14)))</f>
        <v>N.A.</v>
      </c>
      <c r="H45" s="6" t="str">
        <f>IF(AND(ISBLANK('Input_Δ assenze'!T44),ISBLANK('Input_Δ assenze'!T14)),"N.A.",((('Input_Δ assenze'!T44/'Input_Δ assenze'!T14)-('Input_Δ assenze'!H44/'Input_Δ assenze'!H14))/('Input_Δ assenze'!H44/'Input_Δ assenze'!H14)))</f>
        <v>N.A.</v>
      </c>
      <c r="I45" s="6" t="str">
        <f>IF(AND(ISBLANK('Input_Δ assenze'!U44),ISBLANK('Input_Δ assenze'!U14)),"N.A.",((('Input_Δ assenze'!U44/'Input_Δ assenze'!U14)-('Input_Δ assenze'!I44/'Input_Δ assenze'!I14))/('Input_Δ assenze'!I44/'Input_Δ assenze'!I14)))</f>
        <v>N.A.</v>
      </c>
      <c r="J45" s="6" t="str">
        <f>IF(AND(ISBLANK('Input_Δ assenze'!V44),ISBLANK('Input_Δ assenze'!V14)),"N.A.",((('Input_Δ assenze'!V44/'Input_Δ assenze'!V14)-('Input_Δ assenze'!J44/'Input_Δ assenze'!J14))/('Input_Δ assenze'!J44/'Input_Δ assenze'!J14)))</f>
        <v>N.A.</v>
      </c>
      <c r="K45" s="6" t="str">
        <f>IF(AND(ISBLANK('Input_Δ assenze'!W44),ISBLANK('Input_Δ assenze'!W14)),"N.A.",((('Input_Δ assenze'!W44/'Input_Δ assenze'!W14)-('Input_Δ assenze'!K44/'Input_Δ assenze'!K14))/('Input_Δ assenze'!K44/'Input_Δ assenze'!K14)))</f>
        <v>N.A.</v>
      </c>
      <c r="L45" s="6" t="str">
        <f>IF(AND(ISBLANK('Input_Δ assenze'!X44),ISBLANK('Input_Δ assenze'!X14)),"N.A.",((('Input_Δ assenze'!X44/'Input_Δ assenze'!X14)-('Input_Δ assenze'!L44/'Input_Δ assenze'!L14))/('Input_Δ assenze'!L44/'Input_Δ assenze'!L14)))</f>
        <v>N.A.</v>
      </c>
      <c r="M45" s="6" t="str">
        <f>IF(AND(ISBLANK('Input_Δ assenze'!Y44),ISBLANK('Input_Δ assenze'!Y14)),"N.A.",((('Input_Δ assenze'!Y44/'Input_Δ assenze'!Y14)-('Input_Δ assenze'!M44/'Input_Δ assenze'!M14))/('Input_Δ assenze'!M44/'Input_Δ assenze'!M14)))</f>
        <v>N.A.</v>
      </c>
      <c r="N45" s="98"/>
    </row>
    <row r="46" spans="1:14">
      <c r="A46" s="4">
        <f>'Input_Δ assenze'!A45</f>
        <v>0</v>
      </c>
      <c r="B46" s="6" t="str">
        <f>IF(AND(ISBLANK('Input_Δ assenze'!N45),ISBLANK('Input_Δ assenze'!N15)),"N.A.",((('Input_Δ assenze'!N45/'Input_Δ assenze'!N15)-('Input_Δ assenze'!B45/'Input_Δ assenze'!B15))/('Input_Δ assenze'!B45/'Input_Δ assenze'!B15)))</f>
        <v>N.A.</v>
      </c>
      <c r="C46" s="6" t="str">
        <f>IF(AND(ISBLANK('Input_Δ assenze'!O45),ISBLANK('Input_Δ assenze'!O15)),"N.A.",((('Input_Δ assenze'!O45/'Input_Δ assenze'!O15)-('Input_Δ assenze'!C45/'Input_Δ assenze'!C15))/('Input_Δ assenze'!C45/'Input_Δ assenze'!C15)))</f>
        <v>N.A.</v>
      </c>
      <c r="D46" s="6" t="str">
        <f>IF(AND(ISBLANK('Input_Δ assenze'!P45),ISBLANK('Input_Δ assenze'!P15)),"N.A.",((('Input_Δ assenze'!P45/'Input_Δ assenze'!P15)-('Input_Δ assenze'!D45/'Input_Δ assenze'!D15))/('Input_Δ assenze'!D45/'Input_Δ assenze'!D15)))</f>
        <v>N.A.</v>
      </c>
      <c r="E46" s="6" t="str">
        <f>IF(AND(ISBLANK('Input_Δ assenze'!Q45),ISBLANK('Input_Δ assenze'!Q15)),"N.A.",((('Input_Δ assenze'!Q45/'Input_Δ assenze'!Q15)-('Input_Δ assenze'!E45/'Input_Δ assenze'!E15))/('Input_Δ assenze'!E45/'Input_Δ assenze'!E15)))</f>
        <v>N.A.</v>
      </c>
      <c r="F46" s="6" t="str">
        <f>IF(AND(ISBLANK('Input_Δ assenze'!R45),ISBLANK('Input_Δ assenze'!R15)),"N.A.",((('Input_Δ assenze'!R45/'Input_Δ assenze'!R15)-('Input_Δ assenze'!F45/'Input_Δ assenze'!F15))/('Input_Δ assenze'!F45/'Input_Δ assenze'!F15)))</f>
        <v>N.A.</v>
      </c>
      <c r="G46" s="6" t="str">
        <f>IF(AND(ISBLANK('Input_Δ assenze'!S45),ISBLANK('Input_Δ assenze'!S15)),"N.A.",((('Input_Δ assenze'!S45/'Input_Δ assenze'!S15)-('Input_Δ assenze'!G45/'Input_Δ assenze'!G15))/('Input_Δ assenze'!G45/'Input_Δ assenze'!G15)))</f>
        <v>N.A.</v>
      </c>
      <c r="H46" s="6" t="str">
        <f>IF(AND(ISBLANK('Input_Δ assenze'!T45),ISBLANK('Input_Δ assenze'!T15)),"N.A.",((('Input_Δ assenze'!T45/'Input_Δ assenze'!T15)-('Input_Δ assenze'!H45/'Input_Δ assenze'!H15))/('Input_Δ assenze'!H45/'Input_Δ assenze'!H15)))</f>
        <v>N.A.</v>
      </c>
      <c r="I46" s="6" t="str">
        <f>IF(AND(ISBLANK('Input_Δ assenze'!U45),ISBLANK('Input_Δ assenze'!U15)),"N.A.",((('Input_Δ assenze'!U45/'Input_Δ assenze'!U15)-('Input_Δ assenze'!I45/'Input_Δ assenze'!I15))/('Input_Δ assenze'!I45/'Input_Δ assenze'!I15)))</f>
        <v>N.A.</v>
      </c>
      <c r="J46" s="6" t="str">
        <f>IF(AND(ISBLANK('Input_Δ assenze'!V45),ISBLANK('Input_Δ assenze'!V15)),"N.A.",((('Input_Δ assenze'!V45/'Input_Δ assenze'!V15)-('Input_Δ assenze'!J45/'Input_Δ assenze'!J15))/('Input_Δ assenze'!J45/'Input_Δ assenze'!J15)))</f>
        <v>N.A.</v>
      </c>
      <c r="K46" s="6" t="str">
        <f>IF(AND(ISBLANK('Input_Δ assenze'!W45),ISBLANK('Input_Δ assenze'!W15)),"N.A.",((('Input_Δ assenze'!W45/'Input_Δ assenze'!W15)-('Input_Δ assenze'!K45/'Input_Δ assenze'!K15))/('Input_Δ assenze'!K45/'Input_Δ assenze'!K15)))</f>
        <v>N.A.</v>
      </c>
      <c r="L46" s="6" t="str">
        <f>IF(AND(ISBLANK('Input_Δ assenze'!X45),ISBLANK('Input_Δ assenze'!X15)),"N.A.",((('Input_Δ assenze'!X45/'Input_Δ assenze'!X15)-('Input_Δ assenze'!L45/'Input_Δ assenze'!L15))/('Input_Δ assenze'!L45/'Input_Δ assenze'!L15)))</f>
        <v>N.A.</v>
      </c>
      <c r="M46" s="6" t="str">
        <f>IF(AND(ISBLANK('Input_Δ assenze'!Y45),ISBLANK('Input_Δ assenze'!Y15)),"N.A.",((('Input_Δ assenze'!Y45/'Input_Δ assenze'!Y15)-('Input_Δ assenze'!M45/'Input_Δ assenze'!M15))/('Input_Δ assenze'!M45/'Input_Δ assenze'!M15)))</f>
        <v>N.A.</v>
      </c>
      <c r="N46" s="98"/>
    </row>
    <row r="47" spans="1:14">
      <c r="A47" s="4">
        <f>'Input_Δ assenze'!A46</f>
        <v>0</v>
      </c>
      <c r="B47" s="6" t="str">
        <f>IF(AND(ISBLANK('Input_Δ assenze'!N46),ISBLANK('Input_Δ assenze'!N16)),"N.A.",((('Input_Δ assenze'!N46/'Input_Δ assenze'!N16)-('Input_Δ assenze'!B46/'Input_Δ assenze'!B16))/('Input_Δ assenze'!B46/'Input_Δ assenze'!B16)))</f>
        <v>N.A.</v>
      </c>
      <c r="C47" s="6" t="str">
        <f>IF(AND(ISBLANK('Input_Δ assenze'!O46),ISBLANK('Input_Δ assenze'!O16)),"N.A.",((('Input_Δ assenze'!O46/'Input_Δ assenze'!O16)-('Input_Δ assenze'!C46/'Input_Δ assenze'!C16))/('Input_Δ assenze'!C46/'Input_Δ assenze'!C16)))</f>
        <v>N.A.</v>
      </c>
      <c r="D47" s="6" t="str">
        <f>IF(AND(ISBLANK('Input_Δ assenze'!P46),ISBLANK('Input_Δ assenze'!P16)),"N.A.",((('Input_Δ assenze'!P46/'Input_Δ assenze'!P16)-('Input_Δ assenze'!D46/'Input_Δ assenze'!D16))/('Input_Δ assenze'!D46/'Input_Δ assenze'!D16)))</f>
        <v>N.A.</v>
      </c>
      <c r="E47" s="6" t="str">
        <f>IF(AND(ISBLANK('Input_Δ assenze'!Q46),ISBLANK('Input_Δ assenze'!Q16)),"N.A.",((('Input_Δ assenze'!Q46/'Input_Δ assenze'!Q16)-('Input_Δ assenze'!E46/'Input_Δ assenze'!E16))/('Input_Δ assenze'!E46/'Input_Δ assenze'!E16)))</f>
        <v>N.A.</v>
      </c>
      <c r="F47" s="6" t="str">
        <f>IF(AND(ISBLANK('Input_Δ assenze'!R46),ISBLANK('Input_Δ assenze'!R16)),"N.A.",((('Input_Δ assenze'!R46/'Input_Δ assenze'!R16)-('Input_Δ assenze'!F46/'Input_Δ assenze'!F16))/('Input_Δ assenze'!F46/'Input_Δ assenze'!F16)))</f>
        <v>N.A.</v>
      </c>
      <c r="G47" s="6" t="str">
        <f>IF(AND(ISBLANK('Input_Δ assenze'!S46),ISBLANK('Input_Δ assenze'!S16)),"N.A.",((('Input_Δ assenze'!S46/'Input_Δ assenze'!S16)-('Input_Δ assenze'!G46/'Input_Δ assenze'!G16))/('Input_Δ assenze'!G46/'Input_Δ assenze'!G16)))</f>
        <v>N.A.</v>
      </c>
      <c r="H47" s="6" t="str">
        <f>IF(AND(ISBLANK('Input_Δ assenze'!T46),ISBLANK('Input_Δ assenze'!T16)),"N.A.",((('Input_Δ assenze'!T46/'Input_Δ assenze'!T16)-('Input_Δ assenze'!H46/'Input_Δ assenze'!H16))/('Input_Δ assenze'!H46/'Input_Δ assenze'!H16)))</f>
        <v>N.A.</v>
      </c>
      <c r="I47" s="6" t="str">
        <f>IF(AND(ISBLANK('Input_Δ assenze'!U46),ISBLANK('Input_Δ assenze'!U16)),"N.A.",((('Input_Δ assenze'!U46/'Input_Δ assenze'!U16)-('Input_Δ assenze'!I46/'Input_Δ assenze'!I16))/('Input_Δ assenze'!I46/'Input_Δ assenze'!I16)))</f>
        <v>N.A.</v>
      </c>
      <c r="J47" s="6" t="str">
        <f>IF(AND(ISBLANK('Input_Δ assenze'!V46),ISBLANK('Input_Δ assenze'!V16)),"N.A.",((('Input_Δ assenze'!V46/'Input_Δ assenze'!V16)-('Input_Δ assenze'!J46/'Input_Δ assenze'!J16))/('Input_Δ assenze'!J46/'Input_Δ assenze'!J16)))</f>
        <v>N.A.</v>
      </c>
      <c r="K47" s="6" t="str">
        <f>IF(AND(ISBLANK('Input_Δ assenze'!W46),ISBLANK('Input_Δ assenze'!W16)),"N.A.",((('Input_Δ assenze'!W46/'Input_Δ assenze'!W16)-('Input_Δ assenze'!K46/'Input_Δ assenze'!K16))/('Input_Δ assenze'!K46/'Input_Δ assenze'!K16)))</f>
        <v>N.A.</v>
      </c>
      <c r="L47" s="6" t="str">
        <f>IF(AND(ISBLANK('Input_Δ assenze'!X46),ISBLANK('Input_Δ assenze'!X16)),"N.A.",((('Input_Δ assenze'!X46/'Input_Δ assenze'!X16)-('Input_Δ assenze'!L46/'Input_Δ assenze'!L16))/('Input_Δ assenze'!L46/'Input_Δ assenze'!L16)))</f>
        <v>N.A.</v>
      </c>
      <c r="M47" s="6" t="str">
        <f>IF(AND(ISBLANK('Input_Δ assenze'!Y46),ISBLANK('Input_Δ assenze'!Y16)),"N.A.",((('Input_Δ assenze'!Y46/'Input_Δ assenze'!Y16)-('Input_Δ assenze'!M46/'Input_Δ assenze'!M16))/('Input_Δ assenze'!M46/'Input_Δ assenze'!M16)))</f>
        <v>N.A.</v>
      </c>
      <c r="N47" s="98"/>
    </row>
    <row r="48" spans="1:14">
      <c r="A48" s="4">
        <f>'Input_Δ assenze'!A47</f>
        <v>0</v>
      </c>
      <c r="B48" s="6" t="str">
        <f>IF(AND(ISBLANK('Input_Δ assenze'!N47),ISBLANK('Input_Δ assenze'!N17)),"N.A.",((('Input_Δ assenze'!N47/'Input_Δ assenze'!N17)-('Input_Δ assenze'!B47/'Input_Δ assenze'!B17))/('Input_Δ assenze'!B47/'Input_Δ assenze'!B17)))</f>
        <v>N.A.</v>
      </c>
      <c r="C48" s="6" t="str">
        <f>IF(AND(ISBLANK('Input_Δ assenze'!O47),ISBLANK('Input_Δ assenze'!O17)),"N.A.",((('Input_Δ assenze'!O47/'Input_Δ assenze'!O17)-('Input_Δ assenze'!C47/'Input_Δ assenze'!C17))/('Input_Δ assenze'!C47/'Input_Δ assenze'!C17)))</f>
        <v>N.A.</v>
      </c>
      <c r="D48" s="6" t="str">
        <f>IF(AND(ISBLANK('Input_Δ assenze'!P47),ISBLANK('Input_Δ assenze'!P17)),"N.A.",((('Input_Δ assenze'!P47/'Input_Δ assenze'!P17)-('Input_Δ assenze'!D47/'Input_Δ assenze'!D17))/('Input_Δ assenze'!D47/'Input_Δ assenze'!D17)))</f>
        <v>N.A.</v>
      </c>
      <c r="E48" s="6" t="str">
        <f>IF(AND(ISBLANK('Input_Δ assenze'!Q47),ISBLANK('Input_Δ assenze'!Q17)),"N.A.",((('Input_Δ assenze'!Q47/'Input_Δ assenze'!Q17)-('Input_Δ assenze'!E47/'Input_Δ assenze'!E17))/('Input_Δ assenze'!E47/'Input_Δ assenze'!E17)))</f>
        <v>N.A.</v>
      </c>
      <c r="F48" s="6" t="str">
        <f>IF(AND(ISBLANK('Input_Δ assenze'!R47),ISBLANK('Input_Δ assenze'!R17)),"N.A.",((('Input_Δ assenze'!R47/'Input_Δ assenze'!R17)-('Input_Δ assenze'!F47/'Input_Δ assenze'!F17))/('Input_Δ assenze'!F47/'Input_Δ assenze'!F17)))</f>
        <v>N.A.</v>
      </c>
      <c r="G48" s="6" t="str">
        <f>IF(AND(ISBLANK('Input_Δ assenze'!S47),ISBLANK('Input_Δ assenze'!S17)),"N.A.",((('Input_Δ assenze'!S47/'Input_Δ assenze'!S17)-('Input_Δ assenze'!G47/'Input_Δ assenze'!G17))/('Input_Δ assenze'!G47/'Input_Δ assenze'!G17)))</f>
        <v>N.A.</v>
      </c>
      <c r="H48" s="6" t="str">
        <f>IF(AND(ISBLANK('Input_Δ assenze'!T47),ISBLANK('Input_Δ assenze'!T17)),"N.A.",((('Input_Δ assenze'!T47/'Input_Δ assenze'!T17)-('Input_Δ assenze'!H47/'Input_Δ assenze'!H17))/('Input_Δ assenze'!H47/'Input_Δ assenze'!H17)))</f>
        <v>N.A.</v>
      </c>
      <c r="I48" s="6" t="str">
        <f>IF(AND(ISBLANK('Input_Δ assenze'!U47),ISBLANK('Input_Δ assenze'!U17)),"N.A.",((('Input_Δ assenze'!U47/'Input_Δ assenze'!U17)-('Input_Δ assenze'!I47/'Input_Δ assenze'!I17))/('Input_Δ assenze'!I47/'Input_Δ assenze'!I17)))</f>
        <v>N.A.</v>
      </c>
      <c r="J48" s="6" t="str">
        <f>IF(AND(ISBLANK('Input_Δ assenze'!V47),ISBLANK('Input_Δ assenze'!V17)),"N.A.",((('Input_Δ assenze'!V47/'Input_Δ assenze'!V17)-('Input_Δ assenze'!J47/'Input_Δ assenze'!J17))/('Input_Δ assenze'!J47/'Input_Δ assenze'!J17)))</f>
        <v>N.A.</v>
      </c>
      <c r="K48" s="6" t="str">
        <f>IF(AND(ISBLANK('Input_Δ assenze'!W47),ISBLANK('Input_Δ assenze'!W17)),"N.A.",((('Input_Δ assenze'!W47/'Input_Δ assenze'!W17)-('Input_Δ assenze'!K47/'Input_Δ assenze'!K17))/('Input_Δ assenze'!K47/'Input_Δ assenze'!K17)))</f>
        <v>N.A.</v>
      </c>
      <c r="L48" s="6" t="str">
        <f>IF(AND(ISBLANK('Input_Δ assenze'!X47),ISBLANK('Input_Δ assenze'!X17)),"N.A.",((('Input_Δ assenze'!X47/'Input_Δ assenze'!X17)-('Input_Δ assenze'!L47/'Input_Δ assenze'!L17))/('Input_Δ assenze'!L47/'Input_Δ assenze'!L17)))</f>
        <v>N.A.</v>
      </c>
      <c r="M48" s="6" t="str">
        <f>IF(AND(ISBLANK('Input_Δ assenze'!Y47),ISBLANK('Input_Δ assenze'!Y17)),"N.A.",((('Input_Δ assenze'!Y47/'Input_Δ assenze'!Y17)-('Input_Δ assenze'!M47/'Input_Δ assenze'!M17))/('Input_Δ assenze'!M47/'Input_Δ assenze'!M17)))</f>
        <v>N.A.</v>
      </c>
      <c r="N48" s="98"/>
    </row>
    <row r="49" spans="1:14">
      <c r="A49" s="4">
        <f>'Input_Δ assenze'!A48</f>
        <v>0</v>
      </c>
      <c r="B49" s="6" t="str">
        <f>IF(AND(ISBLANK('Input_Δ assenze'!N48),ISBLANK('Input_Δ assenze'!N18)),"N.A.",((('Input_Δ assenze'!N48/'Input_Δ assenze'!N18)-('Input_Δ assenze'!B48/'Input_Δ assenze'!B18))/('Input_Δ assenze'!B48/'Input_Δ assenze'!B18)))</f>
        <v>N.A.</v>
      </c>
      <c r="C49" s="6" t="str">
        <f>IF(AND(ISBLANK('Input_Δ assenze'!O48),ISBLANK('Input_Δ assenze'!O18)),"N.A.",((('Input_Δ assenze'!O48/'Input_Δ assenze'!O18)-('Input_Δ assenze'!C48/'Input_Δ assenze'!C18))/('Input_Δ assenze'!C48/'Input_Δ assenze'!C18)))</f>
        <v>N.A.</v>
      </c>
      <c r="D49" s="6" t="str">
        <f>IF(AND(ISBLANK('Input_Δ assenze'!P48),ISBLANK('Input_Δ assenze'!P18)),"N.A.",((('Input_Δ assenze'!P48/'Input_Δ assenze'!P18)-('Input_Δ assenze'!D48/'Input_Δ assenze'!D18))/('Input_Δ assenze'!D48/'Input_Δ assenze'!D18)))</f>
        <v>N.A.</v>
      </c>
      <c r="E49" s="6" t="str">
        <f>IF(AND(ISBLANK('Input_Δ assenze'!Q48),ISBLANK('Input_Δ assenze'!Q18)),"N.A.",((('Input_Δ assenze'!Q48/'Input_Δ assenze'!Q18)-('Input_Δ assenze'!E48/'Input_Δ assenze'!E18))/('Input_Δ assenze'!E48/'Input_Δ assenze'!E18)))</f>
        <v>N.A.</v>
      </c>
      <c r="F49" s="6" t="str">
        <f>IF(AND(ISBLANK('Input_Δ assenze'!R48),ISBLANK('Input_Δ assenze'!R18)),"N.A.",((('Input_Δ assenze'!R48/'Input_Δ assenze'!R18)-('Input_Δ assenze'!F48/'Input_Δ assenze'!F18))/('Input_Δ assenze'!F48/'Input_Δ assenze'!F18)))</f>
        <v>N.A.</v>
      </c>
      <c r="G49" s="6" t="str">
        <f>IF(AND(ISBLANK('Input_Δ assenze'!S48),ISBLANK('Input_Δ assenze'!S18)),"N.A.",((('Input_Δ assenze'!S48/'Input_Δ assenze'!S18)-('Input_Δ assenze'!G48/'Input_Δ assenze'!G18))/('Input_Δ assenze'!G48/'Input_Δ assenze'!G18)))</f>
        <v>N.A.</v>
      </c>
      <c r="H49" s="6" t="str">
        <f>IF(AND(ISBLANK('Input_Δ assenze'!T48),ISBLANK('Input_Δ assenze'!T18)),"N.A.",((('Input_Δ assenze'!T48/'Input_Δ assenze'!T18)-('Input_Δ assenze'!H48/'Input_Δ assenze'!H18))/('Input_Δ assenze'!H48/'Input_Δ assenze'!H18)))</f>
        <v>N.A.</v>
      </c>
      <c r="I49" s="6" t="str">
        <f>IF(AND(ISBLANK('Input_Δ assenze'!U48),ISBLANK('Input_Δ assenze'!U18)),"N.A.",((('Input_Δ assenze'!U48/'Input_Δ assenze'!U18)-('Input_Δ assenze'!I48/'Input_Δ assenze'!I18))/('Input_Δ assenze'!I48/'Input_Δ assenze'!I18)))</f>
        <v>N.A.</v>
      </c>
      <c r="J49" s="6" t="str">
        <f>IF(AND(ISBLANK('Input_Δ assenze'!V48),ISBLANK('Input_Δ assenze'!V18)),"N.A.",((('Input_Δ assenze'!V48/'Input_Δ assenze'!V18)-('Input_Δ assenze'!J48/'Input_Δ assenze'!J18))/('Input_Δ assenze'!J48/'Input_Δ assenze'!J18)))</f>
        <v>N.A.</v>
      </c>
      <c r="K49" s="6" t="str">
        <f>IF(AND(ISBLANK('Input_Δ assenze'!W48),ISBLANK('Input_Δ assenze'!W18)),"N.A.",((('Input_Δ assenze'!W48/'Input_Δ assenze'!W18)-('Input_Δ assenze'!K48/'Input_Δ assenze'!K18))/('Input_Δ assenze'!K48/'Input_Δ assenze'!K18)))</f>
        <v>N.A.</v>
      </c>
      <c r="L49" s="6" t="str">
        <f>IF(AND(ISBLANK('Input_Δ assenze'!X48),ISBLANK('Input_Δ assenze'!X18)),"N.A.",((('Input_Δ assenze'!X48/'Input_Δ assenze'!X18)-('Input_Δ assenze'!L48/'Input_Δ assenze'!L18))/('Input_Δ assenze'!L48/'Input_Δ assenze'!L18)))</f>
        <v>N.A.</v>
      </c>
      <c r="M49" s="6" t="str">
        <f>IF(AND(ISBLANK('Input_Δ assenze'!Y48),ISBLANK('Input_Δ assenze'!Y18)),"N.A.",((('Input_Δ assenze'!Y48/'Input_Δ assenze'!Y18)-('Input_Δ assenze'!M48/'Input_Δ assenze'!M18))/('Input_Δ assenze'!M48/'Input_Δ assenze'!M18)))</f>
        <v>N.A.</v>
      </c>
      <c r="N49" s="98"/>
    </row>
    <row r="50" spans="1:14">
      <c r="A50" s="4">
        <f>'Input_Δ assenze'!A49</f>
        <v>0</v>
      </c>
      <c r="B50" s="6" t="str">
        <f>IF(AND(ISBLANK('Input_Δ assenze'!N49),ISBLANK('Input_Δ assenze'!N19)),"N.A.",((('Input_Δ assenze'!N49/'Input_Δ assenze'!N19)-('Input_Δ assenze'!B49/'Input_Δ assenze'!B19))/('Input_Δ assenze'!B49/'Input_Δ assenze'!B19)))</f>
        <v>N.A.</v>
      </c>
      <c r="C50" s="6" t="str">
        <f>IF(AND(ISBLANK('Input_Δ assenze'!O49),ISBLANK('Input_Δ assenze'!O19)),"N.A.",((('Input_Δ assenze'!O49/'Input_Δ assenze'!O19)-('Input_Δ assenze'!C49/'Input_Δ assenze'!C19))/('Input_Δ assenze'!C49/'Input_Δ assenze'!C19)))</f>
        <v>N.A.</v>
      </c>
      <c r="D50" s="6" t="str">
        <f>IF(AND(ISBLANK('Input_Δ assenze'!P49),ISBLANK('Input_Δ assenze'!P19)),"N.A.",((('Input_Δ assenze'!P49/'Input_Δ assenze'!P19)-('Input_Δ assenze'!D49/'Input_Δ assenze'!D19))/('Input_Δ assenze'!D49/'Input_Δ assenze'!D19)))</f>
        <v>N.A.</v>
      </c>
      <c r="E50" s="6" t="str">
        <f>IF(AND(ISBLANK('Input_Δ assenze'!Q49),ISBLANK('Input_Δ assenze'!Q19)),"N.A.",((('Input_Δ assenze'!Q49/'Input_Δ assenze'!Q19)-('Input_Δ assenze'!E49/'Input_Δ assenze'!E19))/('Input_Δ assenze'!E49/'Input_Δ assenze'!E19)))</f>
        <v>N.A.</v>
      </c>
      <c r="F50" s="6" t="str">
        <f>IF(AND(ISBLANK('Input_Δ assenze'!R49),ISBLANK('Input_Δ assenze'!R19)),"N.A.",((('Input_Δ assenze'!R49/'Input_Δ assenze'!R19)-('Input_Δ assenze'!F49/'Input_Δ assenze'!F19))/('Input_Δ assenze'!F49/'Input_Δ assenze'!F19)))</f>
        <v>N.A.</v>
      </c>
      <c r="G50" s="6" t="str">
        <f>IF(AND(ISBLANK('Input_Δ assenze'!S49),ISBLANK('Input_Δ assenze'!S19)),"N.A.",((('Input_Δ assenze'!S49/'Input_Δ assenze'!S19)-('Input_Δ assenze'!G49/'Input_Δ assenze'!G19))/('Input_Δ assenze'!G49/'Input_Δ assenze'!G19)))</f>
        <v>N.A.</v>
      </c>
      <c r="H50" s="6" t="str">
        <f>IF(AND(ISBLANK('Input_Δ assenze'!T49),ISBLANK('Input_Δ assenze'!T19)),"N.A.",((('Input_Δ assenze'!T49/'Input_Δ assenze'!T19)-('Input_Δ assenze'!H49/'Input_Δ assenze'!H19))/('Input_Δ assenze'!H49/'Input_Δ assenze'!H19)))</f>
        <v>N.A.</v>
      </c>
      <c r="I50" s="6" t="str">
        <f>IF(AND(ISBLANK('Input_Δ assenze'!U49),ISBLANK('Input_Δ assenze'!U19)),"N.A.",((('Input_Δ assenze'!U49/'Input_Δ assenze'!U19)-('Input_Δ assenze'!I49/'Input_Δ assenze'!I19))/('Input_Δ assenze'!I49/'Input_Δ assenze'!I19)))</f>
        <v>N.A.</v>
      </c>
      <c r="J50" s="6" t="str">
        <f>IF(AND(ISBLANK('Input_Δ assenze'!V49),ISBLANK('Input_Δ assenze'!V19)),"N.A.",((('Input_Δ assenze'!V49/'Input_Δ assenze'!V19)-('Input_Δ assenze'!J49/'Input_Δ assenze'!J19))/('Input_Δ assenze'!J49/'Input_Δ assenze'!J19)))</f>
        <v>N.A.</v>
      </c>
      <c r="K50" s="6" t="str">
        <f>IF(AND(ISBLANK('Input_Δ assenze'!W49),ISBLANK('Input_Δ assenze'!W19)),"N.A.",((('Input_Δ assenze'!W49/'Input_Δ assenze'!W19)-('Input_Δ assenze'!K49/'Input_Δ assenze'!K19))/('Input_Δ assenze'!K49/'Input_Δ assenze'!K19)))</f>
        <v>N.A.</v>
      </c>
      <c r="L50" s="6" t="str">
        <f>IF(AND(ISBLANK('Input_Δ assenze'!X49),ISBLANK('Input_Δ assenze'!X19)),"N.A.",((('Input_Δ assenze'!X49/'Input_Δ assenze'!X19)-('Input_Δ assenze'!L49/'Input_Δ assenze'!L19))/('Input_Δ assenze'!L49/'Input_Δ assenze'!L19)))</f>
        <v>N.A.</v>
      </c>
      <c r="M50" s="6" t="str">
        <f>IF(AND(ISBLANK('Input_Δ assenze'!Y49),ISBLANK('Input_Δ assenze'!Y19)),"N.A.",((('Input_Δ assenze'!Y49/'Input_Δ assenze'!Y19)-('Input_Δ assenze'!M49/'Input_Δ assenze'!M19))/('Input_Δ assenze'!M49/'Input_Δ assenze'!M19)))</f>
        <v>N.A.</v>
      </c>
      <c r="N50" s="98"/>
    </row>
    <row r="51" spans="1:14">
      <c r="A51" s="4">
        <f>'Input_Δ assenze'!A50</f>
        <v>0</v>
      </c>
      <c r="B51" s="6" t="str">
        <f>IF(AND(ISBLANK('Input_Δ assenze'!N50),ISBLANK('Input_Δ assenze'!N20)),"N.A.",((('Input_Δ assenze'!N50/'Input_Δ assenze'!N20)-('Input_Δ assenze'!B50/'Input_Δ assenze'!B20))/('Input_Δ assenze'!B50/'Input_Δ assenze'!B20)))</f>
        <v>N.A.</v>
      </c>
      <c r="C51" s="6" t="str">
        <f>IF(AND(ISBLANK('Input_Δ assenze'!O50),ISBLANK('Input_Δ assenze'!O20)),"N.A.",((('Input_Δ assenze'!O50/'Input_Δ assenze'!O20)-('Input_Δ assenze'!C50/'Input_Δ assenze'!C20))/('Input_Δ assenze'!C50/'Input_Δ assenze'!C20)))</f>
        <v>N.A.</v>
      </c>
      <c r="D51" s="6" t="str">
        <f>IF(AND(ISBLANK('Input_Δ assenze'!P50),ISBLANK('Input_Δ assenze'!P20)),"N.A.",((('Input_Δ assenze'!P50/'Input_Δ assenze'!P20)-('Input_Δ assenze'!D50/'Input_Δ assenze'!D20))/('Input_Δ assenze'!D50/'Input_Δ assenze'!D20)))</f>
        <v>N.A.</v>
      </c>
      <c r="E51" s="6" t="str">
        <f>IF(AND(ISBLANK('Input_Δ assenze'!Q50),ISBLANK('Input_Δ assenze'!Q20)),"N.A.",((('Input_Δ assenze'!Q50/'Input_Δ assenze'!Q20)-('Input_Δ assenze'!E50/'Input_Δ assenze'!E20))/('Input_Δ assenze'!E50/'Input_Δ assenze'!E20)))</f>
        <v>N.A.</v>
      </c>
      <c r="F51" s="6" t="str">
        <f>IF(AND(ISBLANK('Input_Δ assenze'!R50),ISBLANK('Input_Δ assenze'!R20)),"N.A.",((('Input_Δ assenze'!R50/'Input_Δ assenze'!R20)-('Input_Δ assenze'!F50/'Input_Δ assenze'!F20))/('Input_Δ assenze'!F50/'Input_Δ assenze'!F20)))</f>
        <v>N.A.</v>
      </c>
      <c r="G51" s="6" t="str">
        <f>IF(AND(ISBLANK('Input_Δ assenze'!S50),ISBLANK('Input_Δ assenze'!S20)),"N.A.",((('Input_Δ assenze'!S50/'Input_Δ assenze'!S20)-('Input_Δ assenze'!G50/'Input_Δ assenze'!G20))/('Input_Δ assenze'!G50/'Input_Δ assenze'!G20)))</f>
        <v>N.A.</v>
      </c>
      <c r="H51" s="6" t="str">
        <f>IF(AND(ISBLANK('Input_Δ assenze'!T50),ISBLANK('Input_Δ assenze'!T20)),"N.A.",((('Input_Δ assenze'!T50/'Input_Δ assenze'!T20)-('Input_Δ assenze'!H50/'Input_Δ assenze'!H20))/('Input_Δ assenze'!H50/'Input_Δ assenze'!H20)))</f>
        <v>N.A.</v>
      </c>
      <c r="I51" s="6" t="str">
        <f>IF(AND(ISBLANK('Input_Δ assenze'!U50),ISBLANK('Input_Δ assenze'!U20)),"N.A.",((('Input_Δ assenze'!U50/'Input_Δ assenze'!U20)-('Input_Δ assenze'!I50/'Input_Δ assenze'!I20))/('Input_Δ assenze'!I50/'Input_Δ assenze'!I20)))</f>
        <v>N.A.</v>
      </c>
      <c r="J51" s="6" t="str">
        <f>IF(AND(ISBLANK('Input_Δ assenze'!V50),ISBLANK('Input_Δ assenze'!V20)),"N.A.",((('Input_Δ assenze'!V50/'Input_Δ assenze'!V20)-('Input_Δ assenze'!J50/'Input_Δ assenze'!J20))/('Input_Δ assenze'!J50/'Input_Δ assenze'!J20)))</f>
        <v>N.A.</v>
      </c>
      <c r="K51" s="6" t="str">
        <f>IF(AND(ISBLANK('Input_Δ assenze'!W50),ISBLANK('Input_Δ assenze'!W20)),"N.A.",((('Input_Δ assenze'!W50/'Input_Δ assenze'!W20)-('Input_Δ assenze'!K50/'Input_Δ assenze'!K20))/('Input_Δ assenze'!K50/'Input_Δ assenze'!K20)))</f>
        <v>N.A.</v>
      </c>
      <c r="L51" s="6" t="str">
        <f>IF(AND(ISBLANK('Input_Δ assenze'!X50),ISBLANK('Input_Δ assenze'!X20)),"N.A.",((('Input_Δ assenze'!X50/'Input_Δ assenze'!X20)-('Input_Δ assenze'!L50/'Input_Δ assenze'!L20))/('Input_Δ assenze'!L50/'Input_Δ assenze'!L20)))</f>
        <v>N.A.</v>
      </c>
      <c r="M51" s="6" t="str">
        <f>IF(AND(ISBLANK('Input_Δ assenze'!Y50),ISBLANK('Input_Δ assenze'!Y20)),"N.A.",((('Input_Δ assenze'!Y50/'Input_Δ assenze'!Y20)-('Input_Δ assenze'!M50/'Input_Δ assenze'!M20))/('Input_Δ assenze'!M50/'Input_Δ assenze'!M20)))</f>
        <v>N.A.</v>
      </c>
      <c r="N51" s="98"/>
    </row>
    <row r="52" spans="1:14">
      <c r="A52" s="4">
        <f>'Input_Δ assenze'!A51</f>
        <v>0</v>
      </c>
      <c r="B52" s="6" t="str">
        <f>IF(AND(ISBLANK('Input_Δ assenze'!N51),ISBLANK('Input_Δ assenze'!N21)),"N.A.",((('Input_Δ assenze'!N51/'Input_Δ assenze'!N21)-('Input_Δ assenze'!B51/'Input_Δ assenze'!B21))/('Input_Δ assenze'!B51/'Input_Δ assenze'!B21)))</f>
        <v>N.A.</v>
      </c>
      <c r="C52" s="6" t="str">
        <f>IF(AND(ISBLANK('Input_Δ assenze'!O51),ISBLANK('Input_Δ assenze'!O21)),"N.A.",((('Input_Δ assenze'!O51/'Input_Δ assenze'!O21)-('Input_Δ assenze'!C51/'Input_Δ assenze'!C21))/('Input_Δ assenze'!C51/'Input_Δ assenze'!C21)))</f>
        <v>N.A.</v>
      </c>
      <c r="D52" s="6" t="str">
        <f>IF(AND(ISBLANK('Input_Δ assenze'!P51),ISBLANK('Input_Δ assenze'!P21)),"N.A.",((('Input_Δ assenze'!P51/'Input_Δ assenze'!P21)-('Input_Δ assenze'!D51/'Input_Δ assenze'!D21))/('Input_Δ assenze'!D51/'Input_Δ assenze'!D21)))</f>
        <v>N.A.</v>
      </c>
      <c r="E52" s="6" t="str">
        <f>IF(AND(ISBLANK('Input_Δ assenze'!Q51),ISBLANK('Input_Δ assenze'!Q21)),"N.A.",((('Input_Δ assenze'!Q51/'Input_Δ assenze'!Q21)-('Input_Δ assenze'!E51/'Input_Δ assenze'!E21))/('Input_Δ assenze'!E51/'Input_Δ assenze'!E21)))</f>
        <v>N.A.</v>
      </c>
      <c r="F52" s="6" t="str">
        <f>IF(AND(ISBLANK('Input_Δ assenze'!R51),ISBLANK('Input_Δ assenze'!R21)),"N.A.",((('Input_Δ assenze'!R51/'Input_Δ assenze'!R21)-('Input_Δ assenze'!F51/'Input_Δ assenze'!F21))/('Input_Δ assenze'!F51/'Input_Δ assenze'!F21)))</f>
        <v>N.A.</v>
      </c>
      <c r="G52" s="6" t="str">
        <f>IF(AND(ISBLANK('Input_Δ assenze'!S51),ISBLANK('Input_Δ assenze'!S21)),"N.A.",((('Input_Δ assenze'!S51/'Input_Δ assenze'!S21)-('Input_Δ assenze'!G51/'Input_Δ assenze'!G21))/('Input_Δ assenze'!G51/'Input_Δ assenze'!G21)))</f>
        <v>N.A.</v>
      </c>
      <c r="H52" s="6" t="str">
        <f>IF(AND(ISBLANK('Input_Δ assenze'!T51),ISBLANK('Input_Δ assenze'!T21)),"N.A.",((('Input_Δ assenze'!T51/'Input_Δ assenze'!T21)-('Input_Δ assenze'!H51/'Input_Δ assenze'!H21))/('Input_Δ assenze'!H51/'Input_Δ assenze'!H21)))</f>
        <v>N.A.</v>
      </c>
      <c r="I52" s="6" t="str">
        <f>IF(AND(ISBLANK('Input_Δ assenze'!U51),ISBLANK('Input_Δ assenze'!U21)),"N.A.",((('Input_Δ assenze'!U51/'Input_Δ assenze'!U21)-('Input_Δ assenze'!I51/'Input_Δ assenze'!I21))/('Input_Δ assenze'!I51/'Input_Δ assenze'!I21)))</f>
        <v>N.A.</v>
      </c>
      <c r="J52" s="6" t="str">
        <f>IF(AND(ISBLANK('Input_Δ assenze'!V51),ISBLANK('Input_Δ assenze'!V21)),"N.A.",((('Input_Δ assenze'!V51/'Input_Δ assenze'!V21)-('Input_Δ assenze'!J51/'Input_Δ assenze'!J21))/('Input_Δ assenze'!J51/'Input_Δ assenze'!J21)))</f>
        <v>N.A.</v>
      </c>
      <c r="K52" s="6" t="str">
        <f>IF(AND(ISBLANK('Input_Δ assenze'!W51),ISBLANK('Input_Δ assenze'!W21)),"N.A.",((('Input_Δ assenze'!W51/'Input_Δ assenze'!W21)-('Input_Δ assenze'!K51/'Input_Δ assenze'!K21))/('Input_Δ assenze'!K51/'Input_Δ assenze'!K21)))</f>
        <v>N.A.</v>
      </c>
      <c r="L52" s="6" t="str">
        <f>IF(AND(ISBLANK('Input_Δ assenze'!X51),ISBLANK('Input_Δ assenze'!X21)),"N.A.",((('Input_Δ assenze'!X51/'Input_Δ assenze'!X21)-('Input_Δ assenze'!L51/'Input_Δ assenze'!L21))/('Input_Δ assenze'!L51/'Input_Δ assenze'!L21)))</f>
        <v>N.A.</v>
      </c>
      <c r="M52" s="6" t="str">
        <f>IF(AND(ISBLANK('Input_Δ assenze'!Y51),ISBLANK('Input_Δ assenze'!Y21)),"N.A.",((('Input_Δ assenze'!Y51/'Input_Δ assenze'!Y21)-('Input_Δ assenze'!M51/'Input_Δ assenze'!M21))/('Input_Δ assenze'!M51/'Input_Δ assenze'!M21)))</f>
        <v>N.A.</v>
      </c>
      <c r="N52" s="98"/>
    </row>
    <row r="53" spans="1:14">
      <c r="A53" s="4">
        <f>'Input_Δ assenze'!A52</f>
        <v>0</v>
      </c>
      <c r="B53" s="6" t="str">
        <f>IF(AND(ISBLANK('Input_Δ assenze'!N52),ISBLANK('Input_Δ assenze'!N22)),"N.A.",((('Input_Δ assenze'!N52/'Input_Δ assenze'!N22)-('Input_Δ assenze'!B52/'Input_Δ assenze'!B22))/('Input_Δ assenze'!B52/'Input_Δ assenze'!B22)))</f>
        <v>N.A.</v>
      </c>
      <c r="C53" s="6" t="str">
        <f>IF(AND(ISBLANK('Input_Δ assenze'!O52),ISBLANK('Input_Δ assenze'!O22)),"N.A.",((('Input_Δ assenze'!O52/'Input_Δ assenze'!O22)-('Input_Δ assenze'!C52/'Input_Δ assenze'!C22))/('Input_Δ assenze'!C52/'Input_Δ assenze'!C22)))</f>
        <v>N.A.</v>
      </c>
      <c r="D53" s="6" t="str">
        <f>IF(AND(ISBLANK('Input_Δ assenze'!P52),ISBLANK('Input_Δ assenze'!P22)),"N.A.",((('Input_Δ assenze'!P52/'Input_Δ assenze'!P22)-('Input_Δ assenze'!D52/'Input_Δ assenze'!D22))/('Input_Δ assenze'!D52/'Input_Δ assenze'!D22)))</f>
        <v>N.A.</v>
      </c>
      <c r="E53" s="6" t="str">
        <f>IF(AND(ISBLANK('Input_Δ assenze'!Q52),ISBLANK('Input_Δ assenze'!Q22)),"N.A.",((('Input_Δ assenze'!Q52/'Input_Δ assenze'!Q22)-('Input_Δ assenze'!E52/'Input_Δ assenze'!E22))/('Input_Δ assenze'!E52/'Input_Δ assenze'!E22)))</f>
        <v>N.A.</v>
      </c>
      <c r="F53" s="6" t="str">
        <f>IF(AND(ISBLANK('Input_Δ assenze'!R52),ISBLANK('Input_Δ assenze'!R22)),"N.A.",((('Input_Δ assenze'!R52/'Input_Δ assenze'!R22)-('Input_Δ assenze'!F52/'Input_Δ assenze'!F22))/('Input_Δ assenze'!F52/'Input_Δ assenze'!F22)))</f>
        <v>N.A.</v>
      </c>
      <c r="G53" s="6" t="str">
        <f>IF(AND(ISBLANK('Input_Δ assenze'!S52),ISBLANK('Input_Δ assenze'!S22)),"N.A.",((('Input_Δ assenze'!S52/'Input_Δ assenze'!S22)-('Input_Δ assenze'!G52/'Input_Δ assenze'!G22))/('Input_Δ assenze'!G52/'Input_Δ assenze'!G22)))</f>
        <v>N.A.</v>
      </c>
      <c r="H53" s="6" t="str">
        <f>IF(AND(ISBLANK('Input_Δ assenze'!T52),ISBLANK('Input_Δ assenze'!T22)),"N.A.",((('Input_Δ assenze'!T52/'Input_Δ assenze'!T22)-('Input_Δ assenze'!H52/'Input_Δ assenze'!H22))/('Input_Δ assenze'!H52/'Input_Δ assenze'!H22)))</f>
        <v>N.A.</v>
      </c>
      <c r="I53" s="6" t="str">
        <f>IF(AND(ISBLANK('Input_Δ assenze'!U52),ISBLANK('Input_Δ assenze'!U22)),"N.A.",((('Input_Δ assenze'!U52/'Input_Δ assenze'!U22)-('Input_Δ assenze'!I52/'Input_Δ assenze'!I22))/('Input_Δ assenze'!I52/'Input_Δ assenze'!I22)))</f>
        <v>N.A.</v>
      </c>
      <c r="J53" s="6" t="str">
        <f>IF(AND(ISBLANK('Input_Δ assenze'!V52),ISBLANK('Input_Δ assenze'!V22)),"N.A.",((('Input_Δ assenze'!V52/'Input_Δ assenze'!V22)-('Input_Δ assenze'!J52/'Input_Δ assenze'!J22))/('Input_Δ assenze'!J52/'Input_Δ assenze'!J22)))</f>
        <v>N.A.</v>
      </c>
      <c r="K53" s="6" t="str">
        <f>IF(AND(ISBLANK('Input_Δ assenze'!W52),ISBLANK('Input_Δ assenze'!W22)),"N.A.",((('Input_Δ assenze'!W52/'Input_Δ assenze'!W22)-('Input_Δ assenze'!K52/'Input_Δ assenze'!K22))/('Input_Δ assenze'!K52/'Input_Δ assenze'!K22)))</f>
        <v>N.A.</v>
      </c>
      <c r="L53" s="6" t="str">
        <f>IF(AND(ISBLANK('Input_Δ assenze'!X52),ISBLANK('Input_Δ assenze'!X22)),"N.A.",((('Input_Δ assenze'!X52/'Input_Δ assenze'!X22)-('Input_Δ assenze'!L52/'Input_Δ assenze'!L22))/('Input_Δ assenze'!L52/'Input_Δ assenze'!L22)))</f>
        <v>N.A.</v>
      </c>
      <c r="M53" s="6" t="str">
        <f>IF(AND(ISBLANK('Input_Δ assenze'!Y52),ISBLANK('Input_Δ assenze'!Y22)),"N.A.",((('Input_Δ assenze'!Y52/'Input_Δ assenze'!Y22)-('Input_Δ assenze'!M52/'Input_Δ assenze'!M22))/('Input_Δ assenze'!M52/'Input_Δ assenze'!M22)))</f>
        <v>N.A.</v>
      </c>
      <c r="N53" s="98"/>
    </row>
    <row r="54" spans="1:14">
      <c r="A54" s="4">
        <f>'Input_Δ assenze'!A53</f>
        <v>0</v>
      </c>
      <c r="B54" s="6" t="str">
        <f>IF(AND(ISBLANK('Input_Δ assenze'!N53),ISBLANK('Input_Δ assenze'!N23)),"N.A.",((('Input_Δ assenze'!N53/'Input_Δ assenze'!N23)-('Input_Δ assenze'!B53/'Input_Δ assenze'!B23))/('Input_Δ assenze'!B53/'Input_Δ assenze'!B23)))</f>
        <v>N.A.</v>
      </c>
      <c r="C54" s="6" t="str">
        <f>IF(AND(ISBLANK('Input_Δ assenze'!O53),ISBLANK('Input_Δ assenze'!O23)),"N.A.",((('Input_Δ assenze'!O53/'Input_Δ assenze'!O23)-('Input_Δ assenze'!C53/'Input_Δ assenze'!C23))/('Input_Δ assenze'!C53/'Input_Δ assenze'!C23)))</f>
        <v>N.A.</v>
      </c>
      <c r="D54" s="6" t="str">
        <f>IF(AND(ISBLANK('Input_Δ assenze'!P53),ISBLANK('Input_Δ assenze'!P23)),"N.A.",((('Input_Δ assenze'!P53/'Input_Δ assenze'!P23)-('Input_Δ assenze'!D53/'Input_Δ assenze'!D23))/('Input_Δ assenze'!D53/'Input_Δ assenze'!D23)))</f>
        <v>N.A.</v>
      </c>
      <c r="E54" s="6" t="str">
        <f>IF(AND(ISBLANK('Input_Δ assenze'!Q53),ISBLANK('Input_Δ assenze'!Q23)),"N.A.",((('Input_Δ assenze'!Q53/'Input_Δ assenze'!Q23)-('Input_Δ assenze'!E53/'Input_Δ assenze'!E23))/('Input_Δ assenze'!E53/'Input_Δ assenze'!E23)))</f>
        <v>N.A.</v>
      </c>
      <c r="F54" s="6" t="str">
        <f>IF(AND(ISBLANK('Input_Δ assenze'!R53),ISBLANK('Input_Δ assenze'!R23)),"N.A.",((('Input_Δ assenze'!R53/'Input_Δ assenze'!R23)-('Input_Δ assenze'!F53/'Input_Δ assenze'!F23))/('Input_Δ assenze'!F53/'Input_Δ assenze'!F23)))</f>
        <v>N.A.</v>
      </c>
      <c r="G54" s="6" t="str">
        <f>IF(AND(ISBLANK('Input_Δ assenze'!S53),ISBLANK('Input_Δ assenze'!S23)),"N.A.",((('Input_Δ assenze'!S53/'Input_Δ assenze'!S23)-('Input_Δ assenze'!G53/'Input_Δ assenze'!G23))/('Input_Δ assenze'!G53/'Input_Δ assenze'!G23)))</f>
        <v>N.A.</v>
      </c>
      <c r="H54" s="6" t="str">
        <f>IF(AND(ISBLANK('Input_Δ assenze'!T53),ISBLANK('Input_Δ assenze'!T23)),"N.A.",((('Input_Δ assenze'!T53/'Input_Δ assenze'!T23)-('Input_Δ assenze'!H53/'Input_Δ assenze'!H23))/('Input_Δ assenze'!H53/'Input_Δ assenze'!H23)))</f>
        <v>N.A.</v>
      </c>
      <c r="I54" s="6" t="str">
        <f>IF(AND(ISBLANK('Input_Δ assenze'!U53),ISBLANK('Input_Δ assenze'!U23)),"N.A.",((('Input_Δ assenze'!U53/'Input_Δ assenze'!U23)-('Input_Δ assenze'!I53/'Input_Δ assenze'!I23))/('Input_Δ assenze'!I53/'Input_Δ assenze'!I23)))</f>
        <v>N.A.</v>
      </c>
      <c r="J54" s="6" t="str">
        <f>IF(AND(ISBLANK('Input_Δ assenze'!V53),ISBLANK('Input_Δ assenze'!V23)),"N.A.",((('Input_Δ assenze'!V53/'Input_Δ assenze'!V23)-('Input_Δ assenze'!J53/'Input_Δ assenze'!J23))/('Input_Δ assenze'!J53/'Input_Δ assenze'!J23)))</f>
        <v>N.A.</v>
      </c>
      <c r="K54" s="6" t="str">
        <f>IF(AND(ISBLANK('Input_Δ assenze'!W53),ISBLANK('Input_Δ assenze'!W23)),"N.A.",((('Input_Δ assenze'!W53/'Input_Δ assenze'!W23)-('Input_Δ assenze'!K53/'Input_Δ assenze'!K23))/('Input_Δ assenze'!K53/'Input_Δ assenze'!K23)))</f>
        <v>N.A.</v>
      </c>
      <c r="L54" s="6" t="str">
        <f>IF(AND(ISBLANK('Input_Δ assenze'!X53),ISBLANK('Input_Δ assenze'!X23)),"N.A.",((('Input_Δ assenze'!X53/'Input_Δ assenze'!X23)-('Input_Δ assenze'!L53/'Input_Δ assenze'!L23))/('Input_Δ assenze'!L53/'Input_Δ assenze'!L23)))</f>
        <v>N.A.</v>
      </c>
      <c r="M54" s="6" t="str">
        <f>IF(AND(ISBLANK('Input_Δ assenze'!Y53),ISBLANK('Input_Δ assenze'!Y23)),"N.A.",((('Input_Δ assenze'!Y53/'Input_Δ assenze'!Y23)-('Input_Δ assenze'!M53/'Input_Δ assenze'!M23))/('Input_Δ assenze'!M53/'Input_Δ assenze'!M23)))</f>
        <v>N.A.</v>
      </c>
      <c r="N54" s="98"/>
    </row>
    <row r="55" spans="1:14">
      <c r="A55" s="4">
        <f>'Input_Δ assenze'!A54</f>
        <v>0</v>
      </c>
      <c r="B55" s="6" t="str">
        <f>IF(AND(ISBLANK('Input_Δ assenze'!N54),ISBLANK('Input_Δ assenze'!N24)),"N.A.",((('Input_Δ assenze'!N54/'Input_Δ assenze'!N24)-('Input_Δ assenze'!B54/'Input_Δ assenze'!B24))/('Input_Δ assenze'!B54/'Input_Δ assenze'!B24)))</f>
        <v>N.A.</v>
      </c>
      <c r="C55" s="6" t="str">
        <f>IF(AND(ISBLANK('Input_Δ assenze'!O54),ISBLANK('Input_Δ assenze'!O24)),"N.A.",((('Input_Δ assenze'!O54/'Input_Δ assenze'!O24)-('Input_Δ assenze'!C54/'Input_Δ assenze'!C24))/('Input_Δ assenze'!C54/'Input_Δ assenze'!C24)))</f>
        <v>N.A.</v>
      </c>
      <c r="D55" s="6" t="str">
        <f>IF(AND(ISBLANK('Input_Δ assenze'!P54),ISBLANK('Input_Δ assenze'!P24)),"N.A.",((('Input_Δ assenze'!P54/'Input_Δ assenze'!P24)-('Input_Δ assenze'!D54/'Input_Δ assenze'!D24))/('Input_Δ assenze'!D54/'Input_Δ assenze'!D24)))</f>
        <v>N.A.</v>
      </c>
      <c r="E55" s="6" t="str">
        <f>IF(AND(ISBLANK('Input_Δ assenze'!Q54),ISBLANK('Input_Δ assenze'!Q24)),"N.A.",((('Input_Δ assenze'!Q54/'Input_Δ assenze'!Q24)-('Input_Δ assenze'!E54/'Input_Δ assenze'!E24))/('Input_Δ assenze'!E54/'Input_Δ assenze'!E24)))</f>
        <v>N.A.</v>
      </c>
      <c r="F55" s="6" t="str">
        <f>IF(AND(ISBLANK('Input_Δ assenze'!R54),ISBLANK('Input_Δ assenze'!R24)),"N.A.",((('Input_Δ assenze'!R54/'Input_Δ assenze'!R24)-('Input_Δ assenze'!F54/'Input_Δ assenze'!F24))/('Input_Δ assenze'!F54/'Input_Δ assenze'!F24)))</f>
        <v>N.A.</v>
      </c>
      <c r="G55" s="6" t="str">
        <f>IF(AND(ISBLANK('Input_Δ assenze'!S54),ISBLANK('Input_Δ assenze'!S24)),"N.A.",((('Input_Δ assenze'!S54/'Input_Δ assenze'!S24)-('Input_Δ assenze'!G54/'Input_Δ assenze'!G24))/('Input_Δ assenze'!G54/'Input_Δ assenze'!G24)))</f>
        <v>N.A.</v>
      </c>
      <c r="H55" s="6" t="str">
        <f>IF(AND(ISBLANK('Input_Δ assenze'!T54),ISBLANK('Input_Δ assenze'!T24)),"N.A.",((('Input_Δ assenze'!T54/'Input_Δ assenze'!T24)-('Input_Δ assenze'!H54/'Input_Δ assenze'!H24))/('Input_Δ assenze'!H54/'Input_Δ assenze'!H24)))</f>
        <v>N.A.</v>
      </c>
      <c r="I55" s="6" t="str">
        <f>IF(AND(ISBLANK('Input_Δ assenze'!U54),ISBLANK('Input_Δ assenze'!U24)),"N.A.",((('Input_Δ assenze'!U54/'Input_Δ assenze'!U24)-('Input_Δ assenze'!I54/'Input_Δ assenze'!I24))/('Input_Δ assenze'!I54/'Input_Δ assenze'!I24)))</f>
        <v>N.A.</v>
      </c>
      <c r="J55" s="6" t="str">
        <f>IF(AND(ISBLANK('Input_Δ assenze'!V54),ISBLANK('Input_Δ assenze'!V24)),"N.A.",((('Input_Δ assenze'!V54/'Input_Δ assenze'!V24)-('Input_Δ assenze'!J54/'Input_Δ assenze'!J24))/('Input_Δ assenze'!J54/'Input_Δ assenze'!J24)))</f>
        <v>N.A.</v>
      </c>
      <c r="K55" s="6" t="str">
        <f>IF(AND(ISBLANK('Input_Δ assenze'!W54),ISBLANK('Input_Δ assenze'!W24)),"N.A.",((('Input_Δ assenze'!W54/'Input_Δ assenze'!W24)-('Input_Δ assenze'!K54/'Input_Δ assenze'!K24))/('Input_Δ assenze'!K54/'Input_Δ assenze'!K24)))</f>
        <v>N.A.</v>
      </c>
      <c r="L55" s="6" t="str">
        <f>IF(AND(ISBLANK('Input_Δ assenze'!X54),ISBLANK('Input_Δ assenze'!X24)),"N.A.",((('Input_Δ assenze'!X54/'Input_Δ assenze'!X24)-('Input_Δ assenze'!L54/'Input_Δ assenze'!L24))/('Input_Δ assenze'!L54/'Input_Δ assenze'!L24)))</f>
        <v>N.A.</v>
      </c>
      <c r="M55" s="6" t="str">
        <f>IF(AND(ISBLANK('Input_Δ assenze'!Y54),ISBLANK('Input_Δ assenze'!Y24)),"N.A.",((('Input_Δ assenze'!Y54/'Input_Δ assenze'!Y24)-('Input_Δ assenze'!M54/'Input_Δ assenze'!M24))/('Input_Δ assenze'!M54/'Input_Δ assenze'!M24)))</f>
        <v>N.A.</v>
      </c>
      <c r="N55" s="98"/>
    </row>
    <row r="56" spans="1:14">
      <c r="A56" s="4">
        <f>'Input_Δ assenze'!A55</f>
        <v>0</v>
      </c>
      <c r="B56" s="6" t="str">
        <f>IF(AND(ISBLANK('Input_Δ assenze'!N55),ISBLANK('Input_Δ assenze'!N25)),"N.A.",((('Input_Δ assenze'!N55/'Input_Δ assenze'!N25)-('Input_Δ assenze'!B55/'Input_Δ assenze'!B25))/('Input_Δ assenze'!B55/'Input_Δ assenze'!B25)))</f>
        <v>N.A.</v>
      </c>
      <c r="C56" s="6" t="str">
        <f>IF(AND(ISBLANK('Input_Δ assenze'!O55),ISBLANK('Input_Δ assenze'!O25)),"N.A.",((('Input_Δ assenze'!O55/'Input_Δ assenze'!O25)-('Input_Δ assenze'!C55/'Input_Δ assenze'!C25))/('Input_Δ assenze'!C55/'Input_Δ assenze'!C25)))</f>
        <v>N.A.</v>
      </c>
      <c r="D56" s="6" t="str">
        <f>IF(AND(ISBLANK('Input_Δ assenze'!P55),ISBLANK('Input_Δ assenze'!P25)),"N.A.",((('Input_Δ assenze'!P55/'Input_Δ assenze'!P25)-('Input_Δ assenze'!D55/'Input_Δ assenze'!D25))/('Input_Δ assenze'!D55/'Input_Δ assenze'!D25)))</f>
        <v>N.A.</v>
      </c>
      <c r="E56" s="6" t="str">
        <f>IF(AND(ISBLANK('Input_Δ assenze'!Q55),ISBLANK('Input_Δ assenze'!Q25)),"N.A.",((('Input_Δ assenze'!Q55/'Input_Δ assenze'!Q25)-('Input_Δ assenze'!E55/'Input_Δ assenze'!E25))/('Input_Δ assenze'!E55/'Input_Δ assenze'!E25)))</f>
        <v>N.A.</v>
      </c>
      <c r="F56" s="6" t="str">
        <f>IF(AND(ISBLANK('Input_Δ assenze'!R55),ISBLANK('Input_Δ assenze'!R25)),"N.A.",((('Input_Δ assenze'!R55/'Input_Δ assenze'!R25)-('Input_Δ assenze'!F55/'Input_Δ assenze'!F25))/('Input_Δ assenze'!F55/'Input_Δ assenze'!F25)))</f>
        <v>N.A.</v>
      </c>
      <c r="G56" s="6" t="str">
        <f>IF(AND(ISBLANK('Input_Δ assenze'!S55),ISBLANK('Input_Δ assenze'!S25)),"N.A.",((('Input_Δ assenze'!S55/'Input_Δ assenze'!S25)-('Input_Δ assenze'!G55/'Input_Δ assenze'!G25))/('Input_Δ assenze'!G55/'Input_Δ assenze'!G25)))</f>
        <v>N.A.</v>
      </c>
      <c r="H56" s="6" t="str">
        <f>IF(AND(ISBLANK('Input_Δ assenze'!T55),ISBLANK('Input_Δ assenze'!T25)),"N.A.",((('Input_Δ assenze'!T55/'Input_Δ assenze'!T25)-('Input_Δ assenze'!H55/'Input_Δ assenze'!H25))/('Input_Δ assenze'!H55/'Input_Δ assenze'!H25)))</f>
        <v>N.A.</v>
      </c>
      <c r="I56" s="6" t="str">
        <f>IF(AND(ISBLANK('Input_Δ assenze'!U55),ISBLANK('Input_Δ assenze'!U25)),"N.A.",((('Input_Δ assenze'!U55/'Input_Δ assenze'!U25)-('Input_Δ assenze'!I55/'Input_Δ assenze'!I25))/('Input_Δ assenze'!I55/'Input_Δ assenze'!I25)))</f>
        <v>N.A.</v>
      </c>
      <c r="J56" s="6" t="str">
        <f>IF(AND(ISBLANK('Input_Δ assenze'!V55),ISBLANK('Input_Δ assenze'!V25)),"N.A.",((('Input_Δ assenze'!V55/'Input_Δ assenze'!V25)-('Input_Δ assenze'!J55/'Input_Δ assenze'!J25))/('Input_Δ assenze'!J55/'Input_Δ assenze'!J25)))</f>
        <v>N.A.</v>
      </c>
      <c r="K56" s="6" t="str">
        <f>IF(AND(ISBLANK('Input_Δ assenze'!W55),ISBLANK('Input_Δ assenze'!W25)),"N.A.",((('Input_Δ assenze'!W55/'Input_Δ assenze'!W25)-('Input_Δ assenze'!K55/'Input_Δ assenze'!K25))/('Input_Δ assenze'!K55/'Input_Δ assenze'!K25)))</f>
        <v>N.A.</v>
      </c>
      <c r="L56" s="6" t="str">
        <f>IF(AND(ISBLANK('Input_Δ assenze'!X55),ISBLANK('Input_Δ assenze'!X25)),"N.A.",((('Input_Δ assenze'!X55/'Input_Δ assenze'!X25)-('Input_Δ assenze'!L55/'Input_Δ assenze'!L25))/('Input_Δ assenze'!L55/'Input_Δ assenze'!L25)))</f>
        <v>N.A.</v>
      </c>
      <c r="M56" s="6" t="str">
        <f>IF(AND(ISBLANK('Input_Δ assenze'!Y55),ISBLANK('Input_Δ assenze'!Y25)),"N.A.",((('Input_Δ assenze'!Y55/'Input_Δ assenze'!Y25)-('Input_Δ assenze'!M55/'Input_Δ assenze'!M25))/('Input_Δ assenze'!M55/'Input_Δ assenze'!M25)))</f>
        <v>N.A.</v>
      </c>
      <c r="N56" s="98"/>
    </row>
    <row r="57" spans="1:14">
      <c r="A57" s="4">
        <f>'Input_Δ assenze'!A56</f>
        <v>0</v>
      </c>
      <c r="B57" s="6" t="str">
        <f>IF(AND(ISBLANK('Input_Δ assenze'!N56),ISBLANK('Input_Δ assenze'!N26)),"N.A.",((('Input_Δ assenze'!N56/'Input_Δ assenze'!N26)-('Input_Δ assenze'!B56/'Input_Δ assenze'!B26))/('Input_Δ assenze'!B56/'Input_Δ assenze'!B26)))</f>
        <v>N.A.</v>
      </c>
      <c r="C57" s="6" t="str">
        <f>IF(AND(ISBLANK('Input_Δ assenze'!O56),ISBLANK('Input_Δ assenze'!O26)),"N.A.",((('Input_Δ assenze'!O56/'Input_Δ assenze'!O26)-('Input_Δ assenze'!C56/'Input_Δ assenze'!C26))/('Input_Δ assenze'!C56/'Input_Δ assenze'!C26)))</f>
        <v>N.A.</v>
      </c>
      <c r="D57" s="6" t="str">
        <f>IF(AND(ISBLANK('Input_Δ assenze'!P56),ISBLANK('Input_Δ assenze'!P26)),"N.A.",((('Input_Δ assenze'!P56/'Input_Δ assenze'!P26)-('Input_Δ assenze'!D56/'Input_Δ assenze'!D26))/('Input_Δ assenze'!D56/'Input_Δ assenze'!D26)))</f>
        <v>N.A.</v>
      </c>
      <c r="E57" s="6" t="str">
        <f>IF(AND(ISBLANK('Input_Δ assenze'!Q56),ISBLANK('Input_Δ assenze'!Q26)),"N.A.",((('Input_Δ assenze'!Q56/'Input_Δ assenze'!Q26)-('Input_Δ assenze'!E56/'Input_Δ assenze'!E26))/('Input_Δ assenze'!E56/'Input_Δ assenze'!E26)))</f>
        <v>N.A.</v>
      </c>
      <c r="F57" s="6" t="str">
        <f>IF(AND(ISBLANK('Input_Δ assenze'!R56),ISBLANK('Input_Δ assenze'!R26)),"N.A.",((('Input_Δ assenze'!R56/'Input_Δ assenze'!R26)-('Input_Δ assenze'!F56/'Input_Δ assenze'!F26))/('Input_Δ assenze'!F56/'Input_Δ assenze'!F26)))</f>
        <v>N.A.</v>
      </c>
      <c r="G57" s="6" t="str">
        <f>IF(AND(ISBLANK('Input_Δ assenze'!S56),ISBLANK('Input_Δ assenze'!S26)),"N.A.",((('Input_Δ assenze'!S56/'Input_Δ assenze'!S26)-('Input_Δ assenze'!G56/'Input_Δ assenze'!G26))/('Input_Δ assenze'!G56/'Input_Δ assenze'!G26)))</f>
        <v>N.A.</v>
      </c>
      <c r="H57" s="6" t="str">
        <f>IF(AND(ISBLANK('Input_Δ assenze'!T56),ISBLANK('Input_Δ assenze'!T26)),"N.A.",((('Input_Δ assenze'!T56/'Input_Δ assenze'!T26)-('Input_Δ assenze'!H56/'Input_Δ assenze'!H26))/('Input_Δ assenze'!H56/'Input_Δ assenze'!H26)))</f>
        <v>N.A.</v>
      </c>
      <c r="I57" s="6" t="str">
        <f>IF(AND(ISBLANK('Input_Δ assenze'!U56),ISBLANK('Input_Δ assenze'!U26)),"N.A.",((('Input_Δ assenze'!U56/'Input_Δ assenze'!U26)-('Input_Δ assenze'!I56/'Input_Δ assenze'!I26))/('Input_Δ assenze'!I56/'Input_Δ assenze'!I26)))</f>
        <v>N.A.</v>
      </c>
      <c r="J57" s="6" t="str">
        <f>IF(AND(ISBLANK('Input_Δ assenze'!V56),ISBLANK('Input_Δ assenze'!V26)),"N.A.",((('Input_Δ assenze'!V56/'Input_Δ assenze'!V26)-('Input_Δ assenze'!J56/'Input_Δ assenze'!J26))/('Input_Δ assenze'!J56/'Input_Δ assenze'!J26)))</f>
        <v>N.A.</v>
      </c>
      <c r="K57" s="6" t="str">
        <f>IF(AND(ISBLANK('Input_Δ assenze'!W56),ISBLANK('Input_Δ assenze'!W26)),"N.A.",((('Input_Δ assenze'!W56/'Input_Δ assenze'!W26)-('Input_Δ assenze'!K56/'Input_Δ assenze'!K26))/('Input_Δ assenze'!K56/'Input_Δ assenze'!K26)))</f>
        <v>N.A.</v>
      </c>
      <c r="L57" s="6" t="str">
        <f>IF(AND(ISBLANK('Input_Δ assenze'!X56),ISBLANK('Input_Δ assenze'!X26)),"N.A.",((('Input_Δ assenze'!X56/'Input_Δ assenze'!X26)-('Input_Δ assenze'!L56/'Input_Δ assenze'!L26))/('Input_Δ assenze'!L56/'Input_Δ assenze'!L26)))</f>
        <v>N.A.</v>
      </c>
      <c r="M57" s="6" t="str">
        <f>IF(AND(ISBLANK('Input_Δ assenze'!Y56),ISBLANK('Input_Δ assenze'!Y26)),"N.A.",((('Input_Δ assenze'!Y56/'Input_Δ assenze'!Y26)-('Input_Δ assenze'!M56/'Input_Δ assenze'!M26))/('Input_Δ assenze'!M56/'Input_Δ assenze'!M26)))</f>
        <v>N.A.</v>
      </c>
      <c r="N57" s="98"/>
    </row>
    <row r="58" spans="1:14">
      <c r="A58" s="4">
        <f>'Input_Δ assenze'!A57</f>
        <v>0</v>
      </c>
      <c r="B58" s="6" t="str">
        <f>IF(AND(ISBLANK('Input_Δ assenze'!N57),ISBLANK('Input_Δ assenze'!N27)),"N.A.",((('Input_Δ assenze'!N57/'Input_Δ assenze'!N27)-('Input_Δ assenze'!B57/'Input_Δ assenze'!B27))/('Input_Δ assenze'!B57/'Input_Δ assenze'!B27)))</f>
        <v>N.A.</v>
      </c>
      <c r="C58" s="6" t="str">
        <f>IF(AND(ISBLANK('Input_Δ assenze'!O57),ISBLANK('Input_Δ assenze'!O27)),"N.A.",((('Input_Δ assenze'!O57/'Input_Δ assenze'!O27)-('Input_Δ assenze'!C57/'Input_Δ assenze'!C27))/('Input_Δ assenze'!C57/'Input_Δ assenze'!C27)))</f>
        <v>N.A.</v>
      </c>
      <c r="D58" s="6" t="str">
        <f>IF(AND(ISBLANK('Input_Δ assenze'!P57),ISBLANK('Input_Δ assenze'!P27)),"N.A.",((('Input_Δ assenze'!P57/'Input_Δ assenze'!P27)-('Input_Δ assenze'!D57/'Input_Δ assenze'!D27))/('Input_Δ assenze'!D57/'Input_Δ assenze'!D27)))</f>
        <v>N.A.</v>
      </c>
      <c r="E58" s="6" t="str">
        <f>IF(AND(ISBLANK('Input_Δ assenze'!Q57),ISBLANK('Input_Δ assenze'!Q27)),"N.A.",((('Input_Δ assenze'!Q57/'Input_Δ assenze'!Q27)-('Input_Δ assenze'!E57/'Input_Δ assenze'!E27))/('Input_Δ assenze'!E57/'Input_Δ assenze'!E27)))</f>
        <v>N.A.</v>
      </c>
      <c r="F58" s="6" t="str">
        <f>IF(AND(ISBLANK('Input_Δ assenze'!R57),ISBLANK('Input_Δ assenze'!R27)),"N.A.",((('Input_Δ assenze'!R57/'Input_Δ assenze'!R27)-('Input_Δ assenze'!F57/'Input_Δ assenze'!F27))/('Input_Δ assenze'!F57/'Input_Δ assenze'!F27)))</f>
        <v>N.A.</v>
      </c>
      <c r="G58" s="6" t="str">
        <f>IF(AND(ISBLANK('Input_Δ assenze'!S57),ISBLANK('Input_Δ assenze'!S27)),"N.A.",((('Input_Δ assenze'!S57/'Input_Δ assenze'!S27)-('Input_Δ assenze'!G57/'Input_Δ assenze'!G27))/('Input_Δ assenze'!G57/'Input_Δ assenze'!G27)))</f>
        <v>N.A.</v>
      </c>
      <c r="H58" s="6" t="str">
        <f>IF(AND(ISBLANK('Input_Δ assenze'!T57),ISBLANK('Input_Δ assenze'!T27)),"N.A.",((('Input_Δ assenze'!T57/'Input_Δ assenze'!T27)-('Input_Δ assenze'!H57/'Input_Δ assenze'!H27))/('Input_Δ assenze'!H57/'Input_Δ assenze'!H27)))</f>
        <v>N.A.</v>
      </c>
      <c r="I58" s="6" t="str">
        <f>IF(AND(ISBLANK('Input_Δ assenze'!U57),ISBLANK('Input_Δ assenze'!U27)),"N.A.",((('Input_Δ assenze'!U57/'Input_Δ assenze'!U27)-('Input_Δ assenze'!I57/'Input_Δ assenze'!I27))/('Input_Δ assenze'!I57/'Input_Δ assenze'!I27)))</f>
        <v>N.A.</v>
      </c>
      <c r="J58" s="6" t="str">
        <f>IF(AND(ISBLANK('Input_Δ assenze'!V57),ISBLANK('Input_Δ assenze'!V27)),"N.A.",((('Input_Δ assenze'!V57/'Input_Δ assenze'!V27)-('Input_Δ assenze'!J57/'Input_Δ assenze'!J27))/('Input_Δ assenze'!J57/'Input_Δ assenze'!J27)))</f>
        <v>N.A.</v>
      </c>
      <c r="K58" s="6" t="str">
        <f>IF(AND(ISBLANK('Input_Δ assenze'!W57),ISBLANK('Input_Δ assenze'!W27)),"N.A.",((('Input_Δ assenze'!W57/'Input_Δ assenze'!W27)-('Input_Δ assenze'!K57/'Input_Δ assenze'!K27))/('Input_Δ assenze'!K57/'Input_Δ assenze'!K27)))</f>
        <v>N.A.</v>
      </c>
      <c r="L58" s="6" t="str">
        <f>IF(AND(ISBLANK('Input_Δ assenze'!X57),ISBLANK('Input_Δ assenze'!X27)),"N.A.",((('Input_Δ assenze'!X57/'Input_Δ assenze'!X27)-('Input_Δ assenze'!L57/'Input_Δ assenze'!L27))/('Input_Δ assenze'!L57/'Input_Δ assenze'!L27)))</f>
        <v>N.A.</v>
      </c>
      <c r="M58" s="6" t="str">
        <f>IF(AND(ISBLANK('Input_Δ assenze'!Y57),ISBLANK('Input_Δ assenze'!Y27)),"N.A.",((('Input_Δ assenze'!Y57/'Input_Δ assenze'!Y27)-('Input_Δ assenze'!M57/'Input_Δ assenze'!M27))/('Input_Δ assenze'!M57/'Input_Δ assenze'!M27)))</f>
        <v>N.A.</v>
      </c>
      <c r="N58" s="98"/>
    </row>
    <row r="59" spans="1:14">
      <c r="A59" s="4">
        <f>'Input_Δ assenze'!A58</f>
        <v>0</v>
      </c>
      <c r="B59" s="6" t="str">
        <f>IF(AND(ISBLANK('Input_Δ assenze'!N58),ISBLANK('Input_Δ assenze'!N28)),"N.A.",((('Input_Δ assenze'!N58/'Input_Δ assenze'!N28)-('Input_Δ assenze'!B58/'Input_Δ assenze'!B28))/('Input_Δ assenze'!B58/'Input_Δ assenze'!B28)))</f>
        <v>N.A.</v>
      </c>
      <c r="C59" s="6" t="str">
        <f>IF(AND(ISBLANK('Input_Δ assenze'!O58),ISBLANK('Input_Δ assenze'!O28)),"N.A.",((('Input_Δ assenze'!O58/'Input_Δ assenze'!O28)-('Input_Δ assenze'!C58/'Input_Δ assenze'!C28))/('Input_Δ assenze'!C58/'Input_Δ assenze'!C28)))</f>
        <v>N.A.</v>
      </c>
      <c r="D59" s="6" t="str">
        <f>IF(AND(ISBLANK('Input_Δ assenze'!P58),ISBLANK('Input_Δ assenze'!P28)),"N.A.",((('Input_Δ assenze'!P58/'Input_Δ assenze'!P28)-('Input_Δ assenze'!D58/'Input_Δ assenze'!D28))/('Input_Δ assenze'!D58/'Input_Δ assenze'!D28)))</f>
        <v>N.A.</v>
      </c>
      <c r="E59" s="6" t="str">
        <f>IF(AND(ISBLANK('Input_Δ assenze'!Q58),ISBLANK('Input_Δ assenze'!Q28)),"N.A.",((('Input_Δ assenze'!Q58/'Input_Δ assenze'!Q28)-('Input_Δ assenze'!E58/'Input_Δ assenze'!E28))/('Input_Δ assenze'!E58/'Input_Δ assenze'!E28)))</f>
        <v>N.A.</v>
      </c>
      <c r="F59" s="6" t="str">
        <f>IF(AND(ISBLANK('Input_Δ assenze'!R58),ISBLANK('Input_Δ assenze'!R28)),"N.A.",((('Input_Δ assenze'!R58/'Input_Δ assenze'!R28)-('Input_Δ assenze'!F58/'Input_Δ assenze'!F28))/('Input_Δ assenze'!F58/'Input_Δ assenze'!F28)))</f>
        <v>N.A.</v>
      </c>
      <c r="G59" s="6" t="str">
        <f>IF(AND(ISBLANK('Input_Δ assenze'!S58),ISBLANK('Input_Δ assenze'!S28)),"N.A.",((('Input_Δ assenze'!S58/'Input_Δ assenze'!S28)-('Input_Δ assenze'!G58/'Input_Δ assenze'!G28))/('Input_Δ assenze'!G58/'Input_Δ assenze'!G28)))</f>
        <v>N.A.</v>
      </c>
      <c r="H59" s="6" t="str">
        <f>IF(AND(ISBLANK('Input_Δ assenze'!T58),ISBLANK('Input_Δ assenze'!T28)),"N.A.",((('Input_Δ assenze'!T58/'Input_Δ assenze'!T28)-('Input_Δ assenze'!H58/'Input_Δ assenze'!H28))/('Input_Δ assenze'!H58/'Input_Δ assenze'!H28)))</f>
        <v>N.A.</v>
      </c>
      <c r="I59" s="6" t="str">
        <f>IF(AND(ISBLANK('Input_Δ assenze'!U58),ISBLANK('Input_Δ assenze'!U28)),"N.A.",((('Input_Δ assenze'!U58/'Input_Δ assenze'!U28)-('Input_Δ assenze'!I58/'Input_Δ assenze'!I28))/('Input_Δ assenze'!I58/'Input_Δ assenze'!I28)))</f>
        <v>N.A.</v>
      </c>
      <c r="J59" s="6" t="str">
        <f>IF(AND(ISBLANK('Input_Δ assenze'!V58),ISBLANK('Input_Δ assenze'!V28)),"N.A.",((('Input_Δ assenze'!V58/'Input_Δ assenze'!V28)-('Input_Δ assenze'!J58/'Input_Δ assenze'!J28))/('Input_Δ assenze'!J58/'Input_Δ assenze'!J28)))</f>
        <v>N.A.</v>
      </c>
      <c r="K59" s="6" t="str">
        <f>IF(AND(ISBLANK('Input_Δ assenze'!W58),ISBLANK('Input_Δ assenze'!W28)),"N.A.",((('Input_Δ assenze'!W58/'Input_Δ assenze'!W28)-('Input_Δ assenze'!K58/'Input_Δ assenze'!K28))/('Input_Δ assenze'!K58/'Input_Δ assenze'!K28)))</f>
        <v>N.A.</v>
      </c>
      <c r="L59" s="6" t="str">
        <f>IF(AND(ISBLANK('Input_Δ assenze'!X58),ISBLANK('Input_Δ assenze'!X28)),"N.A.",((('Input_Δ assenze'!X58/'Input_Δ assenze'!X28)-('Input_Δ assenze'!L58/'Input_Δ assenze'!L28))/('Input_Δ assenze'!L58/'Input_Δ assenze'!L28)))</f>
        <v>N.A.</v>
      </c>
      <c r="M59" s="6" t="str">
        <f>IF(AND(ISBLANK('Input_Δ assenze'!Y58),ISBLANK('Input_Δ assenze'!Y28)),"N.A.",((('Input_Δ assenze'!Y58/'Input_Δ assenze'!Y28)-('Input_Δ assenze'!M58/'Input_Δ assenze'!M28))/('Input_Δ assenze'!M58/'Input_Δ assenze'!M28)))</f>
        <v>N.A.</v>
      </c>
      <c r="N59" s="98"/>
    </row>
    <row r="60" spans="1:14">
      <c r="A60" s="4" t="str">
        <f>'Input_Δ assenze'!A59</f>
        <v>Totale complessivo</v>
      </c>
      <c r="B60" s="6">
        <f>IF(AND(ISBLANK('Input_Δ assenze'!N59),ISBLANK('Input_Δ assenze'!N29)),"N.A.",((('Input_Δ assenze'!N59/'Input_Δ assenze'!N29)-('Input_Δ assenze'!B59/'Input_Δ assenze'!B29))/('Input_Δ assenze'!B59/'Input_Δ assenze'!B29)))</f>
        <v>-0.54115621529068791</v>
      </c>
      <c r="C60" s="6">
        <f>IF(AND(ISBLANK('Input_Δ assenze'!O59),ISBLANK('Input_Δ assenze'!O29)),"N.A.",((('Input_Δ assenze'!O59/'Input_Δ assenze'!O29)-('Input_Δ assenze'!C59/'Input_Δ assenze'!C29))/('Input_Δ assenze'!C59/'Input_Δ assenze'!C29)))</f>
        <v>-0.53516743395054323</v>
      </c>
      <c r="D60" s="6">
        <f>IF(AND(ISBLANK('Input_Δ assenze'!P59),ISBLANK('Input_Δ assenze'!P29)),"N.A.",((('Input_Δ assenze'!P59/'Input_Δ assenze'!P29)-('Input_Δ assenze'!D59/'Input_Δ assenze'!D29))/('Input_Δ assenze'!D59/'Input_Δ assenze'!D29)))</f>
        <v>-0.52373654088660393</v>
      </c>
      <c r="E60" s="6">
        <f>IF(AND(ISBLANK('Input_Δ assenze'!Q59),ISBLANK('Input_Δ assenze'!Q29)),"N.A.",((('Input_Δ assenze'!Q59/'Input_Δ assenze'!Q29)-('Input_Δ assenze'!E59/'Input_Δ assenze'!E29))/('Input_Δ assenze'!E59/'Input_Δ assenze'!E29)))</f>
        <v>-0.49008642602948649</v>
      </c>
      <c r="F60" s="6">
        <f>IF(AND(ISBLANK('Input_Δ assenze'!R59),ISBLANK('Input_Δ assenze'!R29)),"N.A.",((('Input_Δ assenze'!R59/'Input_Δ assenze'!R29)-('Input_Δ assenze'!F59/'Input_Δ assenze'!F29))/('Input_Δ assenze'!F59/'Input_Δ assenze'!F29)))</f>
        <v>-0.46615078287627831</v>
      </c>
      <c r="G60" s="6">
        <f>IF(AND(ISBLANK('Input_Δ assenze'!S59),ISBLANK('Input_Δ assenze'!S29)),"N.A.",((('Input_Δ assenze'!S59/'Input_Δ assenze'!S29)-('Input_Δ assenze'!G59/'Input_Δ assenze'!G29))/('Input_Δ assenze'!G59/'Input_Δ assenze'!G29)))</f>
        <v>-0.43004198337800947</v>
      </c>
      <c r="H60" s="6">
        <f>IF(AND(ISBLANK('Input_Δ assenze'!T59),ISBLANK('Input_Δ assenze'!T29)),"N.A.",((('Input_Δ assenze'!T59/'Input_Δ assenze'!T29)-('Input_Δ assenze'!H59/'Input_Δ assenze'!H29))/('Input_Δ assenze'!H59/'Input_Δ assenze'!H29)))</f>
        <v>-0.42317026553707465</v>
      </c>
      <c r="I60" s="6">
        <f>IF(AND(ISBLANK('Input_Δ assenze'!U59),ISBLANK('Input_Δ assenze'!U29)),"N.A.",((('Input_Δ assenze'!U59/'Input_Δ assenze'!U29)-('Input_Δ assenze'!I59/'Input_Δ assenze'!I29))/('Input_Δ assenze'!I59/'Input_Δ assenze'!I29)))</f>
        <v>-0.38543299205640102</v>
      </c>
      <c r="J60" s="6">
        <f>IF(AND(ISBLANK('Input_Δ assenze'!V59),ISBLANK('Input_Δ assenze'!V29)),"N.A.",((('Input_Δ assenze'!V59/'Input_Δ assenze'!V29)-('Input_Δ assenze'!J59/'Input_Δ assenze'!J29))/('Input_Δ assenze'!J59/'Input_Δ assenze'!J29)))</f>
        <v>-0.38043279487960985</v>
      </c>
      <c r="K60" s="6">
        <f>IF(AND(ISBLANK('Input_Δ assenze'!W59),ISBLANK('Input_Δ assenze'!W29)),"N.A.",((('Input_Δ assenze'!W59/'Input_Δ assenze'!W29)-('Input_Δ assenze'!K59/'Input_Δ assenze'!K29))/('Input_Δ assenze'!K59/'Input_Δ assenze'!K29)))</f>
        <v>-0.37500066177833069</v>
      </c>
      <c r="L60" s="6">
        <f>IF(AND(ISBLANK('Input_Δ assenze'!X59),ISBLANK('Input_Δ assenze'!X29)),"N.A.",((('Input_Δ assenze'!X59/'Input_Δ assenze'!X29)-('Input_Δ assenze'!L59/'Input_Δ assenze'!L29))/('Input_Δ assenze'!L59/'Input_Δ assenze'!L29)))</f>
        <v>-0.34694041038669726</v>
      </c>
      <c r="M60" s="6">
        <f>IF(AND(ISBLANK('Input_Δ assenze'!Y59),ISBLANK('Input_Δ assenze'!Y29)),"N.A.",((('Input_Δ assenze'!Y59/'Input_Δ assenze'!Y29)-('Input_Δ assenze'!M59/'Input_Δ assenze'!M29))/('Input_Δ assenze'!M59/'Input_Δ assenze'!M29)))</f>
        <v>-0.31007580368505505</v>
      </c>
      <c r="N60" s="98"/>
    </row>
    <row r="61" spans="1:14">
      <c r="A61" s="70"/>
      <c r="B61" s="98"/>
      <c r="C61" s="98"/>
      <c r="D61" s="98"/>
      <c r="E61" s="98"/>
      <c r="F61" s="98"/>
      <c r="G61" s="98"/>
      <c r="H61" s="98"/>
      <c r="I61" s="98"/>
      <c r="J61" s="98"/>
      <c r="K61" s="98"/>
      <c r="L61" s="98"/>
      <c r="M61" s="98"/>
    </row>
    <row r="63" spans="1:14">
      <c r="A63" s="1" t="s">
        <v>184</v>
      </c>
    </row>
    <row r="64" spans="1:14">
      <c r="A64" s="2"/>
      <c r="B64" s="5">
        <f>'Input_Δ stampe'!N2</f>
        <v>43466</v>
      </c>
      <c r="C64" s="5">
        <f>'Input_Δ stampe'!O2</f>
        <v>43497</v>
      </c>
      <c r="D64" s="5">
        <f>'Input_Δ stampe'!P2</f>
        <v>43525</v>
      </c>
      <c r="E64" s="5">
        <f>'Input_Δ stampe'!Q2</f>
        <v>43556</v>
      </c>
      <c r="F64" s="5">
        <f>'Input_Δ stampe'!R2</f>
        <v>43586</v>
      </c>
      <c r="G64" s="5">
        <f>'Input_Δ stampe'!S2</f>
        <v>43617</v>
      </c>
      <c r="H64" s="5">
        <f>'Input_Δ stampe'!T2</f>
        <v>43647</v>
      </c>
      <c r="I64" s="5">
        <f>'Input_Δ stampe'!U2</f>
        <v>43678</v>
      </c>
      <c r="J64" s="5">
        <f>'Input_Δ stampe'!V2</f>
        <v>43709</v>
      </c>
      <c r="K64" s="5">
        <f>'Input_Δ stampe'!W2</f>
        <v>43739</v>
      </c>
      <c r="L64" s="5">
        <f>'Input_Δ stampe'!X2</f>
        <v>43770</v>
      </c>
      <c r="M64" s="5">
        <f>'Input_Δ stampe'!Y2</f>
        <v>43800</v>
      </c>
      <c r="N64" s="13"/>
    </row>
    <row r="65" spans="1:14">
      <c r="A65" s="3" t="str">
        <f>'Input_Δ stampe'!A3</f>
        <v>CORPORATE</v>
      </c>
      <c r="B65" s="6">
        <f>IF(ISBLANK('Input_Δ stampe'!N3),"N.A.",('Input_Δ stampe'!N3-'Input_Δ stampe'!B3)/'Input_Δ stampe'!B3)</f>
        <v>-0.12</v>
      </c>
      <c r="C65" s="6">
        <f>IF(ISBLANK('Input_Δ stampe'!O3),"N.A.",('Input_Δ stampe'!O3-'Input_Δ stampe'!C3)/'Input_Δ stampe'!C3)</f>
        <v>-0.12121212121212122</v>
      </c>
      <c r="D65" s="6">
        <f>IF(ISBLANK('Input_Δ stampe'!P3),"N.A.",('Input_Δ stampe'!P3-'Input_Δ stampe'!D3)/'Input_Δ stampe'!D3)</f>
        <v>-0.12244897959183673</v>
      </c>
      <c r="E65" s="6">
        <f>IF(ISBLANK('Input_Δ stampe'!Q3),"N.A.",('Input_Δ stampe'!Q3-'Input_Δ stampe'!E3)/'Input_Δ stampe'!E3)</f>
        <v>-0.12371134020618557</v>
      </c>
      <c r="F65" s="6">
        <f>IF(ISBLANK('Input_Δ stampe'!R3),"N.A.",('Input_Δ stampe'!R3-'Input_Δ stampe'!F3)/'Input_Δ stampe'!F3)</f>
        <v>-0.125</v>
      </c>
      <c r="G65" s="6">
        <f>IF(ISBLANK('Input_Δ stampe'!S3),"N.A.",('Input_Δ stampe'!S3-'Input_Δ stampe'!G3)/'Input_Δ stampe'!G3)</f>
        <v>-0.12631578947368421</v>
      </c>
      <c r="H65" s="6">
        <f>IF(ISBLANK('Input_Δ stampe'!T3),"N.A.",('Input_Δ stampe'!T3-'Input_Δ stampe'!H3)/'Input_Δ stampe'!H3)</f>
        <v>-0.1276595744680851</v>
      </c>
      <c r="I65" s="6">
        <f>IF(ISBLANK('Input_Δ stampe'!U3),"N.A.",('Input_Δ stampe'!U3-'Input_Δ stampe'!I3)/'Input_Δ stampe'!I3)</f>
        <v>-0.12903225806451613</v>
      </c>
      <c r="J65" s="6">
        <f>IF(ISBLANK('Input_Δ stampe'!V3),"N.A.",('Input_Δ stampe'!V3-'Input_Δ stampe'!J3)/'Input_Δ stampe'!J3)</f>
        <v>-0.13043478260869565</v>
      </c>
      <c r="K65" s="6">
        <f>IF(ISBLANK('Input_Δ stampe'!W3),"N.A.",('Input_Δ stampe'!W3-'Input_Δ stampe'!K3)/'Input_Δ stampe'!K3)</f>
        <v>-0.13186813186813187</v>
      </c>
      <c r="L65" s="6">
        <f>IF(ISBLANK('Input_Δ stampe'!X3),"N.A.",('Input_Δ stampe'!X3-'Input_Δ stampe'!L3)/'Input_Δ stampe'!L3)</f>
        <v>-0.13333333333333333</v>
      </c>
      <c r="M65" s="6">
        <f>IF(ISBLANK('Input_Δ stampe'!Y3),"N.A.",('Input_Δ stampe'!Y3-'Input_Δ stampe'!M3)/'Input_Δ stampe'!M3)</f>
        <v>-0.1348314606741573</v>
      </c>
      <c r="N65" s="98"/>
    </row>
    <row r="66" spans="1:14">
      <c r="A66" s="3" t="str">
        <f>'Input_Δ stampe'!A4</f>
        <v>SALES</v>
      </c>
      <c r="B66" s="6">
        <f>IF(ISBLANK('Input_Δ stampe'!N4),"N.A.",('Input_Δ stampe'!N4-'Input_Δ stampe'!B4)/'Input_Δ stampe'!B4)</f>
        <v>-0.11881188118811881</v>
      </c>
      <c r="C66" s="6">
        <f>IF(ISBLANK('Input_Δ stampe'!O4),"N.A.",('Input_Δ stampe'!O4-'Input_Δ stampe'!C4)/'Input_Δ stampe'!C4)</f>
        <v>-0.12</v>
      </c>
      <c r="D66" s="6">
        <f>IF(ISBLANK('Input_Δ stampe'!P4),"N.A.",('Input_Δ stampe'!P4-'Input_Δ stampe'!D4)/'Input_Δ stampe'!D4)</f>
        <v>-0.12121212121212122</v>
      </c>
      <c r="E66" s="6">
        <f>IF(ISBLANK('Input_Δ stampe'!Q4),"N.A.",('Input_Δ stampe'!Q4-'Input_Δ stampe'!E4)/'Input_Δ stampe'!E4)</f>
        <v>-0.12244897959183673</v>
      </c>
      <c r="F66" s="6">
        <f>IF(ISBLANK('Input_Δ stampe'!R4),"N.A.",('Input_Δ stampe'!R4-'Input_Δ stampe'!F4)/'Input_Δ stampe'!F4)</f>
        <v>-0.12371134020618557</v>
      </c>
      <c r="G66" s="6">
        <f>IF(ISBLANK('Input_Δ stampe'!S4),"N.A.",('Input_Δ stampe'!S4-'Input_Δ stampe'!G4)/'Input_Δ stampe'!G4)</f>
        <v>-0.125</v>
      </c>
      <c r="H66" s="6">
        <f>IF(ISBLANK('Input_Δ stampe'!T4),"N.A.",('Input_Δ stampe'!T4-'Input_Δ stampe'!H4)/'Input_Δ stampe'!H4)</f>
        <v>-0.12631578947368421</v>
      </c>
      <c r="I66" s="6">
        <f>IF(ISBLANK('Input_Δ stampe'!U4),"N.A.",('Input_Δ stampe'!U4-'Input_Δ stampe'!I4)/'Input_Δ stampe'!I4)</f>
        <v>-0.1276595744680851</v>
      </c>
      <c r="J66" s="6">
        <f>IF(ISBLANK('Input_Δ stampe'!V4),"N.A.",('Input_Δ stampe'!V4-'Input_Δ stampe'!J4)/'Input_Δ stampe'!J4)</f>
        <v>-0.12903225806451613</v>
      </c>
      <c r="K66" s="6">
        <f>IF(ISBLANK('Input_Δ stampe'!W4),"N.A.",('Input_Δ stampe'!W4-'Input_Δ stampe'!K4)/'Input_Δ stampe'!K4)</f>
        <v>-0.13043478260869565</v>
      </c>
      <c r="L66" s="6">
        <f>IF(ISBLANK('Input_Δ stampe'!X4),"N.A.",('Input_Δ stampe'!X4-'Input_Δ stampe'!L4)/'Input_Δ stampe'!L4)</f>
        <v>-0.13186813186813187</v>
      </c>
      <c r="M66" s="6">
        <f>IF(ISBLANK('Input_Δ stampe'!Y4),"N.A.",('Input_Δ stampe'!Y4-'Input_Δ stampe'!M4)/'Input_Δ stampe'!M4)</f>
        <v>-0.13333333333333333</v>
      </c>
      <c r="N66" s="98"/>
    </row>
    <row r="67" spans="1:14">
      <c r="A67" s="3" t="str">
        <f>'Input_Δ stampe'!A5</f>
        <v>R&amp;D</v>
      </c>
      <c r="B67" s="6">
        <f>IF(ISBLANK('Input_Δ stampe'!N5),"N.A.",('Input_Δ stampe'!N5-'Input_Δ stampe'!B5)/'Input_Δ stampe'!B5)</f>
        <v>-0.11764705882352941</v>
      </c>
      <c r="C67" s="6">
        <f>IF(ISBLANK('Input_Δ stampe'!O5),"N.A.",('Input_Δ stampe'!O5-'Input_Δ stampe'!C5)/'Input_Δ stampe'!C5)</f>
        <v>-0.11881188118811881</v>
      </c>
      <c r="D67" s="6">
        <f>IF(ISBLANK('Input_Δ stampe'!P5),"N.A.",('Input_Δ stampe'!P5-'Input_Δ stampe'!D5)/'Input_Δ stampe'!D5)</f>
        <v>-0.12</v>
      </c>
      <c r="E67" s="6">
        <f>IF(ISBLANK('Input_Δ stampe'!Q5),"N.A.",('Input_Δ stampe'!Q5-'Input_Δ stampe'!E5)/'Input_Δ stampe'!E5)</f>
        <v>-0.12121212121212122</v>
      </c>
      <c r="F67" s="6">
        <f>IF(ISBLANK('Input_Δ stampe'!R5),"N.A.",('Input_Δ stampe'!R5-'Input_Δ stampe'!F5)/'Input_Δ stampe'!F5)</f>
        <v>-0.12244897959183673</v>
      </c>
      <c r="G67" s="6">
        <f>IF(ISBLANK('Input_Δ stampe'!S5),"N.A.",('Input_Δ stampe'!S5-'Input_Δ stampe'!G5)/'Input_Δ stampe'!G5)</f>
        <v>-0.12371134020618557</v>
      </c>
      <c r="H67" s="6">
        <f>IF(ISBLANK('Input_Δ stampe'!T5),"N.A.",('Input_Δ stampe'!T5-'Input_Δ stampe'!H5)/'Input_Δ stampe'!H5)</f>
        <v>-0.125</v>
      </c>
      <c r="I67" s="6">
        <f>IF(ISBLANK('Input_Δ stampe'!U5),"N.A.",('Input_Δ stampe'!U5-'Input_Δ stampe'!I5)/'Input_Δ stampe'!I5)</f>
        <v>-0.12631578947368421</v>
      </c>
      <c r="J67" s="6">
        <f>IF(ISBLANK('Input_Δ stampe'!V5),"N.A.",('Input_Δ stampe'!V5-'Input_Δ stampe'!J5)/'Input_Δ stampe'!J5)</f>
        <v>-0.1276595744680851</v>
      </c>
      <c r="K67" s="6">
        <f>IF(ISBLANK('Input_Δ stampe'!W5),"N.A.",('Input_Δ stampe'!W5-'Input_Δ stampe'!K5)/'Input_Δ stampe'!K5)</f>
        <v>-0.12903225806451613</v>
      </c>
      <c r="L67" s="6">
        <f>IF(ISBLANK('Input_Δ stampe'!X5),"N.A.",('Input_Δ stampe'!X5-'Input_Δ stampe'!L5)/'Input_Δ stampe'!L5)</f>
        <v>-0.13043478260869565</v>
      </c>
      <c r="M67" s="6">
        <f>IF(ISBLANK('Input_Δ stampe'!Y5),"N.A.",('Input_Δ stampe'!Y5-'Input_Δ stampe'!M5)/'Input_Δ stampe'!M5)</f>
        <v>-0.13186813186813187</v>
      </c>
      <c r="N67" s="98"/>
    </row>
    <row r="68" spans="1:14">
      <c r="A68" s="3" t="str">
        <f>'Input_Δ stampe'!A6</f>
        <v>IT</v>
      </c>
      <c r="B68" s="6">
        <f>IF(ISBLANK('Input_Δ stampe'!N6),"N.A.",('Input_Δ stampe'!N6-'Input_Δ stampe'!B6)/'Input_Δ stampe'!B6)</f>
        <v>-0.11650485436893204</v>
      </c>
      <c r="C68" s="6">
        <f>IF(ISBLANK('Input_Δ stampe'!O6),"N.A.",('Input_Δ stampe'!O6-'Input_Δ stampe'!C6)/'Input_Δ stampe'!C6)</f>
        <v>-0.11764705882352941</v>
      </c>
      <c r="D68" s="6">
        <f>IF(ISBLANK('Input_Δ stampe'!P6),"N.A.",('Input_Δ stampe'!P6-'Input_Δ stampe'!D6)/'Input_Δ stampe'!D6)</f>
        <v>-0.11881188118811881</v>
      </c>
      <c r="E68" s="6">
        <f>IF(ISBLANK('Input_Δ stampe'!Q6),"N.A.",('Input_Δ stampe'!Q6-'Input_Δ stampe'!E6)/'Input_Δ stampe'!E6)</f>
        <v>-0.12</v>
      </c>
      <c r="F68" s="6">
        <f>IF(ISBLANK('Input_Δ stampe'!R6),"N.A.",('Input_Δ stampe'!R6-'Input_Δ stampe'!F6)/'Input_Δ stampe'!F6)</f>
        <v>-0.12121212121212122</v>
      </c>
      <c r="G68" s="6">
        <f>IF(ISBLANK('Input_Δ stampe'!S6),"N.A.",('Input_Δ stampe'!S6-'Input_Δ stampe'!G6)/'Input_Δ stampe'!G6)</f>
        <v>-0.12244897959183673</v>
      </c>
      <c r="H68" s="6">
        <f>IF(ISBLANK('Input_Δ stampe'!T6),"N.A.",('Input_Δ stampe'!T6-'Input_Δ stampe'!H6)/'Input_Δ stampe'!H6)</f>
        <v>-0.12371134020618557</v>
      </c>
      <c r="I68" s="6">
        <f>IF(ISBLANK('Input_Δ stampe'!U6),"N.A.",('Input_Δ stampe'!U6-'Input_Δ stampe'!I6)/'Input_Δ stampe'!I6)</f>
        <v>-0.125</v>
      </c>
      <c r="J68" s="6">
        <f>IF(ISBLANK('Input_Δ stampe'!V6),"N.A.",('Input_Δ stampe'!V6-'Input_Δ stampe'!J6)/'Input_Δ stampe'!J6)</f>
        <v>-0.12631578947368421</v>
      </c>
      <c r="K68" s="6">
        <f>IF(ISBLANK('Input_Δ stampe'!W6),"N.A.",('Input_Δ stampe'!W6-'Input_Δ stampe'!K6)/'Input_Δ stampe'!K6)</f>
        <v>-0.1276595744680851</v>
      </c>
      <c r="L68" s="6">
        <f>IF(ISBLANK('Input_Δ stampe'!X6),"N.A.",('Input_Δ stampe'!X6-'Input_Δ stampe'!L6)/'Input_Δ stampe'!L6)</f>
        <v>-0.12903225806451613</v>
      </c>
      <c r="M68" s="6">
        <f>IF(ISBLANK('Input_Δ stampe'!Y6),"N.A.",('Input_Δ stampe'!Y6-'Input_Δ stampe'!M6)/'Input_Δ stampe'!M6)</f>
        <v>-0.13043478260869565</v>
      </c>
      <c r="N68" s="98"/>
    </row>
    <row r="69" spans="1:14">
      <c r="A69" s="3" t="str">
        <f>'Input_Δ stampe'!A7</f>
        <v>HR</v>
      </c>
      <c r="B69" s="6">
        <f>IF(ISBLANK('Input_Δ stampe'!N7),"N.A.",('Input_Δ stampe'!N7-'Input_Δ stampe'!B7)/'Input_Δ stampe'!B7)</f>
        <v>-0.11538461538461539</v>
      </c>
      <c r="C69" s="6">
        <f>IF(ISBLANK('Input_Δ stampe'!O7),"N.A.",('Input_Δ stampe'!O7-'Input_Δ stampe'!C7)/'Input_Δ stampe'!C7)</f>
        <v>-0.11650485436893204</v>
      </c>
      <c r="D69" s="6">
        <f>IF(ISBLANK('Input_Δ stampe'!P7),"N.A.",('Input_Δ stampe'!P7-'Input_Δ stampe'!D7)/'Input_Δ stampe'!D7)</f>
        <v>-0.11764705882352941</v>
      </c>
      <c r="E69" s="6">
        <f>IF(ISBLANK('Input_Δ stampe'!Q7),"N.A.",('Input_Δ stampe'!Q7-'Input_Δ stampe'!E7)/'Input_Δ stampe'!E7)</f>
        <v>-0.11881188118811881</v>
      </c>
      <c r="F69" s="6">
        <f>IF(ISBLANK('Input_Δ stampe'!R7),"N.A.",('Input_Δ stampe'!R7-'Input_Δ stampe'!F7)/'Input_Δ stampe'!F7)</f>
        <v>-0.12</v>
      </c>
      <c r="G69" s="6">
        <f>IF(ISBLANK('Input_Δ stampe'!S7),"N.A.",('Input_Δ stampe'!S7-'Input_Δ stampe'!G7)/'Input_Δ stampe'!G7)</f>
        <v>-0.12121212121212122</v>
      </c>
      <c r="H69" s="6">
        <f>IF(ISBLANK('Input_Δ stampe'!T7),"N.A.",('Input_Δ stampe'!T7-'Input_Δ stampe'!H7)/'Input_Δ stampe'!H7)</f>
        <v>-0.12244897959183673</v>
      </c>
      <c r="I69" s="6">
        <f>IF(ISBLANK('Input_Δ stampe'!U7),"N.A.",('Input_Δ stampe'!U7-'Input_Δ stampe'!I7)/'Input_Δ stampe'!I7)</f>
        <v>-0.12371134020618557</v>
      </c>
      <c r="J69" s="6">
        <f>IF(ISBLANK('Input_Δ stampe'!V7),"N.A.",('Input_Δ stampe'!V7-'Input_Δ stampe'!J7)/'Input_Δ stampe'!J7)</f>
        <v>-0.125</v>
      </c>
      <c r="K69" s="6">
        <f>IF(ISBLANK('Input_Δ stampe'!W7),"N.A.",('Input_Δ stampe'!W7-'Input_Δ stampe'!K7)/'Input_Δ stampe'!K7)</f>
        <v>-0.12631578947368421</v>
      </c>
      <c r="L69" s="6">
        <f>IF(ISBLANK('Input_Δ stampe'!X7),"N.A.",('Input_Δ stampe'!X7-'Input_Δ stampe'!L7)/'Input_Δ stampe'!L7)</f>
        <v>-0.1276595744680851</v>
      </c>
      <c r="M69" s="6">
        <f>IF(ISBLANK('Input_Δ stampe'!Y7),"N.A.",('Input_Δ stampe'!Y7-'Input_Δ stampe'!M7)/'Input_Δ stampe'!M7)</f>
        <v>-0.12903225806451613</v>
      </c>
      <c r="N69" s="98"/>
    </row>
    <row r="70" spans="1:14">
      <c r="A70" s="3" t="str">
        <f>'Input_Δ stampe'!A8</f>
        <v>MARKETING</v>
      </c>
      <c r="B70" s="6">
        <f>IF(ISBLANK('Input_Δ stampe'!N8),"N.A.",('Input_Δ stampe'!N8-'Input_Δ stampe'!B8)/'Input_Δ stampe'!B8)</f>
        <v>-0.11428571428571428</v>
      </c>
      <c r="C70" s="6">
        <f>IF(ISBLANK('Input_Δ stampe'!O8),"N.A.",('Input_Δ stampe'!O8-'Input_Δ stampe'!C8)/'Input_Δ stampe'!C8)</f>
        <v>-0.11538461538461539</v>
      </c>
      <c r="D70" s="6">
        <f>IF(ISBLANK('Input_Δ stampe'!P8),"N.A.",('Input_Δ stampe'!P8-'Input_Δ stampe'!D8)/'Input_Δ stampe'!D8)</f>
        <v>-0.11650485436893204</v>
      </c>
      <c r="E70" s="6">
        <f>IF(ISBLANK('Input_Δ stampe'!Q8),"N.A.",('Input_Δ stampe'!Q8-'Input_Δ stampe'!E8)/'Input_Δ stampe'!E8)</f>
        <v>-0.11764705882352941</v>
      </c>
      <c r="F70" s="6">
        <f>IF(ISBLANK('Input_Δ stampe'!R8),"N.A.",('Input_Δ stampe'!R8-'Input_Δ stampe'!F8)/'Input_Δ stampe'!F8)</f>
        <v>-0.11881188118811881</v>
      </c>
      <c r="G70" s="6">
        <f>IF(ISBLANK('Input_Δ stampe'!S8),"N.A.",('Input_Δ stampe'!S8-'Input_Δ stampe'!G8)/'Input_Δ stampe'!G8)</f>
        <v>-0.12</v>
      </c>
      <c r="H70" s="6">
        <f>IF(ISBLANK('Input_Δ stampe'!T8),"N.A.",('Input_Δ stampe'!T8-'Input_Δ stampe'!H8)/'Input_Δ stampe'!H8)</f>
        <v>-0.12121212121212122</v>
      </c>
      <c r="I70" s="6">
        <f>IF(ISBLANK('Input_Δ stampe'!U8),"N.A.",('Input_Δ stampe'!U8-'Input_Δ stampe'!I8)/'Input_Δ stampe'!I8)</f>
        <v>-0.12244897959183673</v>
      </c>
      <c r="J70" s="6">
        <f>IF(ISBLANK('Input_Δ stampe'!V8),"N.A.",('Input_Δ stampe'!V8-'Input_Δ stampe'!J8)/'Input_Δ stampe'!J8)</f>
        <v>-0.12371134020618557</v>
      </c>
      <c r="K70" s="6">
        <f>IF(ISBLANK('Input_Δ stampe'!W8),"N.A.",('Input_Δ stampe'!W8-'Input_Δ stampe'!K8)/'Input_Δ stampe'!K8)</f>
        <v>-0.125</v>
      </c>
      <c r="L70" s="6">
        <f>IF(ISBLANK('Input_Δ stampe'!X8),"N.A.",('Input_Δ stampe'!X8-'Input_Δ stampe'!L8)/'Input_Δ stampe'!L8)</f>
        <v>-0.12631578947368421</v>
      </c>
      <c r="M70" s="6">
        <f>IF(ISBLANK('Input_Δ stampe'!Y8),"N.A.",('Input_Δ stampe'!Y8-'Input_Δ stampe'!M8)/'Input_Δ stampe'!M8)</f>
        <v>-0.1276595744680851</v>
      </c>
      <c r="N70" s="98"/>
    </row>
    <row r="71" spans="1:14">
      <c r="A71" s="3">
        <f>'Input_Δ stampe'!A9</f>
        <v>0</v>
      </c>
      <c r="B71" s="6" t="str">
        <f>IF(ISBLANK('Input_Δ stampe'!N9),"N.A.",('Input_Δ stampe'!N9-'Input_Δ stampe'!B9)/'Input_Δ stampe'!B9)</f>
        <v>N.A.</v>
      </c>
      <c r="C71" s="6" t="str">
        <f>IF(ISBLANK('Input_Δ stampe'!O9),"N.A.",('Input_Δ stampe'!O9-'Input_Δ stampe'!C9)/'Input_Δ stampe'!C9)</f>
        <v>N.A.</v>
      </c>
      <c r="D71" s="6" t="str">
        <f>IF(ISBLANK('Input_Δ stampe'!P9),"N.A.",('Input_Δ stampe'!P9-'Input_Δ stampe'!D9)/'Input_Δ stampe'!D9)</f>
        <v>N.A.</v>
      </c>
      <c r="E71" s="6" t="str">
        <f>IF(ISBLANK('Input_Δ stampe'!Q9),"N.A.",('Input_Δ stampe'!Q9-'Input_Δ stampe'!E9)/'Input_Δ stampe'!E9)</f>
        <v>N.A.</v>
      </c>
      <c r="F71" s="6" t="str">
        <f>IF(ISBLANK('Input_Δ stampe'!R9),"N.A.",('Input_Δ stampe'!R9-'Input_Δ stampe'!F9)/'Input_Δ stampe'!F9)</f>
        <v>N.A.</v>
      </c>
      <c r="G71" s="6" t="str">
        <f>IF(ISBLANK('Input_Δ stampe'!S9),"N.A.",('Input_Δ stampe'!S9-'Input_Δ stampe'!G9)/'Input_Δ stampe'!G9)</f>
        <v>N.A.</v>
      </c>
      <c r="H71" s="6" t="str">
        <f>IF(ISBLANK('Input_Δ stampe'!T9),"N.A.",('Input_Δ stampe'!T9-'Input_Δ stampe'!H9)/'Input_Δ stampe'!H9)</f>
        <v>N.A.</v>
      </c>
      <c r="I71" s="6" t="str">
        <f>IF(ISBLANK('Input_Δ stampe'!U9),"N.A.",('Input_Δ stampe'!U9-'Input_Δ stampe'!I9)/'Input_Δ stampe'!I9)</f>
        <v>N.A.</v>
      </c>
      <c r="J71" s="6" t="str">
        <f>IF(ISBLANK('Input_Δ stampe'!V9),"N.A.",('Input_Δ stampe'!V9-'Input_Δ stampe'!J9)/'Input_Δ stampe'!J9)</f>
        <v>N.A.</v>
      </c>
      <c r="K71" s="6" t="str">
        <f>IF(ISBLANK('Input_Δ stampe'!W9),"N.A.",('Input_Δ stampe'!W9-'Input_Δ stampe'!K9)/'Input_Δ stampe'!K9)</f>
        <v>N.A.</v>
      </c>
      <c r="L71" s="6" t="str">
        <f>IF(ISBLANK('Input_Δ stampe'!X9),"N.A.",('Input_Δ stampe'!X9-'Input_Δ stampe'!L9)/'Input_Δ stampe'!L9)</f>
        <v>N.A.</v>
      </c>
      <c r="M71" s="6" t="str">
        <f>IF(ISBLANK('Input_Δ stampe'!Y9),"N.A.",('Input_Δ stampe'!Y9-'Input_Δ stampe'!M9)/'Input_Δ stampe'!M9)</f>
        <v>N.A.</v>
      </c>
      <c r="N71" s="98"/>
    </row>
    <row r="72" spans="1:14">
      <c r="A72" s="3">
        <f>'Input_Δ stampe'!A10</f>
        <v>0</v>
      </c>
      <c r="B72" s="6" t="str">
        <f>IF(ISBLANK('Input_Δ stampe'!N10),"N.A.",('Input_Δ stampe'!N10-'Input_Δ stampe'!B10)/'Input_Δ stampe'!B10)</f>
        <v>N.A.</v>
      </c>
      <c r="C72" s="6" t="str">
        <f>IF(ISBLANK('Input_Δ stampe'!O10),"N.A.",('Input_Δ stampe'!O10-'Input_Δ stampe'!C10)/'Input_Δ stampe'!C10)</f>
        <v>N.A.</v>
      </c>
      <c r="D72" s="6" t="str">
        <f>IF(ISBLANK('Input_Δ stampe'!P10),"N.A.",('Input_Δ stampe'!P10-'Input_Δ stampe'!D10)/'Input_Δ stampe'!D10)</f>
        <v>N.A.</v>
      </c>
      <c r="E72" s="6" t="str">
        <f>IF(ISBLANK('Input_Δ stampe'!Q10),"N.A.",('Input_Δ stampe'!Q10-'Input_Δ stampe'!E10)/'Input_Δ stampe'!E10)</f>
        <v>N.A.</v>
      </c>
      <c r="F72" s="6" t="str">
        <f>IF(ISBLANK('Input_Δ stampe'!R10),"N.A.",('Input_Δ stampe'!R10-'Input_Δ stampe'!F10)/'Input_Δ stampe'!F10)</f>
        <v>N.A.</v>
      </c>
      <c r="G72" s="6" t="str">
        <f>IF(ISBLANK('Input_Δ stampe'!S10),"N.A.",('Input_Δ stampe'!S10-'Input_Δ stampe'!G10)/'Input_Δ stampe'!G10)</f>
        <v>N.A.</v>
      </c>
      <c r="H72" s="6" t="str">
        <f>IF(ISBLANK('Input_Δ stampe'!T10),"N.A.",('Input_Δ stampe'!T10-'Input_Δ stampe'!H10)/'Input_Δ stampe'!H10)</f>
        <v>N.A.</v>
      </c>
      <c r="I72" s="6" t="str">
        <f>IF(ISBLANK('Input_Δ stampe'!U10),"N.A.",('Input_Δ stampe'!U10-'Input_Δ stampe'!I10)/'Input_Δ stampe'!I10)</f>
        <v>N.A.</v>
      </c>
      <c r="J72" s="6" t="str">
        <f>IF(ISBLANK('Input_Δ stampe'!V10),"N.A.",('Input_Δ stampe'!V10-'Input_Δ stampe'!J10)/'Input_Δ stampe'!J10)</f>
        <v>N.A.</v>
      </c>
      <c r="K72" s="6" t="str">
        <f>IF(ISBLANK('Input_Δ stampe'!W10),"N.A.",('Input_Δ stampe'!W10-'Input_Δ stampe'!K10)/'Input_Δ stampe'!K10)</f>
        <v>N.A.</v>
      </c>
      <c r="L72" s="6" t="str">
        <f>IF(ISBLANK('Input_Δ stampe'!X10),"N.A.",('Input_Δ stampe'!X10-'Input_Δ stampe'!L10)/'Input_Δ stampe'!L10)</f>
        <v>N.A.</v>
      </c>
      <c r="M72" s="6" t="str">
        <f>IF(ISBLANK('Input_Δ stampe'!Y10),"N.A.",('Input_Δ stampe'!Y10-'Input_Δ stampe'!M10)/'Input_Δ stampe'!M10)</f>
        <v>N.A.</v>
      </c>
      <c r="N72" s="98"/>
    </row>
    <row r="73" spans="1:14">
      <c r="A73" s="3">
        <f>'Input_Δ stampe'!A11</f>
        <v>0</v>
      </c>
      <c r="B73" s="6" t="str">
        <f>IF(ISBLANK('Input_Δ stampe'!N11),"N.A.",('Input_Δ stampe'!N11-'Input_Δ stampe'!B11)/'Input_Δ stampe'!B11)</f>
        <v>N.A.</v>
      </c>
      <c r="C73" s="6" t="str">
        <f>IF(ISBLANK('Input_Δ stampe'!O11),"N.A.",('Input_Δ stampe'!O11-'Input_Δ stampe'!C11)/'Input_Δ stampe'!C11)</f>
        <v>N.A.</v>
      </c>
      <c r="D73" s="6" t="str">
        <f>IF(ISBLANK('Input_Δ stampe'!P11),"N.A.",('Input_Δ stampe'!P11-'Input_Δ stampe'!D11)/'Input_Δ stampe'!D11)</f>
        <v>N.A.</v>
      </c>
      <c r="E73" s="6" t="str">
        <f>IF(ISBLANK('Input_Δ stampe'!Q11),"N.A.",('Input_Δ stampe'!Q11-'Input_Δ stampe'!E11)/'Input_Δ stampe'!E11)</f>
        <v>N.A.</v>
      </c>
      <c r="F73" s="6" t="str">
        <f>IF(ISBLANK('Input_Δ stampe'!R11),"N.A.",('Input_Δ stampe'!R11-'Input_Δ stampe'!F11)/'Input_Δ stampe'!F11)</f>
        <v>N.A.</v>
      </c>
      <c r="G73" s="6" t="str">
        <f>IF(ISBLANK('Input_Δ stampe'!S11),"N.A.",('Input_Δ stampe'!S11-'Input_Δ stampe'!G11)/'Input_Δ stampe'!G11)</f>
        <v>N.A.</v>
      </c>
      <c r="H73" s="6" t="str">
        <f>IF(ISBLANK('Input_Δ stampe'!T11),"N.A.",('Input_Δ stampe'!T11-'Input_Δ stampe'!H11)/'Input_Δ stampe'!H11)</f>
        <v>N.A.</v>
      </c>
      <c r="I73" s="6" t="str">
        <f>IF(ISBLANK('Input_Δ stampe'!U11),"N.A.",('Input_Δ stampe'!U11-'Input_Δ stampe'!I11)/'Input_Δ stampe'!I11)</f>
        <v>N.A.</v>
      </c>
      <c r="J73" s="6" t="str">
        <f>IF(ISBLANK('Input_Δ stampe'!V11),"N.A.",('Input_Δ stampe'!V11-'Input_Δ stampe'!J11)/'Input_Δ stampe'!J11)</f>
        <v>N.A.</v>
      </c>
      <c r="K73" s="6" t="str">
        <f>IF(ISBLANK('Input_Δ stampe'!W11),"N.A.",('Input_Δ stampe'!W11-'Input_Δ stampe'!K11)/'Input_Δ stampe'!K11)</f>
        <v>N.A.</v>
      </c>
      <c r="L73" s="6" t="str">
        <f>IF(ISBLANK('Input_Δ stampe'!X11),"N.A.",('Input_Δ stampe'!X11-'Input_Δ stampe'!L11)/'Input_Δ stampe'!L11)</f>
        <v>N.A.</v>
      </c>
      <c r="M73" s="6" t="str">
        <f>IF(ISBLANK('Input_Δ stampe'!Y11),"N.A.",('Input_Δ stampe'!Y11-'Input_Δ stampe'!M11)/'Input_Δ stampe'!M11)</f>
        <v>N.A.</v>
      </c>
      <c r="N73" s="98"/>
    </row>
    <row r="74" spans="1:14">
      <c r="A74" s="3">
        <f>'Input_Δ stampe'!A12</f>
        <v>0</v>
      </c>
      <c r="B74" s="6" t="str">
        <f>IF(ISBLANK('Input_Δ stampe'!N12),"N.A.",('Input_Δ stampe'!N12-'Input_Δ stampe'!B12)/'Input_Δ stampe'!B12)</f>
        <v>N.A.</v>
      </c>
      <c r="C74" s="6" t="str">
        <f>IF(ISBLANK('Input_Δ stampe'!O12),"N.A.",('Input_Δ stampe'!O12-'Input_Δ stampe'!C12)/'Input_Δ stampe'!C12)</f>
        <v>N.A.</v>
      </c>
      <c r="D74" s="6" t="str">
        <f>IF(ISBLANK('Input_Δ stampe'!P12),"N.A.",('Input_Δ stampe'!P12-'Input_Δ stampe'!D12)/'Input_Δ stampe'!D12)</f>
        <v>N.A.</v>
      </c>
      <c r="E74" s="6" t="str">
        <f>IF(ISBLANK('Input_Δ stampe'!Q12),"N.A.",('Input_Δ stampe'!Q12-'Input_Δ stampe'!E12)/'Input_Δ stampe'!E12)</f>
        <v>N.A.</v>
      </c>
      <c r="F74" s="6" t="str">
        <f>IF(ISBLANK('Input_Δ stampe'!R12),"N.A.",('Input_Δ stampe'!R12-'Input_Δ stampe'!F12)/'Input_Δ stampe'!F12)</f>
        <v>N.A.</v>
      </c>
      <c r="G74" s="6" t="str">
        <f>IF(ISBLANK('Input_Δ stampe'!S12),"N.A.",('Input_Δ stampe'!S12-'Input_Δ stampe'!G12)/'Input_Δ stampe'!G12)</f>
        <v>N.A.</v>
      </c>
      <c r="H74" s="6" t="str">
        <f>IF(ISBLANK('Input_Δ stampe'!T12),"N.A.",('Input_Δ stampe'!T12-'Input_Δ stampe'!H12)/'Input_Δ stampe'!H12)</f>
        <v>N.A.</v>
      </c>
      <c r="I74" s="6" t="str">
        <f>IF(ISBLANK('Input_Δ stampe'!U12),"N.A.",('Input_Δ stampe'!U12-'Input_Δ stampe'!I12)/'Input_Δ stampe'!I12)</f>
        <v>N.A.</v>
      </c>
      <c r="J74" s="6" t="str">
        <f>IF(ISBLANK('Input_Δ stampe'!V12),"N.A.",('Input_Δ stampe'!V12-'Input_Δ stampe'!J12)/'Input_Δ stampe'!J12)</f>
        <v>N.A.</v>
      </c>
      <c r="K74" s="6" t="str">
        <f>IF(ISBLANK('Input_Δ stampe'!W12),"N.A.",('Input_Δ stampe'!W12-'Input_Δ stampe'!K12)/'Input_Δ stampe'!K12)</f>
        <v>N.A.</v>
      </c>
      <c r="L74" s="6" t="str">
        <f>IF(ISBLANK('Input_Δ stampe'!X12),"N.A.",('Input_Δ stampe'!X12-'Input_Δ stampe'!L12)/'Input_Δ stampe'!L12)</f>
        <v>N.A.</v>
      </c>
      <c r="M74" s="6" t="str">
        <f>IF(ISBLANK('Input_Δ stampe'!Y12),"N.A.",('Input_Δ stampe'!Y12-'Input_Δ stampe'!M12)/'Input_Δ stampe'!M12)</f>
        <v>N.A.</v>
      </c>
      <c r="N74" s="98"/>
    </row>
    <row r="75" spans="1:14">
      <c r="A75" s="3">
        <f>'Input_Δ stampe'!A13</f>
        <v>0</v>
      </c>
      <c r="B75" s="6" t="str">
        <f>IF(ISBLANK('Input_Δ stampe'!N13),"N.A.",('Input_Δ stampe'!N13-'Input_Δ stampe'!B13)/'Input_Δ stampe'!B13)</f>
        <v>N.A.</v>
      </c>
      <c r="C75" s="6" t="str">
        <f>IF(ISBLANK('Input_Δ stampe'!O13),"N.A.",('Input_Δ stampe'!O13-'Input_Δ stampe'!C13)/'Input_Δ stampe'!C13)</f>
        <v>N.A.</v>
      </c>
      <c r="D75" s="6" t="str">
        <f>IF(ISBLANK('Input_Δ stampe'!P13),"N.A.",('Input_Δ stampe'!P13-'Input_Δ stampe'!D13)/'Input_Δ stampe'!D13)</f>
        <v>N.A.</v>
      </c>
      <c r="E75" s="6" t="str">
        <f>IF(ISBLANK('Input_Δ stampe'!Q13),"N.A.",('Input_Δ stampe'!Q13-'Input_Δ stampe'!E13)/'Input_Δ stampe'!E13)</f>
        <v>N.A.</v>
      </c>
      <c r="F75" s="6" t="str">
        <f>IF(ISBLANK('Input_Δ stampe'!R13),"N.A.",('Input_Δ stampe'!R13-'Input_Δ stampe'!F13)/'Input_Δ stampe'!F13)</f>
        <v>N.A.</v>
      </c>
      <c r="G75" s="6" t="str">
        <f>IF(ISBLANK('Input_Δ stampe'!S13),"N.A.",('Input_Δ stampe'!S13-'Input_Δ stampe'!G13)/'Input_Δ stampe'!G13)</f>
        <v>N.A.</v>
      </c>
      <c r="H75" s="6" t="str">
        <f>IF(ISBLANK('Input_Δ stampe'!T13),"N.A.",('Input_Δ stampe'!T13-'Input_Δ stampe'!H13)/'Input_Δ stampe'!H13)</f>
        <v>N.A.</v>
      </c>
      <c r="I75" s="6" t="str">
        <f>IF(ISBLANK('Input_Δ stampe'!U13),"N.A.",('Input_Δ stampe'!U13-'Input_Δ stampe'!I13)/'Input_Δ stampe'!I13)</f>
        <v>N.A.</v>
      </c>
      <c r="J75" s="6" t="str">
        <f>IF(ISBLANK('Input_Δ stampe'!V13),"N.A.",('Input_Δ stampe'!V13-'Input_Δ stampe'!J13)/'Input_Δ stampe'!J13)</f>
        <v>N.A.</v>
      </c>
      <c r="K75" s="6" t="str">
        <f>IF(ISBLANK('Input_Δ stampe'!W13),"N.A.",('Input_Δ stampe'!W13-'Input_Δ stampe'!K13)/'Input_Δ stampe'!K13)</f>
        <v>N.A.</v>
      </c>
      <c r="L75" s="6" t="str">
        <f>IF(ISBLANK('Input_Δ stampe'!X13),"N.A.",('Input_Δ stampe'!X13-'Input_Δ stampe'!L13)/'Input_Δ stampe'!L13)</f>
        <v>N.A.</v>
      </c>
      <c r="M75" s="6" t="str">
        <f>IF(ISBLANK('Input_Δ stampe'!Y13),"N.A.",('Input_Δ stampe'!Y13-'Input_Δ stampe'!M13)/'Input_Δ stampe'!M13)</f>
        <v>N.A.</v>
      </c>
      <c r="N75" s="98"/>
    </row>
    <row r="76" spans="1:14">
      <c r="A76" s="3">
        <f>'Input_Δ stampe'!A14</f>
        <v>0</v>
      </c>
      <c r="B76" s="6" t="str">
        <f>IF(ISBLANK('Input_Δ stampe'!N14),"N.A.",('Input_Δ stampe'!N14-'Input_Δ stampe'!B14)/'Input_Δ stampe'!B14)</f>
        <v>N.A.</v>
      </c>
      <c r="C76" s="6" t="str">
        <f>IF(ISBLANK('Input_Δ stampe'!O14),"N.A.",('Input_Δ stampe'!O14-'Input_Δ stampe'!C14)/'Input_Δ stampe'!C14)</f>
        <v>N.A.</v>
      </c>
      <c r="D76" s="6" t="str">
        <f>IF(ISBLANK('Input_Δ stampe'!P14),"N.A.",('Input_Δ stampe'!P14-'Input_Δ stampe'!D14)/'Input_Δ stampe'!D14)</f>
        <v>N.A.</v>
      </c>
      <c r="E76" s="6" t="str">
        <f>IF(ISBLANK('Input_Δ stampe'!Q14),"N.A.",('Input_Δ stampe'!Q14-'Input_Δ stampe'!E14)/'Input_Δ stampe'!E14)</f>
        <v>N.A.</v>
      </c>
      <c r="F76" s="6" t="str">
        <f>IF(ISBLANK('Input_Δ stampe'!R14),"N.A.",('Input_Δ stampe'!R14-'Input_Δ stampe'!F14)/'Input_Δ stampe'!F14)</f>
        <v>N.A.</v>
      </c>
      <c r="G76" s="6" t="str">
        <f>IF(ISBLANK('Input_Δ stampe'!S14),"N.A.",('Input_Δ stampe'!S14-'Input_Δ stampe'!G14)/'Input_Δ stampe'!G14)</f>
        <v>N.A.</v>
      </c>
      <c r="H76" s="6" t="str">
        <f>IF(ISBLANK('Input_Δ stampe'!T14),"N.A.",('Input_Δ stampe'!T14-'Input_Δ stampe'!H14)/'Input_Δ stampe'!H14)</f>
        <v>N.A.</v>
      </c>
      <c r="I76" s="6" t="str">
        <f>IF(ISBLANK('Input_Δ stampe'!U14),"N.A.",('Input_Δ stampe'!U14-'Input_Δ stampe'!I14)/'Input_Δ stampe'!I14)</f>
        <v>N.A.</v>
      </c>
      <c r="J76" s="6" t="str">
        <f>IF(ISBLANK('Input_Δ stampe'!V14),"N.A.",('Input_Δ stampe'!V14-'Input_Δ stampe'!J14)/'Input_Δ stampe'!J14)</f>
        <v>N.A.</v>
      </c>
      <c r="K76" s="6" t="str">
        <f>IF(ISBLANK('Input_Δ stampe'!W14),"N.A.",('Input_Δ stampe'!W14-'Input_Δ stampe'!K14)/'Input_Δ stampe'!K14)</f>
        <v>N.A.</v>
      </c>
      <c r="L76" s="6" t="str">
        <f>IF(ISBLANK('Input_Δ stampe'!X14),"N.A.",('Input_Δ stampe'!X14-'Input_Δ stampe'!L14)/'Input_Δ stampe'!L14)</f>
        <v>N.A.</v>
      </c>
      <c r="M76" s="6" t="str">
        <f>IF(ISBLANK('Input_Δ stampe'!Y14),"N.A.",('Input_Δ stampe'!Y14-'Input_Δ stampe'!M14)/'Input_Δ stampe'!M14)</f>
        <v>N.A.</v>
      </c>
      <c r="N76" s="98"/>
    </row>
    <row r="77" spans="1:14">
      <c r="A77" s="3">
        <f>'Input_Δ stampe'!A15</f>
        <v>0</v>
      </c>
      <c r="B77" s="6" t="str">
        <f>IF(ISBLANK('Input_Δ stampe'!N15),"N.A.",('Input_Δ stampe'!N15-'Input_Δ stampe'!B15)/'Input_Δ stampe'!B15)</f>
        <v>N.A.</v>
      </c>
      <c r="C77" s="6" t="str">
        <f>IF(ISBLANK('Input_Δ stampe'!O15),"N.A.",('Input_Δ stampe'!O15-'Input_Δ stampe'!C15)/'Input_Δ stampe'!C15)</f>
        <v>N.A.</v>
      </c>
      <c r="D77" s="6" t="str">
        <f>IF(ISBLANK('Input_Δ stampe'!P15),"N.A.",('Input_Δ stampe'!P15-'Input_Δ stampe'!D15)/'Input_Δ stampe'!D15)</f>
        <v>N.A.</v>
      </c>
      <c r="E77" s="6" t="str">
        <f>IF(ISBLANK('Input_Δ stampe'!Q15),"N.A.",('Input_Δ stampe'!Q15-'Input_Δ stampe'!E15)/'Input_Δ stampe'!E15)</f>
        <v>N.A.</v>
      </c>
      <c r="F77" s="6" t="str">
        <f>IF(ISBLANK('Input_Δ stampe'!R15),"N.A.",('Input_Δ stampe'!R15-'Input_Δ stampe'!F15)/'Input_Δ stampe'!F15)</f>
        <v>N.A.</v>
      </c>
      <c r="G77" s="6" t="str">
        <f>IF(ISBLANK('Input_Δ stampe'!S15),"N.A.",('Input_Δ stampe'!S15-'Input_Δ stampe'!G15)/'Input_Δ stampe'!G15)</f>
        <v>N.A.</v>
      </c>
      <c r="H77" s="6" t="str">
        <f>IF(ISBLANK('Input_Δ stampe'!T15),"N.A.",('Input_Δ stampe'!T15-'Input_Δ stampe'!H15)/'Input_Δ stampe'!H15)</f>
        <v>N.A.</v>
      </c>
      <c r="I77" s="6" t="str">
        <f>IF(ISBLANK('Input_Δ stampe'!U15),"N.A.",('Input_Δ stampe'!U15-'Input_Δ stampe'!I15)/'Input_Δ stampe'!I15)</f>
        <v>N.A.</v>
      </c>
      <c r="J77" s="6" t="str">
        <f>IF(ISBLANK('Input_Δ stampe'!V15),"N.A.",('Input_Δ stampe'!V15-'Input_Δ stampe'!J15)/'Input_Δ stampe'!J15)</f>
        <v>N.A.</v>
      </c>
      <c r="K77" s="6" t="str">
        <f>IF(ISBLANK('Input_Δ stampe'!W15),"N.A.",('Input_Δ stampe'!W15-'Input_Δ stampe'!K15)/'Input_Δ stampe'!K15)</f>
        <v>N.A.</v>
      </c>
      <c r="L77" s="6" t="str">
        <f>IF(ISBLANK('Input_Δ stampe'!X15),"N.A.",('Input_Δ stampe'!X15-'Input_Δ stampe'!L15)/'Input_Δ stampe'!L15)</f>
        <v>N.A.</v>
      </c>
      <c r="M77" s="6" t="str">
        <f>IF(ISBLANK('Input_Δ stampe'!Y15),"N.A.",('Input_Δ stampe'!Y15-'Input_Δ stampe'!M15)/'Input_Δ stampe'!M15)</f>
        <v>N.A.</v>
      </c>
      <c r="N77" s="98"/>
    </row>
    <row r="78" spans="1:14">
      <c r="A78" s="3">
        <f>'Input_Δ stampe'!A16</f>
        <v>0</v>
      </c>
      <c r="B78" s="6" t="str">
        <f>IF(ISBLANK('Input_Δ stampe'!N16),"N.A.",('Input_Δ stampe'!N16-'Input_Δ stampe'!B16)/'Input_Δ stampe'!B16)</f>
        <v>N.A.</v>
      </c>
      <c r="C78" s="6" t="str">
        <f>IF(ISBLANK('Input_Δ stampe'!O16),"N.A.",('Input_Δ stampe'!O16-'Input_Δ stampe'!C16)/'Input_Δ stampe'!C16)</f>
        <v>N.A.</v>
      </c>
      <c r="D78" s="6" t="str">
        <f>IF(ISBLANK('Input_Δ stampe'!P16),"N.A.",('Input_Δ stampe'!P16-'Input_Δ stampe'!D16)/'Input_Δ stampe'!D16)</f>
        <v>N.A.</v>
      </c>
      <c r="E78" s="6" t="str">
        <f>IF(ISBLANK('Input_Δ stampe'!Q16),"N.A.",('Input_Δ stampe'!Q16-'Input_Δ stampe'!E16)/'Input_Δ stampe'!E16)</f>
        <v>N.A.</v>
      </c>
      <c r="F78" s="6" t="str">
        <f>IF(ISBLANK('Input_Δ stampe'!R16),"N.A.",('Input_Δ stampe'!R16-'Input_Δ stampe'!F16)/'Input_Δ stampe'!F16)</f>
        <v>N.A.</v>
      </c>
      <c r="G78" s="6" t="str">
        <f>IF(ISBLANK('Input_Δ stampe'!S16),"N.A.",('Input_Δ stampe'!S16-'Input_Δ stampe'!G16)/'Input_Δ stampe'!G16)</f>
        <v>N.A.</v>
      </c>
      <c r="H78" s="6" t="str">
        <f>IF(ISBLANK('Input_Δ stampe'!T16),"N.A.",('Input_Δ stampe'!T16-'Input_Δ stampe'!H16)/'Input_Δ stampe'!H16)</f>
        <v>N.A.</v>
      </c>
      <c r="I78" s="6" t="str">
        <f>IF(ISBLANK('Input_Δ stampe'!U16),"N.A.",('Input_Δ stampe'!U16-'Input_Δ stampe'!I16)/'Input_Δ stampe'!I16)</f>
        <v>N.A.</v>
      </c>
      <c r="J78" s="6" t="str">
        <f>IF(ISBLANK('Input_Δ stampe'!V16),"N.A.",('Input_Δ stampe'!V16-'Input_Δ stampe'!J16)/'Input_Δ stampe'!J16)</f>
        <v>N.A.</v>
      </c>
      <c r="K78" s="6" t="str">
        <f>IF(ISBLANK('Input_Δ stampe'!W16),"N.A.",('Input_Δ stampe'!W16-'Input_Δ stampe'!K16)/'Input_Δ stampe'!K16)</f>
        <v>N.A.</v>
      </c>
      <c r="L78" s="6" t="str">
        <f>IF(ISBLANK('Input_Δ stampe'!X16),"N.A.",('Input_Δ stampe'!X16-'Input_Δ stampe'!L16)/'Input_Δ stampe'!L16)</f>
        <v>N.A.</v>
      </c>
      <c r="M78" s="6" t="str">
        <f>IF(ISBLANK('Input_Δ stampe'!Y16),"N.A.",('Input_Δ stampe'!Y16-'Input_Δ stampe'!M16)/'Input_Δ stampe'!M16)</f>
        <v>N.A.</v>
      </c>
      <c r="N78" s="98"/>
    </row>
    <row r="79" spans="1:14">
      <c r="A79" s="3">
        <f>'Input_Δ stampe'!A17</f>
        <v>0</v>
      </c>
      <c r="B79" s="6" t="str">
        <f>IF(ISBLANK('Input_Δ stampe'!N17),"N.A.",('Input_Δ stampe'!N17-'Input_Δ stampe'!B17)/'Input_Δ stampe'!B17)</f>
        <v>N.A.</v>
      </c>
      <c r="C79" s="6" t="str">
        <f>IF(ISBLANK('Input_Δ stampe'!O17),"N.A.",('Input_Δ stampe'!O17-'Input_Δ stampe'!C17)/'Input_Δ stampe'!C17)</f>
        <v>N.A.</v>
      </c>
      <c r="D79" s="6" t="str">
        <f>IF(ISBLANK('Input_Δ stampe'!P17),"N.A.",('Input_Δ stampe'!P17-'Input_Δ stampe'!D17)/'Input_Δ stampe'!D17)</f>
        <v>N.A.</v>
      </c>
      <c r="E79" s="6" t="str">
        <f>IF(ISBLANK('Input_Δ stampe'!Q17),"N.A.",('Input_Δ stampe'!Q17-'Input_Δ stampe'!E17)/'Input_Δ stampe'!E17)</f>
        <v>N.A.</v>
      </c>
      <c r="F79" s="6" t="str">
        <f>IF(ISBLANK('Input_Δ stampe'!R17),"N.A.",('Input_Δ stampe'!R17-'Input_Δ stampe'!F17)/'Input_Δ stampe'!F17)</f>
        <v>N.A.</v>
      </c>
      <c r="G79" s="6" t="str">
        <f>IF(ISBLANK('Input_Δ stampe'!S17),"N.A.",('Input_Δ stampe'!S17-'Input_Δ stampe'!G17)/'Input_Δ stampe'!G17)</f>
        <v>N.A.</v>
      </c>
      <c r="H79" s="6" t="str">
        <f>IF(ISBLANK('Input_Δ stampe'!T17),"N.A.",('Input_Δ stampe'!T17-'Input_Δ stampe'!H17)/'Input_Δ stampe'!H17)</f>
        <v>N.A.</v>
      </c>
      <c r="I79" s="6" t="str">
        <f>IF(ISBLANK('Input_Δ stampe'!U17),"N.A.",('Input_Δ stampe'!U17-'Input_Δ stampe'!I17)/'Input_Δ stampe'!I17)</f>
        <v>N.A.</v>
      </c>
      <c r="J79" s="6" t="str">
        <f>IF(ISBLANK('Input_Δ stampe'!V17),"N.A.",('Input_Δ stampe'!V17-'Input_Δ stampe'!J17)/'Input_Δ stampe'!J17)</f>
        <v>N.A.</v>
      </c>
      <c r="K79" s="6" t="str">
        <f>IF(ISBLANK('Input_Δ stampe'!W17),"N.A.",('Input_Δ stampe'!W17-'Input_Δ stampe'!K17)/'Input_Δ stampe'!K17)</f>
        <v>N.A.</v>
      </c>
      <c r="L79" s="6" t="str">
        <f>IF(ISBLANK('Input_Δ stampe'!X17),"N.A.",('Input_Δ stampe'!X17-'Input_Δ stampe'!L17)/'Input_Δ stampe'!L17)</f>
        <v>N.A.</v>
      </c>
      <c r="M79" s="6" t="str">
        <f>IF(ISBLANK('Input_Δ stampe'!Y17),"N.A.",('Input_Δ stampe'!Y17-'Input_Δ stampe'!M17)/'Input_Δ stampe'!M17)</f>
        <v>N.A.</v>
      </c>
      <c r="N79" s="98"/>
    </row>
    <row r="80" spans="1:14">
      <c r="A80" s="3">
        <f>'Input_Δ stampe'!A18</f>
        <v>0</v>
      </c>
      <c r="B80" s="6" t="str">
        <f>IF(ISBLANK('Input_Δ stampe'!N18),"N.A.",('Input_Δ stampe'!N18-'Input_Δ stampe'!B18)/'Input_Δ stampe'!B18)</f>
        <v>N.A.</v>
      </c>
      <c r="C80" s="6" t="str">
        <f>IF(ISBLANK('Input_Δ stampe'!O18),"N.A.",('Input_Δ stampe'!O18-'Input_Δ stampe'!C18)/'Input_Δ stampe'!C18)</f>
        <v>N.A.</v>
      </c>
      <c r="D80" s="6" t="str">
        <f>IF(ISBLANK('Input_Δ stampe'!P18),"N.A.",('Input_Δ stampe'!P18-'Input_Δ stampe'!D18)/'Input_Δ stampe'!D18)</f>
        <v>N.A.</v>
      </c>
      <c r="E80" s="6" t="str">
        <f>IF(ISBLANK('Input_Δ stampe'!Q18),"N.A.",('Input_Δ stampe'!Q18-'Input_Δ stampe'!E18)/'Input_Δ stampe'!E18)</f>
        <v>N.A.</v>
      </c>
      <c r="F80" s="6" t="str">
        <f>IF(ISBLANK('Input_Δ stampe'!R18),"N.A.",('Input_Δ stampe'!R18-'Input_Δ stampe'!F18)/'Input_Δ stampe'!F18)</f>
        <v>N.A.</v>
      </c>
      <c r="G80" s="6" t="str">
        <f>IF(ISBLANK('Input_Δ stampe'!S18),"N.A.",('Input_Δ stampe'!S18-'Input_Δ stampe'!G18)/'Input_Δ stampe'!G18)</f>
        <v>N.A.</v>
      </c>
      <c r="H80" s="6" t="str">
        <f>IF(ISBLANK('Input_Δ stampe'!T18),"N.A.",('Input_Δ stampe'!T18-'Input_Δ stampe'!H18)/'Input_Δ stampe'!H18)</f>
        <v>N.A.</v>
      </c>
      <c r="I80" s="6" t="str">
        <f>IF(ISBLANK('Input_Δ stampe'!U18),"N.A.",('Input_Δ stampe'!U18-'Input_Δ stampe'!I18)/'Input_Δ stampe'!I18)</f>
        <v>N.A.</v>
      </c>
      <c r="J80" s="6" t="str">
        <f>IF(ISBLANK('Input_Δ stampe'!V18),"N.A.",('Input_Δ stampe'!V18-'Input_Δ stampe'!J18)/'Input_Δ stampe'!J18)</f>
        <v>N.A.</v>
      </c>
      <c r="K80" s="6" t="str">
        <f>IF(ISBLANK('Input_Δ stampe'!W18),"N.A.",('Input_Δ stampe'!W18-'Input_Δ stampe'!K18)/'Input_Δ stampe'!K18)</f>
        <v>N.A.</v>
      </c>
      <c r="L80" s="6" t="str">
        <f>IF(ISBLANK('Input_Δ stampe'!X18),"N.A.",('Input_Δ stampe'!X18-'Input_Δ stampe'!L18)/'Input_Δ stampe'!L18)</f>
        <v>N.A.</v>
      </c>
      <c r="M80" s="6" t="str">
        <f>IF(ISBLANK('Input_Δ stampe'!Y18),"N.A.",('Input_Δ stampe'!Y18-'Input_Δ stampe'!M18)/'Input_Δ stampe'!M18)</f>
        <v>N.A.</v>
      </c>
      <c r="N80" s="98"/>
    </row>
    <row r="81" spans="1:14">
      <c r="A81" s="3">
        <f>'Input_Δ stampe'!A19</f>
        <v>0</v>
      </c>
      <c r="B81" s="6" t="str">
        <f>IF(ISBLANK('Input_Δ stampe'!N19),"N.A.",('Input_Δ stampe'!N19-'Input_Δ stampe'!B19)/'Input_Δ stampe'!B19)</f>
        <v>N.A.</v>
      </c>
      <c r="C81" s="6" t="str">
        <f>IF(ISBLANK('Input_Δ stampe'!O19),"N.A.",('Input_Δ stampe'!O19-'Input_Δ stampe'!C19)/'Input_Δ stampe'!C19)</f>
        <v>N.A.</v>
      </c>
      <c r="D81" s="6" t="str">
        <f>IF(ISBLANK('Input_Δ stampe'!P19),"N.A.",('Input_Δ stampe'!P19-'Input_Δ stampe'!D19)/'Input_Δ stampe'!D19)</f>
        <v>N.A.</v>
      </c>
      <c r="E81" s="6" t="str">
        <f>IF(ISBLANK('Input_Δ stampe'!Q19),"N.A.",('Input_Δ stampe'!Q19-'Input_Δ stampe'!E19)/'Input_Δ stampe'!E19)</f>
        <v>N.A.</v>
      </c>
      <c r="F81" s="6" t="str">
        <f>IF(ISBLANK('Input_Δ stampe'!R19),"N.A.",('Input_Δ stampe'!R19-'Input_Δ stampe'!F19)/'Input_Δ stampe'!F19)</f>
        <v>N.A.</v>
      </c>
      <c r="G81" s="6" t="str">
        <f>IF(ISBLANK('Input_Δ stampe'!S19),"N.A.",('Input_Δ stampe'!S19-'Input_Δ stampe'!G19)/'Input_Δ stampe'!G19)</f>
        <v>N.A.</v>
      </c>
      <c r="H81" s="6" t="str">
        <f>IF(ISBLANK('Input_Δ stampe'!T19),"N.A.",('Input_Δ stampe'!T19-'Input_Δ stampe'!H19)/'Input_Δ stampe'!H19)</f>
        <v>N.A.</v>
      </c>
      <c r="I81" s="6" t="str">
        <f>IF(ISBLANK('Input_Δ stampe'!U19),"N.A.",('Input_Δ stampe'!U19-'Input_Δ stampe'!I19)/'Input_Δ stampe'!I19)</f>
        <v>N.A.</v>
      </c>
      <c r="J81" s="6" t="str">
        <f>IF(ISBLANK('Input_Δ stampe'!V19),"N.A.",('Input_Δ stampe'!V19-'Input_Δ stampe'!J19)/'Input_Δ stampe'!J19)</f>
        <v>N.A.</v>
      </c>
      <c r="K81" s="6" t="str">
        <f>IF(ISBLANK('Input_Δ stampe'!W19),"N.A.",('Input_Δ stampe'!W19-'Input_Δ stampe'!K19)/'Input_Δ stampe'!K19)</f>
        <v>N.A.</v>
      </c>
      <c r="L81" s="6" t="str">
        <f>IF(ISBLANK('Input_Δ stampe'!X19),"N.A.",('Input_Δ stampe'!X19-'Input_Δ stampe'!L19)/'Input_Δ stampe'!L19)</f>
        <v>N.A.</v>
      </c>
      <c r="M81" s="6" t="str">
        <f>IF(ISBLANK('Input_Δ stampe'!Y19),"N.A.",('Input_Δ stampe'!Y19-'Input_Δ stampe'!M19)/'Input_Δ stampe'!M19)</f>
        <v>N.A.</v>
      </c>
      <c r="N81" s="98"/>
    </row>
    <row r="82" spans="1:14">
      <c r="A82" s="3">
        <f>'Input_Δ stampe'!A20</f>
        <v>0</v>
      </c>
      <c r="B82" s="6" t="str">
        <f>IF(ISBLANK('Input_Δ stampe'!N20),"N.A.",('Input_Δ stampe'!N20-'Input_Δ stampe'!B20)/'Input_Δ stampe'!B20)</f>
        <v>N.A.</v>
      </c>
      <c r="C82" s="6" t="str">
        <f>IF(ISBLANK('Input_Δ stampe'!O20),"N.A.",('Input_Δ stampe'!O20-'Input_Δ stampe'!C20)/'Input_Δ stampe'!C20)</f>
        <v>N.A.</v>
      </c>
      <c r="D82" s="6" t="str">
        <f>IF(ISBLANK('Input_Δ stampe'!P20),"N.A.",('Input_Δ stampe'!P20-'Input_Δ stampe'!D20)/'Input_Δ stampe'!D20)</f>
        <v>N.A.</v>
      </c>
      <c r="E82" s="6" t="str">
        <f>IF(ISBLANK('Input_Δ stampe'!Q20),"N.A.",('Input_Δ stampe'!Q20-'Input_Δ stampe'!E20)/'Input_Δ stampe'!E20)</f>
        <v>N.A.</v>
      </c>
      <c r="F82" s="6" t="str">
        <f>IF(ISBLANK('Input_Δ stampe'!R20),"N.A.",('Input_Δ stampe'!R20-'Input_Δ stampe'!F20)/'Input_Δ stampe'!F20)</f>
        <v>N.A.</v>
      </c>
      <c r="G82" s="6" t="str">
        <f>IF(ISBLANK('Input_Δ stampe'!S20),"N.A.",('Input_Δ stampe'!S20-'Input_Δ stampe'!G20)/'Input_Δ stampe'!G20)</f>
        <v>N.A.</v>
      </c>
      <c r="H82" s="6" t="str">
        <f>IF(ISBLANK('Input_Δ stampe'!T20),"N.A.",('Input_Δ stampe'!T20-'Input_Δ stampe'!H20)/'Input_Δ stampe'!H20)</f>
        <v>N.A.</v>
      </c>
      <c r="I82" s="6" t="str">
        <f>IF(ISBLANK('Input_Δ stampe'!U20),"N.A.",('Input_Δ stampe'!U20-'Input_Δ stampe'!I20)/'Input_Δ stampe'!I20)</f>
        <v>N.A.</v>
      </c>
      <c r="J82" s="6" t="str">
        <f>IF(ISBLANK('Input_Δ stampe'!V20),"N.A.",('Input_Δ stampe'!V20-'Input_Δ stampe'!J20)/'Input_Δ stampe'!J20)</f>
        <v>N.A.</v>
      </c>
      <c r="K82" s="6" t="str">
        <f>IF(ISBLANK('Input_Δ stampe'!W20),"N.A.",('Input_Δ stampe'!W20-'Input_Δ stampe'!K20)/'Input_Δ stampe'!K20)</f>
        <v>N.A.</v>
      </c>
      <c r="L82" s="6" t="str">
        <f>IF(ISBLANK('Input_Δ stampe'!X20),"N.A.",('Input_Δ stampe'!X20-'Input_Δ stampe'!L20)/'Input_Δ stampe'!L20)</f>
        <v>N.A.</v>
      </c>
      <c r="M82" s="6" t="str">
        <f>IF(ISBLANK('Input_Δ stampe'!Y20),"N.A.",('Input_Δ stampe'!Y20-'Input_Δ stampe'!M20)/'Input_Δ stampe'!M20)</f>
        <v>N.A.</v>
      </c>
      <c r="N82" s="98"/>
    </row>
    <row r="83" spans="1:14">
      <c r="A83" s="3">
        <f>'Input_Δ stampe'!A21</f>
        <v>0</v>
      </c>
      <c r="B83" s="6" t="str">
        <f>IF(ISBLANK('Input_Δ stampe'!N21),"N.A.",('Input_Δ stampe'!N21-'Input_Δ stampe'!B21)/'Input_Δ stampe'!B21)</f>
        <v>N.A.</v>
      </c>
      <c r="C83" s="6" t="str">
        <f>IF(ISBLANK('Input_Δ stampe'!O21),"N.A.",('Input_Δ stampe'!O21-'Input_Δ stampe'!C21)/'Input_Δ stampe'!C21)</f>
        <v>N.A.</v>
      </c>
      <c r="D83" s="6" t="str">
        <f>IF(ISBLANK('Input_Δ stampe'!P21),"N.A.",('Input_Δ stampe'!P21-'Input_Δ stampe'!D21)/'Input_Δ stampe'!D21)</f>
        <v>N.A.</v>
      </c>
      <c r="E83" s="6" t="str">
        <f>IF(ISBLANK('Input_Δ stampe'!Q21),"N.A.",('Input_Δ stampe'!Q21-'Input_Δ stampe'!E21)/'Input_Δ stampe'!E21)</f>
        <v>N.A.</v>
      </c>
      <c r="F83" s="6" t="str">
        <f>IF(ISBLANK('Input_Δ stampe'!R21),"N.A.",('Input_Δ stampe'!R21-'Input_Δ stampe'!F21)/'Input_Δ stampe'!F21)</f>
        <v>N.A.</v>
      </c>
      <c r="G83" s="6" t="str">
        <f>IF(ISBLANK('Input_Δ stampe'!S21),"N.A.",('Input_Δ stampe'!S21-'Input_Δ stampe'!G21)/'Input_Δ stampe'!G21)</f>
        <v>N.A.</v>
      </c>
      <c r="H83" s="6" t="str">
        <f>IF(ISBLANK('Input_Δ stampe'!T21),"N.A.",('Input_Δ stampe'!T21-'Input_Δ stampe'!H21)/'Input_Δ stampe'!H21)</f>
        <v>N.A.</v>
      </c>
      <c r="I83" s="6" t="str">
        <f>IF(ISBLANK('Input_Δ stampe'!U21),"N.A.",('Input_Δ stampe'!U21-'Input_Δ stampe'!I21)/'Input_Δ stampe'!I21)</f>
        <v>N.A.</v>
      </c>
      <c r="J83" s="6" t="str">
        <f>IF(ISBLANK('Input_Δ stampe'!V21),"N.A.",('Input_Δ stampe'!V21-'Input_Δ stampe'!J21)/'Input_Δ stampe'!J21)</f>
        <v>N.A.</v>
      </c>
      <c r="K83" s="6" t="str">
        <f>IF(ISBLANK('Input_Δ stampe'!W21),"N.A.",('Input_Δ stampe'!W21-'Input_Δ stampe'!K21)/'Input_Δ stampe'!K21)</f>
        <v>N.A.</v>
      </c>
      <c r="L83" s="6" t="str">
        <f>IF(ISBLANK('Input_Δ stampe'!X21),"N.A.",('Input_Δ stampe'!X21-'Input_Δ stampe'!L21)/'Input_Δ stampe'!L21)</f>
        <v>N.A.</v>
      </c>
      <c r="M83" s="6" t="str">
        <f>IF(ISBLANK('Input_Δ stampe'!Y21),"N.A.",('Input_Δ stampe'!Y21-'Input_Δ stampe'!M21)/'Input_Δ stampe'!M21)</f>
        <v>N.A.</v>
      </c>
      <c r="N83" s="98"/>
    </row>
    <row r="84" spans="1:14">
      <c r="A84" s="3">
        <f>'Input_Δ stampe'!A22</f>
        <v>0</v>
      </c>
      <c r="B84" s="6" t="str">
        <f>IF(ISBLANK('Input_Δ stampe'!N22),"N.A.",('Input_Δ stampe'!N22-'Input_Δ stampe'!B22)/'Input_Δ stampe'!B22)</f>
        <v>N.A.</v>
      </c>
      <c r="C84" s="6" t="str">
        <f>IF(ISBLANK('Input_Δ stampe'!O22),"N.A.",('Input_Δ stampe'!O22-'Input_Δ stampe'!C22)/'Input_Δ stampe'!C22)</f>
        <v>N.A.</v>
      </c>
      <c r="D84" s="6" t="str">
        <f>IF(ISBLANK('Input_Δ stampe'!P22),"N.A.",('Input_Δ stampe'!P22-'Input_Δ stampe'!D22)/'Input_Δ stampe'!D22)</f>
        <v>N.A.</v>
      </c>
      <c r="E84" s="6" t="str">
        <f>IF(ISBLANK('Input_Δ stampe'!Q22),"N.A.",('Input_Δ stampe'!Q22-'Input_Δ stampe'!E22)/'Input_Δ stampe'!E22)</f>
        <v>N.A.</v>
      </c>
      <c r="F84" s="6" t="str">
        <f>IF(ISBLANK('Input_Δ stampe'!R22),"N.A.",('Input_Δ stampe'!R22-'Input_Δ stampe'!F22)/'Input_Δ stampe'!F22)</f>
        <v>N.A.</v>
      </c>
      <c r="G84" s="6" t="str">
        <f>IF(ISBLANK('Input_Δ stampe'!S22),"N.A.",('Input_Δ stampe'!S22-'Input_Δ stampe'!G22)/'Input_Δ stampe'!G22)</f>
        <v>N.A.</v>
      </c>
      <c r="H84" s="6" t="str">
        <f>IF(ISBLANK('Input_Δ stampe'!T22),"N.A.",('Input_Δ stampe'!T22-'Input_Δ stampe'!H22)/'Input_Δ stampe'!H22)</f>
        <v>N.A.</v>
      </c>
      <c r="I84" s="6" t="str">
        <f>IF(ISBLANK('Input_Δ stampe'!U22),"N.A.",('Input_Δ stampe'!U22-'Input_Δ stampe'!I22)/'Input_Δ stampe'!I22)</f>
        <v>N.A.</v>
      </c>
      <c r="J84" s="6" t="str">
        <f>IF(ISBLANK('Input_Δ stampe'!V22),"N.A.",('Input_Δ stampe'!V22-'Input_Δ stampe'!J22)/'Input_Δ stampe'!J22)</f>
        <v>N.A.</v>
      </c>
      <c r="K84" s="6" t="str">
        <f>IF(ISBLANK('Input_Δ stampe'!W22),"N.A.",('Input_Δ stampe'!W22-'Input_Δ stampe'!K22)/'Input_Δ stampe'!K22)</f>
        <v>N.A.</v>
      </c>
      <c r="L84" s="6" t="str">
        <f>IF(ISBLANK('Input_Δ stampe'!X22),"N.A.",('Input_Δ stampe'!X22-'Input_Δ stampe'!L22)/'Input_Δ stampe'!L22)</f>
        <v>N.A.</v>
      </c>
      <c r="M84" s="6" t="str">
        <f>IF(ISBLANK('Input_Δ stampe'!Y22),"N.A.",('Input_Δ stampe'!Y22-'Input_Δ stampe'!M22)/'Input_Δ stampe'!M22)</f>
        <v>N.A.</v>
      </c>
      <c r="N84" s="98"/>
    </row>
    <row r="85" spans="1:14">
      <c r="A85" s="3">
        <f>'Input_Δ stampe'!A23</f>
        <v>0</v>
      </c>
      <c r="B85" s="6" t="str">
        <f>IF(ISBLANK('Input_Δ stampe'!N23),"N.A.",('Input_Δ stampe'!N23-'Input_Δ stampe'!B23)/'Input_Δ stampe'!B23)</f>
        <v>N.A.</v>
      </c>
      <c r="C85" s="6" t="str">
        <f>IF(ISBLANK('Input_Δ stampe'!O23),"N.A.",('Input_Δ stampe'!O23-'Input_Δ stampe'!C23)/'Input_Δ stampe'!C23)</f>
        <v>N.A.</v>
      </c>
      <c r="D85" s="6" t="str">
        <f>IF(ISBLANK('Input_Δ stampe'!P23),"N.A.",('Input_Δ stampe'!P23-'Input_Δ stampe'!D23)/'Input_Δ stampe'!D23)</f>
        <v>N.A.</v>
      </c>
      <c r="E85" s="6" t="str">
        <f>IF(ISBLANK('Input_Δ stampe'!Q23),"N.A.",('Input_Δ stampe'!Q23-'Input_Δ stampe'!E23)/'Input_Δ stampe'!E23)</f>
        <v>N.A.</v>
      </c>
      <c r="F85" s="6" t="str">
        <f>IF(ISBLANK('Input_Δ stampe'!R23),"N.A.",('Input_Δ stampe'!R23-'Input_Δ stampe'!F23)/'Input_Δ stampe'!F23)</f>
        <v>N.A.</v>
      </c>
      <c r="G85" s="6" t="str">
        <f>IF(ISBLANK('Input_Δ stampe'!S23),"N.A.",('Input_Δ stampe'!S23-'Input_Δ stampe'!G23)/'Input_Δ stampe'!G23)</f>
        <v>N.A.</v>
      </c>
      <c r="H85" s="6" t="str">
        <f>IF(ISBLANK('Input_Δ stampe'!T23),"N.A.",('Input_Δ stampe'!T23-'Input_Δ stampe'!H23)/'Input_Δ stampe'!H23)</f>
        <v>N.A.</v>
      </c>
      <c r="I85" s="6" t="str">
        <f>IF(ISBLANK('Input_Δ stampe'!U23),"N.A.",('Input_Δ stampe'!U23-'Input_Δ stampe'!I23)/'Input_Δ stampe'!I23)</f>
        <v>N.A.</v>
      </c>
      <c r="J85" s="6" t="str">
        <f>IF(ISBLANK('Input_Δ stampe'!V23),"N.A.",('Input_Δ stampe'!V23-'Input_Δ stampe'!J23)/'Input_Δ stampe'!J23)</f>
        <v>N.A.</v>
      </c>
      <c r="K85" s="6" t="str">
        <f>IF(ISBLANK('Input_Δ stampe'!W23),"N.A.",('Input_Δ stampe'!W23-'Input_Δ stampe'!K23)/'Input_Δ stampe'!K23)</f>
        <v>N.A.</v>
      </c>
      <c r="L85" s="6" t="str">
        <f>IF(ISBLANK('Input_Δ stampe'!X23),"N.A.",('Input_Δ stampe'!X23-'Input_Δ stampe'!L23)/'Input_Δ stampe'!L23)</f>
        <v>N.A.</v>
      </c>
      <c r="M85" s="6" t="str">
        <f>IF(ISBLANK('Input_Δ stampe'!Y23),"N.A.",('Input_Δ stampe'!Y23-'Input_Δ stampe'!M23)/'Input_Δ stampe'!M23)</f>
        <v>N.A.</v>
      </c>
      <c r="N85" s="98"/>
    </row>
    <row r="86" spans="1:14">
      <c r="A86" s="3">
        <f>'Input_Δ stampe'!A24</f>
        <v>0</v>
      </c>
      <c r="B86" s="6" t="str">
        <f>IF(ISBLANK('Input_Δ stampe'!N24),"N.A.",('Input_Δ stampe'!N24-'Input_Δ stampe'!B24)/'Input_Δ stampe'!B24)</f>
        <v>N.A.</v>
      </c>
      <c r="C86" s="6" t="str">
        <f>IF(ISBLANK('Input_Δ stampe'!O24),"N.A.",('Input_Δ stampe'!O24-'Input_Δ stampe'!C24)/'Input_Δ stampe'!C24)</f>
        <v>N.A.</v>
      </c>
      <c r="D86" s="6" t="str">
        <f>IF(ISBLANK('Input_Δ stampe'!P24),"N.A.",('Input_Δ stampe'!P24-'Input_Δ stampe'!D24)/'Input_Δ stampe'!D24)</f>
        <v>N.A.</v>
      </c>
      <c r="E86" s="6" t="str">
        <f>IF(ISBLANK('Input_Δ stampe'!Q24),"N.A.",('Input_Δ stampe'!Q24-'Input_Δ stampe'!E24)/'Input_Δ stampe'!E24)</f>
        <v>N.A.</v>
      </c>
      <c r="F86" s="6" t="str">
        <f>IF(ISBLANK('Input_Δ stampe'!R24),"N.A.",('Input_Δ stampe'!R24-'Input_Δ stampe'!F24)/'Input_Δ stampe'!F24)</f>
        <v>N.A.</v>
      </c>
      <c r="G86" s="6" t="str">
        <f>IF(ISBLANK('Input_Δ stampe'!S24),"N.A.",('Input_Δ stampe'!S24-'Input_Δ stampe'!G24)/'Input_Δ stampe'!G24)</f>
        <v>N.A.</v>
      </c>
      <c r="H86" s="6" t="str">
        <f>IF(ISBLANK('Input_Δ stampe'!T24),"N.A.",('Input_Δ stampe'!T24-'Input_Δ stampe'!H24)/'Input_Δ stampe'!H24)</f>
        <v>N.A.</v>
      </c>
      <c r="I86" s="6" t="str">
        <f>IF(ISBLANK('Input_Δ stampe'!U24),"N.A.",('Input_Δ stampe'!U24-'Input_Δ stampe'!I24)/'Input_Δ stampe'!I24)</f>
        <v>N.A.</v>
      </c>
      <c r="J86" s="6" t="str">
        <f>IF(ISBLANK('Input_Δ stampe'!V24),"N.A.",('Input_Δ stampe'!V24-'Input_Δ stampe'!J24)/'Input_Δ stampe'!J24)</f>
        <v>N.A.</v>
      </c>
      <c r="K86" s="6" t="str">
        <f>IF(ISBLANK('Input_Δ stampe'!W24),"N.A.",('Input_Δ stampe'!W24-'Input_Δ stampe'!K24)/'Input_Δ stampe'!K24)</f>
        <v>N.A.</v>
      </c>
      <c r="L86" s="6" t="str">
        <f>IF(ISBLANK('Input_Δ stampe'!X24),"N.A.",('Input_Δ stampe'!X24-'Input_Δ stampe'!L24)/'Input_Δ stampe'!L24)</f>
        <v>N.A.</v>
      </c>
      <c r="M86" s="6" t="str">
        <f>IF(ISBLANK('Input_Δ stampe'!Y24),"N.A.",('Input_Δ stampe'!Y24-'Input_Δ stampe'!M24)/'Input_Δ stampe'!M24)</f>
        <v>N.A.</v>
      </c>
      <c r="N86" s="98"/>
    </row>
    <row r="87" spans="1:14">
      <c r="A87" s="3">
        <f>'Input_Δ stampe'!A25</f>
        <v>0</v>
      </c>
      <c r="B87" s="6" t="str">
        <f>IF(ISBLANK('Input_Δ stampe'!N25),"N.A.",('Input_Δ stampe'!N25-'Input_Δ stampe'!B25)/'Input_Δ stampe'!B25)</f>
        <v>N.A.</v>
      </c>
      <c r="C87" s="6" t="str">
        <f>IF(ISBLANK('Input_Δ stampe'!O25),"N.A.",('Input_Δ stampe'!O25-'Input_Δ stampe'!C25)/'Input_Δ stampe'!C25)</f>
        <v>N.A.</v>
      </c>
      <c r="D87" s="6" t="str">
        <f>IF(ISBLANK('Input_Δ stampe'!P25),"N.A.",('Input_Δ stampe'!P25-'Input_Δ stampe'!D25)/'Input_Δ stampe'!D25)</f>
        <v>N.A.</v>
      </c>
      <c r="E87" s="6" t="str">
        <f>IF(ISBLANK('Input_Δ stampe'!Q25),"N.A.",('Input_Δ stampe'!Q25-'Input_Δ stampe'!E25)/'Input_Δ stampe'!E25)</f>
        <v>N.A.</v>
      </c>
      <c r="F87" s="6" t="str">
        <f>IF(ISBLANK('Input_Δ stampe'!R25),"N.A.",('Input_Δ stampe'!R25-'Input_Δ stampe'!F25)/'Input_Δ stampe'!F25)</f>
        <v>N.A.</v>
      </c>
      <c r="G87" s="6" t="str">
        <f>IF(ISBLANK('Input_Δ stampe'!S25),"N.A.",('Input_Δ stampe'!S25-'Input_Δ stampe'!G25)/'Input_Δ stampe'!G25)</f>
        <v>N.A.</v>
      </c>
      <c r="H87" s="6" t="str">
        <f>IF(ISBLANK('Input_Δ stampe'!T25),"N.A.",('Input_Δ stampe'!T25-'Input_Δ stampe'!H25)/'Input_Δ stampe'!H25)</f>
        <v>N.A.</v>
      </c>
      <c r="I87" s="6" t="str">
        <f>IF(ISBLANK('Input_Δ stampe'!U25),"N.A.",('Input_Δ stampe'!U25-'Input_Δ stampe'!I25)/'Input_Δ stampe'!I25)</f>
        <v>N.A.</v>
      </c>
      <c r="J87" s="6" t="str">
        <f>IF(ISBLANK('Input_Δ stampe'!V25),"N.A.",('Input_Δ stampe'!V25-'Input_Δ stampe'!J25)/'Input_Δ stampe'!J25)</f>
        <v>N.A.</v>
      </c>
      <c r="K87" s="6" t="str">
        <f>IF(ISBLANK('Input_Δ stampe'!W25),"N.A.",('Input_Δ stampe'!W25-'Input_Δ stampe'!K25)/'Input_Δ stampe'!K25)</f>
        <v>N.A.</v>
      </c>
      <c r="L87" s="6" t="str">
        <f>IF(ISBLANK('Input_Δ stampe'!X25),"N.A.",('Input_Δ stampe'!X25-'Input_Δ stampe'!L25)/'Input_Δ stampe'!L25)</f>
        <v>N.A.</v>
      </c>
      <c r="M87" s="6" t="str">
        <f>IF(ISBLANK('Input_Δ stampe'!Y25),"N.A.",('Input_Δ stampe'!Y25-'Input_Δ stampe'!M25)/'Input_Δ stampe'!M25)</f>
        <v>N.A.</v>
      </c>
      <c r="N87" s="98"/>
    </row>
    <row r="88" spans="1:14">
      <c r="A88" s="3">
        <f>'Input_Δ stampe'!A26</f>
        <v>0</v>
      </c>
      <c r="B88" s="6" t="str">
        <f>IF(ISBLANK('Input_Δ stampe'!N26),"N.A.",('Input_Δ stampe'!N26-'Input_Δ stampe'!B26)/'Input_Δ stampe'!B26)</f>
        <v>N.A.</v>
      </c>
      <c r="C88" s="6" t="str">
        <f>IF(ISBLANK('Input_Δ stampe'!O26),"N.A.",('Input_Δ stampe'!O26-'Input_Δ stampe'!C26)/'Input_Δ stampe'!C26)</f>
        <v>N.A.</v>
      </c>
      <c r="D88" s="6" t="str">
        <f>IF(ISBLANK('Input_Δ stampe'!P26),"N.A.",('Input_Δ stampe'!P26-'Input_Δ stampe'!D26)/'Input_Δ stampe'!D26)</f>
        <v>N.A.</v>
      </c>
      <c r="E88" s="6" t="str">
        <f>IF(ISBLANK('Input_Δ stampe'!Q26),"N.A.",('Input_Δ stampe'!Q26-'Input_Δ stampe'!E26)/'Input_Δ stampe'!E26)</f>
        <v>N.A.</v>
      </c>
      <c r="F88" s="6" t="str">
        <f>IF(ISBLANK('Input_Δ stampe'!R26),"N.A.",('Input_Δ stampe'!R26-'Input_Δ stampe'!F26)/'Input_Δ stampe'!F26)</f>
        <v>N.A.</v>
      </c>
      <c r="G88" s="6" t="str">
        <f>IF(ISBLANK('Input_Δ stampe'!S26),"N.A.",('Input_Δ stampe'!S26-'Input_Δ stampe'!G26)/'Input_Δ stampe'!G26)</f>
        <v>N.A.</v>
      </c>
      <c r="H88" s="6" t="str">
        <f>IF(ISBLANK('Input_Δ stampe'!T26),"N.A.",('Input_Δ stampe'!T26-'Input_Δ stampe'!H26)/'Input_Δ stampe'!H26)</f>
        <v>N.A.</v>
      </c>
      <c r="I88" s="6" t="str">
        <f>IF(ISBLANK('Input_Δ stampe'!U26),"N.A.",('Input_Δ stampe'!U26-'Input_Δ stampe'!I26)/'Input_Δ stampe'!I26)</f>
        <v>N.A.</v>
      </c>
      <c r="J88" s="6" t="str">
        <f>IF(ISBLANK('Input_Δ stampe'!V26),"N.A.",('Input_Δ stampe'!V26-'Input_Δ stampe'!J26)/'Input_Δ stampe'!J26)</f>
        <v>N.A.</v>
      </c>
      <c r="K88" s="6" t="str">
        <f>IF(ISBLANK('Input_Δ stampe'!W26),"N.A.",('Input_Δ stampe'!W26-'Input_Δ stampe'!K26)/'Input_Δ stampe'!K26)</f>
        <v>N.A.</v>
      </c>
      <c r="L88" s="6" t="str">
        <f>IF(ISBLANK('Input_Δ stampe'!X26),"N.A.",('Input_Δ stampe'!X26-'Input_Δ stampe'!L26)/'Input_Δ stampe'!L26)</f>
        <v>N.A.</v>
      </c>
      <c r="M88" s="6" t="str">
        <f>IF(ISBLANK('Input_Δ stampe'!Y26),"N.A.",('Input_Δ stampe'!Y26-'Input_Δ stampe'!M26)/'Input_Δ stampe'!M26)</f>
        <v>N.A.</v>
      </c>
      <c r="N88" s="98"/>
    </row>
    <row r="89" spans="1:14">
      <c r="A89" s="3">
        <f>'Input_Δ stampe'!A27</f>
        <v>0</v>
      </c>
      <c r="B89" s="6" t="str">
        <f>IF(ISBLANK('Input_Δ stampe'!N27),"N.A.",('Input_Δ stampe'!N27-'Input_Δ stampe'!B27)/'Input_Δ stampe'!B27)</f>
        <v>N.A.</v>
      </c>
      <c r="C89" s="6" t="str">
        <f>IF(ISBLANK('Input_Δ stampe'!O27),"N.A.",('Input_Δ stampe'!O27-'Input_Δ stampe'!C27)/'Input_Δ stampe'!C27)</f>
        <v>N.A.</v>
      </c>
      <c r="D89" s="6" t="str">
        <f>IF(ISBLANK('Input_Δ stampe'!P27),"N.A.",('Input_Δ stampe'!P27-'Input_Δ stampe'!D27)/'Input_Δ stampe'!D27)</f>
        <v>N.A.</v>
      </c>
      <c r="E89" s="6" t="str">
        <f>IF(ISBLANK('Input_Δ stampe'!Q27),"N.A.",('Input_Δ stampe'!Q27-'Input_Δ stampe'!E27)/'Input_Δ stampe'!E27)</f>
        <v>N.A.</v>
      </c>
      <c r="F89" s="6" t="str">
        <f>IF(ISBLANK('Input_Δ stampe'!R27),"N.A.",('Input_Δ stampe'!R27-'Input_Δ stampe'!F27)/'Input_Δ stampe'!F27)</f>
        <v>N.A.</v>
      </c>
      <c r="G89" s="6" t="str">
        <f>IF(ISBLANK('Input_Δ stampe'!S27),"N.A.",('Input_Δ stampe'!S27-'Input_Δ stampe'!G27)/'Input_Δ stampe'!G27)</f>
        <v>N.A.</v>
      </c>
      <c r="H89" s="6" t="str">
        <f>IF(ISBLANK('Input_Δ stampe'!T27),"N.A.",('Input_Δ stampe'!T27-'Input_Δ stampe'!H27)/'Input_Δ stampe'!H27)</f>
        <v>N.A.</v>
      </c>
      <c r="I89" s="6" t="str">
        <f>IF(ISBLANK('Input_Δ stampe'!U27),"N.A.",('Input_Δ stampe'!U27-'Input_Δ stampe'!I27)/'Input_Δ stampe'!I27)</f>
        <v>N.A.</v>
      </c>
      <c r="J89" s="6" t="str">
        <f>IF(ISBLANK('Input_Δ stampe'!V27),"N.A.",('Input_Δ stampe'!V27-'Input_Δ stampe'!J27)/'Input_Δ stampe'!J27)</f>
        <v>N.A.</v>
      </c>
      <c r="K89" s="6" t="str">
        <f>IF(ISBLANK('Input_Δ stampe'!W27),"N.A.",('Input_Δ stampe'!W27-'Input_Δ stampe'!K27)/'Input_Δ stampe'!K27)</f>
        <v>N.A.</v>
      </c>
      <c r="L89" s="6" t="str">
        <f>IF(ISBLANK('Input_Δ stampe'!X27),"N.A.",('Input_Δ stampe'!X27-'Input_Δ stampe'!L27)/'Input_Δ stampe'!L27)</f>
        <v>N.A.</v>
      </c>
      <c r="M89" s="6" t="str">
        <f>IF(ISBLANK('Input_Δ stampe'!Y27),"N.A.",('Input_Δ stampe'!Y27-'Input_Δ stampe'!M27)/'Input_Δ stampe'!M27)</f>
        <v>N.A.</v>
      </c>
      <c r="N89" s="98"/>
    </row>
    <row r="90" spans="1:14">
      <c r="A90" s="3">
        <f>'Input_Δ stampe'!A28</f>
        <v>0</v>
      </c>
      <c r="B90" s="6" t="str">
        <f>IF(ISBLANK('Input_Δ stampe'!N28),"N.A.",('Input_Δ stampe'!N28-'Input_Δ stampe'!B28)/'Input_Δ stampe'!B28)</f>
        <v>N.A.</v>
      </c>
      <c r="C90" s="6" t="str">
        <f>IF(ISBLANK('Input_Δ stampe'!O28),"N.A.",('Input_Δ stampe'!O28-'Input_Δ stampe'!C28)/'Input_Δ stampe'!C28)</f>
        <v>N.A.</v>
      </c>
      <c r="D90" s="6" t="str">
        <f>IF(ISBLANK('Input_Δ stampe'!P28),"N.A.",('Input_Δ stampe'!P28-'Input_Δ stampe'!D28)/'Input_Δ stampe'!D28)</f>
        <v>N.A.</v>
      </c>
      <c r="E90" s="6" t="str">
        <f>IF(ISBLANK('Input_Δ stampe'!Q28),"N.A.",('Input_Δ stampe'!Q28-'Input_Δ stampe'!E28)/'Input_Δ stampe'!E28)</f>
        <v>N.A.</v>
      </c>
      <c r="F90" s="6" t="str">
        <f>IF(ISBLANK('Input_Δ stampe'!R28),"N.A.",('Input_Δ stampe'!R28-'Input_Δ stampe'!F28)/'Input_Δ stampe'!F28)</f>
        <v>N.A.</v>
      </c>
      <c r="G90" s="6" t="str">
        <f>IF(ISBLANK('Input_Δ stampe'!S28),"N.A.",('Input_Δ stampe'!S28-'Input_Δ stampe'!G28)/'Input_Δ stampe'!G28)</f>
        <v>N.A.</v>
      </c>
      <c r="H90" s="6" t="str">
        <f>IF(ISBLANK('Input_Δ stampe'!T28),"N.A.",('Input_Δ stampe'!T28-'Input_Δ stampe'!H28)/'Input_Δ stampe'!H28)</f>
        <v>N.A.</v>
      </c>
      <c r="I90" s="6" t="str">
        <f>IF(ISBLANK('Input_Δ stampe'!U28),"N.A.",('Input_Δ stampe'!U28-'Input_Δ stampe'!I28)/'Input_Δ stampe'!I28)</f>
        <v>N.A.</v>
      </c>
      <c r="J90" s="6" t="str">
        <f>IF(ISBLANK('Input_Δ stampe'!V28),"N.A.",('Input_Δ stampe'!V28-'Input_Δ stampe'!J28)/'Input_Δ stampe'!J28)</f>
        <v>N.A.</v>
      </c>
      <c r="K90" s="6" t="str">
        <f>IF(ISBLANK('Input_Δ stampe'!W28),"N.A.",('Input_Δ stampe'!W28-'Input_Δ stampe'!K28)/'Input_Δ stampe'!K28)</f>
        <v>N.A.</v>
      </c>
      <c r="L90" s="6" t="str">
        <f>IF(ISBLANK('Input_Δ stampe'!X28),"N.A.",('Input_Δ stampe'!X28-'Input_Δ stampe'!L28)/'Input_Δ stampe'!L28)</f>
        <v>N.A.</v>
      </c>
      <c r="M90" s="6" t="str">
        <f>IF(ISBLANK('Input_Δ stampe'!Y28),"N.A.",('Input_Δ stampe'!Y28-'Input_Δ stampe'!M28)/'Input_Δ stampe'!M28)</f>
        <v>N.A.</v>
      </c>
      <c r="N90" s="98"/>
    </row>
    <row r="91" spans="1:14">
      <c r="A91" s="3" t="str">
        <f>'Input_Δ stampe'!A29</f>
        <v>Totale complessivo</v>
      </c>
      <c r="B91" s="6">
        <f>IF(ISBLANK('Input_Δ stampe'!N29),"N.A.",('Input_Δ stampe'!N29-'Input_Δ stampe'!B29)/'Input_Δ stampe'!B29)</f>
        <v>-0.11707317073170732</v>
      </c>
      <c r="C91" s="6">
        <f>IF(ISBLANK('Input_Δ stampe'!O29),"N.A.",('Input_Δ stampe'!O29-'Input_Δ stampe'!C29)/'Input_Δ stampe'!C29)</f>
        <v>-0.11822660098522167</v>
      </c>
      <c r="D91" s="6">
        <f>IF(ISBLANK('Input_Δ stampe'!P29),"N.A.",('Input_Δ stampe'!P29-'Input_Δ stampe'!D29)/'Input_Δ stampe'!D29)</f>
        <v>-0.11940298507462686</v>
      </c>
      <c r="E91" s="6">
        <f>IF(ISBLANK('Input_Δ stampe'!Q29),"N.A.",('Input_Δ stampe'!Q29-'Input_Δ stampe'!E29)/'Input_Δ stampe'!E29)</f>
        <v>-0.12060301507537688</v>
      </c>
      <c r="F91" s="6">
        <f>IF(ISBLANK('Input_Δ stampe'!R29),"N.A.",('Input_Δ stampe'!R29-'Input_Δ stampe'!F29)/'Input_Δ stampe'!F29)</f>
        <v>-0.12182741116751269</v>
      </c>
      <c r="G91" s="6">
        <f>IF(ISBLANK('Input_Δ stampe'!S29),"N.A.",('Input_Δ stampe'!S29-'Input_Δ stampe'!G29)/'Input_Δ stampe'!G29)</f>
        <v>-0.12307692307692308</v>
      </c>
      <c r="H91" s="6">
        <f>IF(ISBLANK('Input_Δ stampe'!T29),"N.A.",('Input_Δ stampe'!T29-'Input_Δ stampe'!H29)/'Input_Δ stampe'!H29)</f>
        <v>-0.12435233160621761</v>
      </c>
      <c r="I91" s="6">
        <f>IF(ISBLANK('Input_Δ stampe'!U29),"N.A.",('Input_Δ stampe'!U29-'Input_Δ stampe'!I29)/'Input_Δ stampe'!I29)</f>
        <v>-0.1256544502617801</v>
      </c>
      <c r="J91" s="6">
        <f>IF(ISBLANK('Input_Δ stampe'!V29),"N.A.",('Input_Δ stampe'!V29-'Input_Δ stampe'!J29)/'Input_Δ stampe'!J29)</f>
        <v>-0.12698412698412698</v>
      </c>
      <c r="K91" s="6">
        <f>IF(ISBLANK('Input_Δ stampe'!W29),"N.A.",('Input_Δ stampe'!W29-'Input_Δ stampe'!K29)/'Input_Δ stampe'!K29)</f>
        <v>-0.12834224598930483</v>
      </c>
      <c r="L91" s="6">
        <f>IF(ISBLANK('Input_Δ stampe'!X29),"N.A.",('Input_Δ stampe'!X29-'Input_Δ stampe'!L29)/'Input_Δ stampe'!L29)</f>
        <v>-0.12972972972972974</v>
      </c>
      <c r="M91" s="6">
        <f>IF(ISBLANK('Input_Δ stampe'!Y29),"N.A.",('Input_Δ stampe'!Y29-'Input_Δ stampe'!M29)/'Input_Δ stampe'!M29)</f>
        <v>-0.13114754098360656</v>
      </c>
      <c r="N91" s="98"/>
    </row>
    <row r="92" spans="1:14">
      <c r="A92" s="1"/>
      <c r="B92" s="98"/>
      <c r="C92" s="98"/>
      <c r="D92" s="98"/>
      <c r="E92" s="98"/>
      <c r="F92" s="98"/>
      <c r="G92" s="98"/>
      <c r="H92" s="98"/>
      <c r="I92" s="98"/>
      <c r="J92" s="98"/>
      <c r="K92" s="98"/>
      <c r="L92" s="98"/>
      <c r="M92" s="98"/>
    </row>
    <row r="94" spans="1:14">
      <c r="A94" s="1" t="s">
        <v>185</v>
      </c>
    </row>
    <row r="95" spans="1:14">
      <c r="A95" s="2" t="s">
        <v>119</v>
      </c>
      <c r="B95" s="2" t="s">
        <v>156</v>
      </c>
      <c r="C95" s="2" t="s">
        <v>157</v>
      </c>
      <c r="D95" s="2" t="s">
        <v>158</v>
      </c>
      <c r="E95" s="2" t="s">
        <v>159</v>
      </c>
      <c r="F95" s="2" t="s">
        <v>160</v>
      </c>
      <c r="G95" s="2" t="s">
        <v>161</v>
      </c>
      <c r="H95" s="2" t="s">
        <v>162</v>
      </c>
      <c r="I95" s="2" t="s">
        <v>163</v>
      </c>
      <c r="J95" s="2" t="s">
        <v>164</v>
      </c>
      <c r="K95" s="2" t="s">
        <v>165</v>
      </c>
      <c r="L95" s="2" t="s">
        <v>166</v>
      </c>
      <c r="M95" s="2" t="s">
        <v>167</v>
      </c>
    </row>
    <row r="96" spans="1:14">
      <c r="A96" s="67" t="s">
        <v>62</v>
      </c>
      <c r="B96" s="2">
        <v>12</v>
      </c>
      <c r="C96" s="2"/>
      <c r="D96" s="2"/>
      <c r="E96" s="2"/>
      <c r="F96" s="2"/>
      <c r="G96" s="2"/>
      <c r="H96" s="2"/>
      <c r="I96" s="2"/>
      <c r="J96" s="2"/>
      <c r="K96" s="2"/>
      <c r="L96" s="2"/>
      <c r="M96" s="2"/>
    </row>
    <row r="97" spans="1:13">
      <c r="A97" s="67" t="s">
        <v>69</v>
      </c>
      <c r="B97" s="2">
        <v>2</v>
      </c>
      <c r="C97" s="2"/>
      <c r="D97" s="2"/>
      <c r="E97" s="2"/>
      <c r="F97" s="2"/>
      <c r="G97" s="2"/>
      <c r="H97" s="2"/>
      <c r="I97" s="2"/>
      <c r="J97" s="2"/>
      <c r="K97" s="2"/>
      <c r="L97" s="2"/>
      <c r="M97" s="2"/>
    </row>
    <row r="98" spans="1:13">
      <c r="A98" s="67" t="s">
        <v>59</v>
      </c>
      <c r="B98" s="2">
        <v>2</v>
      </c>
      <c r="C98" s="2"/>
      <c r="D98" s="2"/>
      <c r="E98" s="2"/>
      <c r="F98" s="2"/>
      <c r="G98" s="2"/>
      <c r="H98" s="2"/>
      <c r="I98" s="2"/>
      <c r="J98" s="2"/>
      <c r="K98" s="2"/>
      <c r="L98" s="2"/>
      <c r="M98" s="2"/>
    </row>
    <row r="99" spans="1:13">
      <c r="A99" s="67" t="s">
        <v>56</v>
      </c>
      <c r="B99" s="2">
        <v>2</v>
      </c>
      <c r="C99" s="2"/>
      <c r="D99" s="2"/>
      <c r="E99" s="2"/>
      <c r="F99" s="2"/>
      <c r="G99" s="2"/>
      <c r="H99" s="2"/>
      <c r="I99" s="2"/>
      <c r="J99" s="2"/>
      <c r="K99" s="2"/>
      <c r="L99" s="2"/>
      <c r="M99" s="2"/>
    </row>
    <row r="100" spans="1:13">
      <c r="A100" s="67" t="s">
        <v>42</v>
      </c>
      <c r="B100" s="2">
        <v>14</v>
      </c>
      <c r="C100" s="2"/>
      <c r="D100" s="2"/>
      <c r="E100" s="2"/>
      <c r="F100" s="2"/>
      <c r="G100" s="2"/>
      <c r="H100" s="2"/>
      <c r="I100" s="2"/>
      <c r="J100" s="2"/>
      <c r="K100" s="2"/>
      <c r="L100" s="2"/>
      <c r="M100" s="2"/>
    </row>
    <row r="101" spans="1:13">
      <c r="A101" s="67" t="s">
        <v>61</v>
      </c>
      <c r="B101" s="2">
        <v>22</v>
      </c>
      <c r="C101" s="2"/>
      <c r="D101" s="2"/>
      <c r="E101" s="2"/>
      <c r="F101" s="2"/>
      <c r="G101" s="2"/>
      <c r="H101" s="2"/>
      <c r="I101" s="2"/>
      <c r="J101" s="2"/>
      <c r="K101" s="2"/>
      <c r="L101" s="2"/>
      <c r="M101" s="2"/>
    </row>
    <row r="102" spans="1:13">
      <c r="A102" s="67" t="s">
        <v>136</v>
      </c>
      <c r="B102" s="2"/>
      <c r="C102" s="2"/>
      <c r="D102" s="2"/>
      <c r="E102" s="2"/>
      <c r="F102" s="2"/>
      <c r="G102" s="2"/>
      <c r="H102" s="2"/>
      <c r="I102" s="2"/>
      <c r="J102" s="2"/>
      <c r="K102" s="2"/>
      <c r="L102" s="2"/>
      <c r="M102" s="2"/>
    </row>
    <row r="103" spans="1:13">
      <c r="A103" s="67" t="s">
        <v>81</v>
      </c>
      <c r="B103" s="2">
        <v>54</v>
      </c>
      <c r="C103" s="2"/>
      <c r="D103" s="2"/>
      <c r="E103" s="2"/>
      <c r="F103" s="2"/>
      <c r="G103" s="2"/>
      <c r="H103" s="2"/>
      <c r="I103" s="2"/>
      <c r="J103" s="2"/>
      <c r="K103" s="2"/>
      <c r="L103" s="2"/>
      <c r="M103" s="2"/>
    </row>
    <row r="104" spans="1:13">
      <c r="A104" s="2"/>
      <c r="B104" s="2"/>
      <c r="C104" s="2"/>
      <c r="D104" s="2"/>
      <c r="E104" s="2"/>
      <c r="F104" s="2"/>
      <c r="G104" s="2"/>
      <c r="H104" s="2"/>
      <c r="I104" s="2"/>
      <c r="J104" s="2"/>
      <c r="K104" s="2"/>
      <c r="L104" s="2"/>
      <c r="M104" s="2"/>
    </row>
    <row r="105" spans="1:13">
      <c r="A105" s="2"/>
      <c r="B105" s="2"/>
      <c r="C105" s="2"/>
      <c r="D105" s="2"/>
      <c r="E105" s="2"/>
      <c r="F105" s="2"/>
      <c r="G105" s="2"/>
      <c r="H105" s="2"/>
      <c r="I105" s="2"/>
      <c r="J105" s="2"/>
      <c r="K105" s="2"/>
      <c r="L105" s="2"/>
      <c r="M105" s="2"/>
    </row>
    <row r="106" spans="1:13">
      <c r="A106" s="2"/>
      <c r="B106" s="2"/>
      <c r="C106" s="2"/>
      <c r="D106" s="2"/>
      <c r="E106" s="2"/>
      <c r="F106" s="2"/>
      <c r="G106" s="2"/>
      <c r="H106" s="2"/>
      <c r="I106" s="2"/>
      <c r="J106" s="2"/>
      <c r="K106" s="2"/>
      <c r="L106" s="2"/>
      <c r="M106" s="2"/>
    </row>
    <row r="107" spans="1:13">
      <c r="A107" s="2"/>
      <c r="B107" s="2"/>
      <c r="C107" s="2"/>
      <c r="D107" s="2"/>
      <c r="E107" s="2"/>
      <c r="F107" s="2"/>
      <c r="G107" s="2"/>
      <c r="H107" s="2"/>
      <c r="I107" s="2"/>
      <c r="J107" s="2"/>
      <c r="K107" s="2"/>
      <c r="L107" s="2"/>
      <c r="M107" s="2"/>
    </row>
    <row r="108" spans="1:13">
      <c r="A108" s="2"/>
      <c r="B108" s="2"/>
      <c r="C108" s="2"/>
      <c r="D108" s="2"/>
      <c r="E108" s="2"/>
      <c r="F108" s="2"/>
      <c r="G108" s="2"/>
      <c r="H108" s="2"/>
      <c r="I108" s="2"/>
      <c r="J108" s="2"/>
      <c r="K108" s="2"/>
      <c r="L108" s="2"/>
      <c r="M108" s="2"/>
    </row>
    <row r="109" spans="1:13">
      <c r="A109" s="2"/>
      <c r="B109" s="2"/>
      <c r="C109" s="2"/>
      <c r="D109" s="2"/>
      <c r="E109" s="2"/>
      <c r="F109" s="2"/>
      <c r="G109" s="2"/>
      <c r="H109" s="2"/>
      <c r="I109" s="2"/>
      <c r="J109" s="2"/>
      <c r="K109" s="2"/>
      <c r="L109" s="2"/>
      <c r="M109" s="2"/>
    </row>
    <row r="110" spans="1:13">
      <c r="A110" s="2"/>
      <c r="B110" s="2"/>
      <c r="C110" s="2"/>
      <c r="D110" s="2"/>
      <c r="E110" s="2"/>
      <c r="F110" s="2"/>
      <c r="G110" s="2"/>
      <c r="H110" s="2"/>
      <c r="I110" s="2"/>
      <c r="J110" s="2"/>
      <c r="K110" s="2"/>
      <c r="L110" s="2"/>
      <c r="M110" s="2"/>
    </row>
    <row r="111" spans="1:13">
      <c r="A111" s="2"/>
      <c r="B111" s="2"/>
      <c r="C111" s="2"/>
      <c r="D111" s="2"/>
      <c r="E111" s="2"/>
      <c r="F111" s="2"/>
      <c r="G111" s="2"/>
      <c r="H111" s="2"/>
      <c r="I111" s="2"/>
      <c r="J111" s="2"/>
      <c r="K111" s="2"/>
      <c r="L111" s="2"/>
      <c r="M111" s="2"/>
    </row>
    <row r="112" spans="1:13">
      <c r="A112" s="2"/>
      <c r="B112" s="2"/>
      <c r="C112" s="2"/>
      <c r="D112" s="2"/>
      <c r="E112" s="2"/>
      <c r="F112" s="2"/>
      <c r="G112" s="2"/>
      <c r="H112" s="2"/>
      <c r="I112" s="2"/>
      <c r="J112" s="2"/>
      <c r="K112" s="2"/>
      <c r="L112" s="2"/>
      <c r="M112" s="2"/>
    </row>
    <row r="113" spans="1:15">
      <c r="A113" s="2"/>
      <c r="B113" s="2"/>
      <c r="C113" s="2"/>
      <c r="D113" s="2"/>
      <c r="E113" s="2"/>
      <c r="F113" s="2"/>
      <c r="G113" s="2"/>
      <c r="H113" s="2"/>
      <c r="I113" s="2"/>
      <c r="J113" s="2"/>
      <c r="K113" s="2"/>
      <c r="L113" s="2"/>
      <c r="M113" s="2"/>
    </row>
    <row r="114" spans="1:15">
      <c r="A114" s="2"/>
      <c r="B114" s="2"/>
      <c r="C114" s="2"/>
      <c r="D114" s="2"/>
      <c r="E114" s="2"/>
      <c r="F114" s="2"/>
      <c r="G114" s="2"/>
      <c r="H114" s="2"/>
      <c r="I114" s="2"/>
      <c r="J114" s="2"/>
      <c r="K114" s="2"/>
      <c r="L114" s="2"/>
      <c r="M114" s="2"/>
    </row>
    <row r="115" spans="1:15">
      <c r="A115" s="2"/>
      <c r="B115" s="2"/>
      <c r="C115" s="2"/>
      <c r="D115" s="2"/>
      <c r="E115" s="2"/>
      <c r="F115" s="2"/>
      <c r="G115" s="2"/>
      <c r="H115" s="2"/>
      <c r="I115" s="2"/>
      <c r="J115" s="2"/>
      <c r="K115" s="2"/>
      <c r="L115" s="2"/>
      <c r="M115" s="2"/>
    </row>
    <row r="116" spans="1:15">
      <c r="A116" s="2"/>
      <c r="B116" s="2"/>
      <c r="C116" s="2"/>
      <c r="D116" s="2"/>
      <c r="E116" s="2"/>
      <c r="F116" s="2"/>
      <c r="G116" s="2"/>
      <c r="H116" s="2"/>
      <c r="I116" s="2"/>
      <c r="J116" s="2"/>
      <c r="K116" s="2"/>
      <c r="L116" s="2"/>
      <c r="M116" s="2"/>
    </row>
    <row r="117" spans="1:15">
      <c r="A117" s="2"/>
      <c r="B117" s="2"/>
      <c r="C117" s="2"/>
      <c r="D117" s="2"/>
      <c r="E117" s="2"/>
      <c r="F117" s="2"/>
      <c r="G117" s="2"/>
      <c r="H117" s="2"/>
      <c r="I117" s="2"/>
      <c r="J117" s="2"/>
      <c r="K117" s="2"/>
      <c r="L117" s="2"/>
      <c r="M117" s="2"/>
    </row>
    <row r="118" spans="1:15">
      <c r="A118" s="2"/>
      <c r="B118" s="2"/>
      <c r="C118" s="2"/>
      <c r="D118" s="2"/>
      <c r="E118" s="2"/>
      <c r="F118" s="2"/>
      <c r="G118" s="2"/>
      <c r="H118" s="2"/>
      <c r="I118" s="2"/>
      <c r="J118" s="2"/>
      <c r="K118" s="2"/>
      <c r="L118" s="2"/>
      <c r="M118" s="2"/>
    </row>
    <row r="119" spans="1:15">
      <c r="A119" s="2"/>
      <c r="B119" s="2"/>
      <c r="C119" s="2"/>
      <c r="D119" s="2"/>
      <c r="E119" s="2"/>
      <c r="F119" s="2"/>
      <c r="G119" s="2"/>
      <c r="H119" s="2"/>
      <c r="I119" s="2"/>
      <c r="J119" s="2"/>
      <c r="K119" s="2"/>
      <c r="L119" s="2"/>
      <c r="M119" s="2"/>
    </row>
    <row r="120" spans="1:15">
      <c r="A120" s="2"/>
      <c r="B120" s="2"/>
      <c r="C120" s="2"/>
      <c r="D120" s="2"/>
      <c r="E120" s="2"/>
      <c r="F120" s="2"/>
      <c r="G120" s="2"/>
      <c r="H120" s="2"/>
      <c r="I120" s="2"/>
      <c r="J120" s="2"/>
      <c r="K120" s="2"/>
      <c r="L120" s="2"/>
      <c r="M120" s="2"/>
    </row>
    <row r="121" spans="1:15">
      <c r="A121" s="2"/>
      <c r="B121" s="2"/>
      <c r="C121" s="2"/>
      <c r="D121" s="2"/>
      <c r="E121" s="2"/>
      <c r="F121" s="2"/>
      <c r="G121" s="2"/>
      <c r="H121" s="2"/>
      <c r="I121" s="2"/>
      <c r="J121" s="2"/>
      <c r="K121" s="2"/>
      <c r="L121" s="2"/>
      <c r="M121" s="2"/>
    </row>
    <row r="122" spans="1:15">
      <c r="A122" s="2"/>
      <c r="B122" s="2"/>
      <c r="C122" s="2"/>
      <c r="D122" s="2"/>
      <c r="E122" s="2"/>
      <c r="F122" s="2"/>
      <c r="G122" s="2"/>
      <c r="H122" s="2"/>
      <c r="I122" s="2"/>
      <c r="J122" s="2"/>
      <c r="K122" s="2"/>
      <c r="L122" s="2"/>
      <c r="M122" s="2"/>
    </row>
    <row r="123" spans="1:15">
      <c r="A123" s="2"/>
      <c r="B123" s="2"/>
      <c r="C123" s="2"/>
      <c r="D123" s="2"/>
      <c r="E123" s="2"/>
      <c r="F123" s="2"/>
      <c r="G123" s="2"/>
      <c r="H123" s="2"/>
      <c r="I123" s="2"/>
      <c r="J123" s="2"/>
      <c r="K123" s="2"/>
      <c r="L123" s="2"/>
      <c r="M123" s="2"/>
    </row>
    <row r="124" spans="1:15">
      <c r="A124" s="2"/>
      <c r="B124" s="2"/>
      <c r="C124" s="2"/>
      <c r="D124" s="2"/>
      <c r="E124" s="2"/>
      <c r="F124" s="2"/>
      <c r="G124" s="2"/>
      <c r="H124" s="2"/>
      <c r="I124" s="2"/>
      <c r="J124" s="2"/>
      <c r="K124" s="2"/>
      <c r="L124" s="2"/>
      <c r="M124" s="2"/>
    </row>
    <row r="125" spans="1:15">
      <c r="A125" s="2" t="s">
        <v>186</v>
      </c>
      <c r="B125" s="64">
        <f>'Input_risparmio economico'!B2</f>
        <v>7</v>
      </c>
      <c r="C125" s="2"/>
      <c r="D125" s="2"/>
      <c r="E125" s="2"/>
      <c r="F125" s="2"/>
      <c r="G125" s="2"/>
      <c r="H125" s="2"/>
      <c r="I125" s="2"/>
      <c r="J125" s="2"/>
      <c r="K125" s="2"/>
      <c r="L125" s="2"/>
      <c r="M125" s="2"/>
    </row>
    <row r="126" spans="1:15">
      <c r="A126" s="2"/>
      <c r="B126" s="68">
        <f>Input_dati!B1</f>
        <v>43466</v>
      </c>
      <c r="C126" s="68">
        <f>EDATE(B126,1)</f>
        <v>43497</v>
      </c>
      <c r="D126" s="68">
        <f t="shared" ref="D126:M126" si="0">EDATE(C126,1)</f>
        <v>43525</v>
      </c>
      <c r="E126" s="68">
        <f t="shared" si="0"/>
        <v>43556</v>
      </c>
      <c r="F126" s="68">
        <f t="shared" si="0"/>
        <v>43586</v>
      </c>
      <c r="G126" s="68">
        <f t="shared" si="0"/>
        <v>43617</v>
      </c>
      <c r="H126" s="68">
        <f t="shared" si="0"/>
        <v>43647</v>
      </c>
      <c r="I126" s="68">
        <f t="shared" si="0"/>
        <v>43678</v>
      </c>
      <c r="J126" s="68">
        <f t="shared" si="0"/>
        <v>43709</v>
      </c>
      <c r="K126" s="68">
        <f t="shared" si="0"/>
        <v>43739</v>
      </c>
      <c r="L126" s="68">
        <f t="shared" si="0"/>
        <v>43770</v>
      </c>
      <c r="M126" s="68">
        <f t="shared" si="0"/>
        <v>43800</v>
      </c>
      <c r="O126" s="63"/>
    </row>
    <row r="127" spans="1:15">
      <c r="A127" s="2"/>
      <c r="B127" s="3" t="str">
        <f t="shared" ref="B127:M127" si="1">B95</f>
        <v>Somma di MESE 1</v>
      </c>
      <c r="C127" s="3" t="str">
        <f t="shared" si="1"/>
        <v>Somma di MESE 2</v>
      </c>
      <c r="D127" s="3" t="str">
        <f t="shared" si="1"/>
        <v>Somma di MESE 3</v>
      </c>
      <c r="E127" s="3" t="str">
        <f t="shared" si="1"/>
        <v>Somma di MESE 4</v>
      </c>
      <c r="F127" s="3" t="str">
        <f t="shared" si="1"/>
        <v>Somma di MESE 5</v>
      </c>
      <c r="G127" s="3" t="str">
        <f t="shared" si="1"/>
        <v>Somma di MESE 6</v>
      </c>
      <c r="H127" s="3" t="str">
        <f t="shared" si="1"/>
        <v>Somma di MESE 7</v>
      </c>
      <c r="I127" s="3" t="str">
        <f t="shared" si="1"/>
        <v>Somma di MESE 8</v>
      </c>
      <c r="J127" s="3" t="str">
        <f t="shared" si="1"/>
        <v>Somma di MESE 9</v>
      </c>
      <c r="K127" s="3" t="str">
        <f t="shared" si="1"/>
        <v>Somma di MESE 10</v>
      </c>
      <c r="L127" s="3" t="str">
        <f t="shared" si="1"/>
        <v>Somma di MESE 11</v>
      </c>
      <c r="M127" s="3" t="str">
        <f t="shared" si="1"/>
        <v>Somma di MESE 12</v>
      </c>
      <c r="N127" s="1"/>
    </row>
    <row r="128" spans="1:15">
      <c r="A128" s="2" t="str">
        <f t="shared" ref="A128:A154" si="2">A96</f>
        <v>CORPORATE</v>
      </c>
      <c r="B128" s="64">
        <f>(IF(ISNUMBER(MATCH(B$127,$A$95:$N$95,0)),_xlfn.IFNA(VLOOKUP($A128,$A$95:$O$123,MATCH(B$127,$A$95:$N$95,0),FALSE),0),"N.A."))*$B$125</f>
        <v>84</v>
      </c>
      <c r="C128" s="64">
        <f t="shared" ref="C128:M143" si="3">(IF(ISNUMBER(MATCH(C$127,$A$95:$N$95,0)),_xlfn.IFNA(VLOOKUP($A128,$A$95:$O$123,MATCH(C$127,$A$95:$N$95,0),FALSE),0),"N.A."))*$B$125</f>
        <v>0</v>
      </c>
      <c r="D128" s="64">
        <f t="shared" si="3"/>
        <v>0</v>
      </c>
      <c r="E128" s="64">
        <f t="shared" si="3"/>
        <v>0</v>
      </c>
      <c r="F128" s="64">
        <f t="shared" si="3"/>
        <v>0</v>
      </c>
      <c r="G128" s="64">
        <f t="shared" si="3"/>
        <v>0</v>
      </c>
      <c r="H128" s="64">
        <f t="shared" si="3"/>
        <v>0</v>
      </c>
      <c r="I128" s="64">
        <f t="shared" si="3"/>
        <v>0</v>
      </c>
      <c r="J128" s="64">
        <f t="shared" si="3"/>
        <v>0</v>
      </c>
      <c r="K128" s="64">
        <f t="shared" si="3"/>
        <v>0</v>
      </c>
      <c r="L128" s="64">
        <f t="shared" si="3"/>
        <v>0</v>
      </c>
      <c r="M128" s="64">
        <f t="shared" si="3"/>
        <v>0</v>
      </c>
      <c r="N128" s="63"/>
    </row>
    <row r="129" spans="1:14">
      <c r="A129" s="2" t="str">
        <f t="shared" si="2"/>
        <v>HR</v>
      </c>
      <c r="B129" s="64">
        <f t="shared" ref="B129:G154" si="4">(IF(ISNUMBER(MATCH(B$127,$A$95:$N$95,0)),_xlfn.IFNA(VLOOKUP($A129,$A$95:$O$123,MATCH(B$127,$A$95:$N$95,0),FALSE),0),"N.A."))*$B$125</f>
        <v>14</v>
      </c>
      <c r="C129" s="64">
        <f t="shared" si="3"/>
        <v>0</v>
      </c>
      <c r="D129" s="64">
        <f t="shared" si="3"/>
        <v>0</v>
      </c>
      <c r="E129" s="64">
        <f t="shared" si="3"/>
        <v>0</v>
      </c>
      <c r="F129" s="64">
        <f t="shared" si="3"/>
        <v>0</v>
      </c>
      <c r="G129" s="64">
        <f t="shared" si="3"/>
        <v>0</v>
      </c>
      <c r="H129" s="64">
        <f t="shared" si="3"/>
        <v>0</v>
      </c>
      <c r="I129" s="64">
        <f t="shared" ref="I129:M154" si="5">(IF(ISNUMBER(MATCH(I$127,$A$95:$N$95,0)),_xlfn.IFNA(VLOOKUP($A129,$A$95:$O$123,MATCH(I$127,$A$95:$N$95,0),FALSE),0),"N.A."))*$B$125</f>
        <v>0</v>
      </c>
      <c r="J129" s="64">
        <f t="shared" si="5"/>
        <v>0</v>
      </c>
      <c r="K129" s="64">
        <f t="shared" si="5"/>
        <v>0</v>
      </c>
      <c r="L129" s="64">
        <f t="shared" si="5"/>
        <v>0</v>
      </c>
      <c r="M129" s="64">
        <f t="shared" si="5"/>
        <v>0</v>
      </c>
      <c r="N129" s="63"/>
    </row>
    <row r="130" spans="1:14">
      <c r="A130" s="2" t="str">
        <f t="shared" si="2"/>
        <v>IT</v>
      </c>
      <c r="B130" s="64">
        <f t="shared" si="4"/>
        <v>14</v>
      </c>
      <c r="C130" s="64">
        <f t="shared" si="3"/>
        <v>0</v>
      </c>
      <c r="D130" s="64">
        <f t="shared" si="3"/>
        <v>0</v>
      </c>
      <c r="E130" s="64">
        <f t="shared" si="3"/>
        <v>0</v>
      </c>
      <c r="F130" s="64">
        <f t="shared" si="3"/>
        <v>0</v>
      </c>
      <c r="G130" s="64">
        <f t="shared" si="3"/>
        <v>0</v>
      </c>
      <c r="H130" s="64">
        <f t="shared" si="3"/>
        <v>0</v>
      </c>
      <c r="I130" s="64">
        <f t="shared" si="5"/>
        <v>0</v>
      </c>
      <c r="J130" s="64">
        <f t="shared" si="5"/>
        <v>0</v>
      </c>
      <c r="K130" s="64">
        <f t="shared" si="5"/>
        <v>0</v>
      </c>
      <c r="L130" s="64">
        <f t="shared" si="5"/>
        <v>0</v>
      </c>
      <c r="M130" s="64">
        <f t="shared" si="5"/>
        <v>0</v>
      </c>
      <c r="N130" s="63"/>
    </row>
    <row r="131" spans="1:14">
      <c r="A131" s="2" t="str">
        <f t="shared" si="2"/>
        <v>MARKETING</v>
      </c>
      <c r="B131" s="64">
        <f t="shared" si="4"/>
        <v>14</v>
      </c>
      <c r="C131" s="64">
        <f t="shared" si="3"/>
        <v>0</v>
      </c>
      <c r="D131" s="64">
        <f t="shared" si="3"/>
        <v>0</v>
      </c>
      <c r="E131" s="64">
        <f t="shared" si="3"/>
        <v>0</v>
      </c>
      <c r="F131" s="64">
        <f t="shared" si="3"/>
        <v>0</v>
      </c>
      <c r="G131" s="64">
        <f t="shared" si="3"/>
        <v>0</v>
      </c>
      <c r="H131" s="64">
        <f t="shared" ref="H131:H154" si="6">(IF(ISNUMBER(MATCH(H$127,$A$95:$N$95,0)),_xlfn.IFNA(VLOOKUP($A131,$A$95:$O$123,MATCH(H$127,$A$95:$N$95,0),FALSE),0),"N.A."))*$B$125</f>
        <v>0</v>
      </c>
      <c r="I131" s="64">
        <f t="shared" si="5"/>
        <v>0</v>
      </c>
      <c r="J131" s="64">
        <f t="shared" si="5"/>
        <v>0</v>
      </c>
      <c r="K131" s="64">
        <f t="shared" si="5"/>
        <v>0</v>
      </c>
      <c r="L131" s="64">
        <f t="shared" si="5"/>
        <v>0</v>
      </c>
      <c r="M131" s="64">
        <f t="shared" si="5"/>
        <v>0</v>
      </c>
      <c r="N131" s="63"/>
    </row>
    <row r="132" spans="1:14">
      <c r="A132" s="2" t="str">
        <f t="shared" si="2"/>
        <v>R&amp;D</v>
      </c>
      <c r="B132" s="64">
        <f t="shared" si="4"/>
        <v>98</v>
      </c>
      <c r="C132" s="64">
        <f t="shared" si="3"/>
        <v>0</v>
      </c>
      <c r="D132" s="64">
        <f t="shared" si="3"/>
        <v>0</v>
      </c>
      <c r="E132" s="64">
        <f t="shared" si="3"/>
        <v>0</v>
      </c>
      <c r="F132" s="64">
        <f t="shared" si="3"/>
        <v>0</v>
      </c>
      <c r="G132" s="64">
        <f t="shared" si="3"/>
        <v>0</v>
      </c>
      <c r="H132" s="64">
        <f t="shared" si="6"/>
        <v>0</v>
      </c>
      <c r="I132" s="64">
        <f t="shared" si="5"/>
        <v>0</v>
      </c>
      <c r="J132" s="64">
        <f t="shared" si="5"/>
        <v>0</v>
      </c>
      <c r="K132" s="64">
        <f t="shared" si="5"/>
        <v>0</v>
      </c>
      <c r="L132" s="64">
        <f t="shared" si="5"/>
        <v>0</v>
      </c>
      <c r="M132" s="64">
        <f t="shared" si="5"/>
        <v>0</v>
      </c>
      <c r="N132" s="63"/>
    </row>
    <row r="133" spans="1:14">
      <c r="A133" s="2" t="str">
        <f t="shared" si="2"/>
        <v>SALES</v>
      </c>
      <c r="B133" s="64">
        <f t="shared" si="4"/>
        <v>154</v>
      </c>
      <c r="C133" s="64">
        <f t="shared" si="3"/>
        <v>0</v>
      </c>
      <c r="D133" s="64">
        <f t="shared" si="3"/>
        <v>0</v>
      </c>
      <c r="E133" s="64">
        <f t="shared" si="3"/>
        <v>0</v>
      </c>
      <c r="F133" s="64">
        <f t="shared" si="3"/>
        <v>0</v>
      </c>
      <c r="G133" s="64">
        <f t="shared" si="3"/>
        <v>0</v>
      </c>
      <c r="H133" s="64">
        <f t="shared" si="6"/>
        <v>0</v>
      </c>
      <c r="I133" s="64">
        <f t="shared" si="5"/>
        <v>0</v>
      </c>
      <c r="J133" s="64">
        <f t="shared" si="5"/>
        <v>0</v>
      </c>
      <c r="K133" s="64">
        <f t="shared" si="5"/>
        <v>0</v>
      </c>
      <c r="L133" s="64">
        <f t="shared" si="5"/>
        <v>0</v>
      </c>
      <c r="M133" s="64">
        <f t="shared" si="5"/>
        <v>0</v>
      </c>
      <c r="N133" s="63"/>
    </row>
    <row r="134" spans="1:14">
      <c r="A134" s="2" t="str">
        <f t="shared" si="2"/>
        <v>(vuoto)</v>
      </c>
      <c r="B134" s="64">
        <f t="shared" si="4"/>
        <v>0</v>
      </c>
      <c r="C134" s="64">
        <f t="shared" si="3"/>
        <v>0</v>
      </c>
      <c r="D134" s="64">
        <f t="shared" si="3"/>
        <v>0</v>
      </c>
      <c r="E134" s="64">
        <f t="shared" si="3"/>
        <v>0</v>
      </c>
      <c r="F134" s="64">
        <f t="shared" si="3"/>
        <v>0</v>
      </c>
      <c r="G134" s="64">
        <f t="shared" si="3"/>
        <v>0</v>
      </c>
      <c r="H134" s="64">
        <f t="shared" si="6"/>
        <v>0</v>
      </c>
      <c r="I134" s="64">
        <f t="shared" si="5"/>
        <v>0</v>
      </c>
      <c r="J134" s="64">
        <f t="shared" si="5"/>
        <v>0</v>
      </c>
      <c r="K134" s="64">
        <f t="shared" si="5"/>
        <v>0</v>
      </c>
      <c r="L134" s="64">
        <f t="shared" si="5"/>
        <v>0</v>
      </c>
      <c r="M134" s="64">
        <f t="shared" si="5"/>
        <v>0</v>
      </c>
      <c r="N134" s="63"/>
    </row>
    <row r="135" spans="1:14">
      <c r="A135" s="2" t="str">
        <f t="shared" si="2"/>
        <v>Totale complessivo</v>
      </c>
      <c r="B135" s="64">
        <f t="shared" si="4"/>
        <v>378</v>
      </c>
      <c r="C135" s="64">
        <f t="shared" si="3"/>
        <v>0</v>
      </c>
      <c r="D135" s="64">
        <f t="shared" si="3"/>
        <v>0</v>
      </c>
      <c r="E135" s="64">
        <f t="shared" si="3"/>
        <v>0</v>
      </c>
      <c r="F135" s="64">
        <f t="shared" si="3"/>
        <v>0</v>
      </c>
      <c r="G135" s="64">
        <f t="shared" si="3"/>
        <v>0</v>
      </c>
      <c r="H135" s="64">
        <f t="shared" si="6"/>
        <v>0</v>
      </c>
      <c r="I135" s="64">
        <f t="shared" si="5"/>
        <v>0</v>
      </c>
      <c r="J135" s="64">
        <f t="shared" si="5"/>
        <v>0</v>
      </c>
      <c r="K135" s="64">
        <f t="shared" si="5"/>
        <v>0</v>
      </c>
      <c r="L135" s="64">
        <f t="shared" si="5"/>
        <v>0</v>
      </c>
      <c r="M135" s="64">
        <f t="shared" si="5"/>
        <v>0</v>
      </c>
      <c r="N135" s="63"/>
    </row>
    <row r="136" spans="1:14">
      <c r="A136" s="2">
        <f t="shared" si="2"/>
        <v>0</v>
      </c>
      <c r="B136" s="64">
        <f t="shared" si="4"/>
        <v>0</v>
      </c>
      <c r="C136" s="64">
        <f t="shared" si="3"/>
        <v>0</v>
      </c>
      <c r="D136" s="64">
        <f t="shared" si="3"/>
        <v>0</v>
      </c>
      <c r="E136" s="64">
        <f t="shared" si="3"/>
        <v>0</v>
      </c>
      <c r="F136" s="64">
        <f t="shared" si="3"/>
        <v>0</v>
      </c>
      <c r="G136" s="64">
        <f t="shared" si="3"/>
        <v>0</v>
      </c>
      <c r="H136" s="64">
        <f t="shared" si="6"/>
        <v>0</v>
      </c>
      <c r="I136" s="64">
        <f t="shared" si="5"/>
        <v>0</v>
      </c>
      <c r="J136" s="64">
        <f t="shared" si="5"/>
        <v>0</v>
      </c>
      <c r="K136" s="64">
        <f t="shared" si="5"/>
        <v>0</v>
      </c>
      <c r="L136" s="64">
        <f t="shared" si="5"/>
        <v>0</v>
      </c>
      <c r="M136" s="64">
        <f t="shared" si="5"/>
        <v>0</v>
      </c>
      <c r="N136" s="63"/>
    </row>
    <row r="137" spans="1:14">
      <c r="A137" s="2">
        <f t="shared" si="2"/>
        <v>0</v>
      </c>
      <c r="B137" s="64">
        <f t="shared" si="4"/>
        <v>0</v>
      </c>
      <c r="C137" s="64">
        <f t="shared" si="3"/>
        <v>0</v>
      </c>
      <c r="D137" s="64">
        <f t="shared" si="3"/>
        <v>0</v>
      </c>
      <c r="E137" s="64">
        <f t="shared" si="3"/>
        <v>0</v>
      </c>
      <c r="F137" s="64">
        <f t="shared" si="3"/>
        <v>0</v>
      </c>
      <c r="G137" s="64">
        <f t="shared" si="3"/>
        <v>0</v>
      </c>
      <c r="H137" s="64">
        <f t="shared" si="6"/>
        <v>0</v>
      </c>
      <c r="I137" s="64">
        <f t="shared" si="5"/>
        <v>0</v>
      </c>
      <c r="J137" s="64">
        <f t="shared" si="5"/>
        <v>0</v>
      </c>
      <c r="K137" s="64">
        <f t="shared" si="5"/>
        <v>0</v>
      </c>
      <c r="L137" s="64">
        <f t="shared" si="5"/>
        <v>0</v>
      </c>
      <c r="M137" s="64">
        <f t="shared" si="5"/>
        <v>0</v>
      </c>
      <c r="N137" s="63"/>
    </row>
    <row r="138" spans="1:14">
      <c r="A138" s="2">
        <f t="shared" si="2"/>
        <v>0</v>
      </c>
      <c r="B138" s="64">
        <f t="shared" si="4"/>
        <v>0</v>
      </c>
      <c r="C138" s="64">
        <f t="shared" si="3"/>
        <v>0</v>
      </c>
      <c r="D138" s="64">
        <f t="shared" si="3"/>
        <v>0</v>
      </c>
      <c r="E138" s="64">
        <f t="shared" si="3"/>
        <v>0</v>
      </c>
      <c r="F138" s="64">
        <f t="shared" si="3"/>
        <v>0</v>
      </c>
      <c r="G138" s="64">
        <f t="shared" si="3"/>
        <v>0</v>
      </c>
      <c r="H138" s="64">
        <f t="shared" si="6"/>
        <v>0</v>
      </c>
      <c r="I138" s="64">
        <f t="shared" si="5"/>
        <v>0</v>
      </c>
      <c r="J138" s="64">
        <f t="shared" si="5"/>
        <v>0</v>
      </c>
      <c r="K138" s="64">
        <f t="shared" si="5"/>
        <v>0</v>
      </c>
      <c r="L138" s="64">
        <f t="shared" si="5"/>
        <v>0</v>
      </c>
      <c r="M138" s="64">
        <f t="shared" si="5"/>
        <v>0</v>
      </c>
      <c r="N138" s="63"/>
    </row>
    <row r="139" spans="1:14">
      <c r="A139" s="2">
        <f t="shared" si="2"/>
        <v>0</v>
      </c>
      <c r="B139" s="64">
        <f t="shared" si="4"/>
        <v>0</v>
      </c>
      <c r="C139" s="64">
        <f t="shared" si="3"/>
        <v>0</v>
      </c>
      <c r="D139" s="64">
        <f t="shared" si="3"/>
        <v>0</v>
      </c>
      <c r="E139" s="64">
        <f t="shared" si="3"/>
        <v>0</v>
      </c>
      <c r="F139" s="64">
        <f t="shared" si="3"/>
        <v>0</v>
      </c>
      <c r="G139" s="64">
        <f t="shared" si="3"/>
        <v>0</v>
      </c>
      <c r="H139" s="64">
        <f t="shared" si="6"/>
        <v>0</v>
      </c>
      <c r="I139" s="64">
        <f t="shared" si="5"/>
        <v>0</v>
      </c>
      <c r="J139" s="64">
        <f t="shared" si="5"/>
        <v>0</v>
      </c>
      <c r="K139" s="64">
        <f t="shared" si="5"/>
        <v>0</v>
      </c>
      <c r="L139" s="64">
        <f t="shared" si="5"/>
        <v>0</v>
      </c>
      <c r="M139" s="64">
        <f t="shared" si="5"/>
        <v>0</v>
      </c>
      <c r="N139" s="63"/>
    </row>
    <row r="140" spans="1:14">
      <c r="A140" s="2">
        <f t="shared" si="2"/>
        <v>0</v>
      </c>
      <c r="B140" s="64">
        <f t="shared" si="4"/>
        <v>0</v>
      </c>
      <c r="C140" s="64">
        <f t="shared" si="3"/>
        <v>0</v>
      </c>
      <c r="D140" s="64">
        <f t="shared" si="3"/>
        <v>0</v>
      </c>
      <c r="E140" s="64">
        <f t="shared" si="3"/>
        <v>0</v>
      </c>
      <c r="F140" s="64">
        <f t="shared" si="3"/>
        <v>0</v>
      </c>
      <c r="G140" s="64">
        <f t="shared" si="3"/>
        <v>0</v>
      </c>
      <c r="H140" s="64">
        <f t="shared" si="6"/>
        <v>0</v>
      </c>
      <c r="I140" s="64">
        <f t="shared" si="5"/>
        <v>0</v>
      </c>
      <c r="J140" s="64">
        <f t="shared" si="5"/>
        <v>0</v>
      </c>
      <c r="K140" s="64">
        <f t="shared" si="5"/>
        <v>0</v>
      </c>
      <c r="L140" s="64">
        <f t="shared" si="5"/>
        <v>0</v>
      </c>
      <c r="M140" s="64">
        <f t="shared" si="5"/>
        <v>0</v>
      </c>
      <c r="N140" s="63"/>
    </row>
    <row r="141" spans="1:14">
      <c r="A141" s="2">
        <f t="shared" si="2"/>
        <v>0</v>
      </c>
      <c r="B141" s="64">
        <f t="shared" si="4"/>
        <v>0</v>
      </c>
      <c r="C141" s="64">
        <f t="shared" si="3"/>
        <v>0</v>
      </c>
      <c r="D141" s="64">
        <f t="shared" si="3"/>
        <v>0</v>
      </c>
      <c r="E141" s="64">
        <f t="shared" si="3"/>
        <v>0</v>
      </c>
      <c r="F141" s="64">
        <f t="shared" si="3"/>
        <v>0</v>
      </c>
      <c r="G141" s="64">
        <f t="shared" si="3"/>
        <v>0</v>
      </c>
      <c r="H141" s="64">
        <f t="shared" si="6"/>
        <v>0</v>
      </c>
      <c r="I141" s="64">
        <f t="shared" si="5"/>
        <v>0</v>
      </c>
      <c r="J141" s="64">
        <f t="shared" si="5"/>
        <v>0</v>
      </c>
      <c r="K141" s="64">
        <f t="shared" si="5"/>
        <v>0</v>
      </c>
      <c r="L141" s="64">
        <f t="shared" si="5"/>
        <v>0</v>
      </c>
      <c r="M141" s="64">
        <f t="shared" si="5"/>
        <v>0</v>
      </c>
      <c r="N141" s="63"/>
    </row>
    <row r="142" spans="1:14">
      <c r="A142" s="2">
        <f t="shared" si="2"/>
        <v>0</v>
      </c>
      <c r="B142" s="64">
        <f t="shared" si="4"/>
        <v>0</v>
      </c>
      <c r="C142" s="64">
        <f t="shared" si="3"/>
        <v>0</v>
      </c>
      <c r="D142" s="64">
        <f t="shared" si="3"/>
        <v>0</v>
      </c>
      <c r="E142" s="64">
        <f t="shared" si="3"/>
        <v>0</v>
      </c>
      <c r="F142" s="64">
        <f t="shared" si="3"/>
        <v>0</v>
      </c>
      <c r="G142" s="64">
        <f t="shared" si="3"/>
        <v>0</v>
      </c>
      <c r="H142" s="64">
        <f t="shared" si="6"/>
        <v>0</v>
      </c>
      <c r="I142" s="64">
        <f t="shared" si="5"/>
        <v>0</v>
      </c>
      <c r="J142" s="64">
        <f t="shared" si="5"/>
        <v>0</v>
      </c>
      <c r="K142" s="64">
        <f t="shared" si="5"/>
        <v>0</v>
      </c>
      <c r="L142" s="64">
        <f t="shared" si="5"/>
        <v>0</v>
      </c>
      <c r="M142" s="64">
        <f t="shared" si="5"/>
        <v>0</v>
      </c>
      <c r="N142" s="63"/>
    </row>
    <row r="143" spans="1:14">
      <c r="A143" s="2">
        <f t="shared" si="2"/>
        <v>0</v>
      </c>
      <c r="B143" s="64">
        <f t="shared" si="4"/>
        <v>0</v>
      </c>
      <c r="C143" s="64">
        <f t="shared" si="3"/>
        <v>0</v>
      </c>
      <c r="D143" s="64">
        <f t="shared" si="3"/>
        <v>0</v>
      </c>
      <c r="E143" s="64">
        <f t="shared" si="3"/>
        <v>0</v>
      </c>
      <c r="F143" s="64">
        <f t="shared" si="3"/>
        <v>0</v>
      </c>
      <c r="G143" s="64">
        <f t="shared" si="3"/>
        <v>0</v>
      </c>
      <c r="H143" s="64">
        <f t="shared" si="6"/>
        <v>0</v>
      </c>
      <c r="I143" s="64">
        <f t="shared" si="5"/>
        <v>0</v>
      </c>
      <c r="J143" s="64">
        <f t="shared" si="5"/>
        <v>0</v>
      </c>
      <c r="K143" s="64">
        <f t="shared" si="5"/>
        <v>0</v>
      </c>
      <c r="L143" s="64">
        <f t="shared" si="5"/>
        <v>0</v>
      </c>
      <c r="M143" s="64">
        <f t="shared" si="5"/>
        <v>0</v>
      </c>
      <c r="N143" s="63"/>
    </row>
    <row r="144" spans="1:14">
      <c r="A144" s="2">
        <f t="shared" si="2"/>
        <v>0</v>
      </c>
      <c r="B144" s="64">
        <f t="shared" si="4"/>
        <v>0</v>
      </c>
      <c r="C144" s="64">
        <f t="shared" si="4"/>
        <v>0</v>
      </c>
      <c r="D144" s="64">
        <f t="shared" si="4"/>
        <v>0</v>
      </c>
      <c r="E144" s="64">
        <f t="shared" si="4"/>
        <v>0</v>
      </c>
      <c r="F144" s="64">
        <f t="shared" si="4"/>
        <v>0</v>
      </c>
      <c r="G144" s="64">
        <f t="shared" si="4"/>
        <v>0</v>
      </c>
      <c r="H144" s="64">
        <f t="shared" si="6"/>
        <v>0</v>
      </c>
      <c r="I144" s="64">
        <f t="shared" si="5"/>
        <v>0</v>
      </c>
      <c r="J144" s="64">
        <f t="shared" si="5"/>
        <v>0</v>
      </c>
      <c r="K144" s="64">
        <f t="shared" si="5"/>
        <v>0</v>
      </c>
      <c r="L144" s="64">
        <f t="shared" si="5"/>
        <v>0</v>
      </c>
      <c r="M144" s="64">
        <f t="shared" si="5"/>
        <v>0</v>
      </c>
      <c r="N144" s="63"/>
    </row>
    <row r="145" spans="1:14">
      <c r="A145" s="2">
        <f t="shared" si="2"/>
        <v>0</v>
      </c>
      <c r="B145" s="64">
        <f t="shared" si="4"/>
        <v>0</v>
      </c>
      <c r="C145" s="64">
        <f t="shared" si="4"/>
        <v>0</v>
      </c>
      <c r="D145" s="64">
        <f t="shared" si="4"/>
        <v>0</v>
      </c>
      <c r="E145" s="64">
        <f t="shared" si="4"/>
        <v>0</v>
      </c>
      <c r="F145" s="64">
        <f t="shared" si="4"/>
        <v>0</v>
      </c>
      <c r="G145" s="64">
        <f t="shared" si="4"/>
        <v>0</v>
      </c>
      <c r="H145" s="64">
        <f t="shared" si="6"/>
        <v>0</v>
      </c>
      <c r="I145" s="64">
        <f t="shared" si="5"/>
        <v>0</v>
      </c>
      <c r="J145" s="64">
        <f t="shared" si="5"/>
        <v>0</v>
      </c>
      <c r="K145" s="64">
        <f t="shared" si="5"/>
        <v>0</v>
      </c>
      <c r="L145" s="64">
        <f t="shared" si="5"/>
        <v>0</v>
      </c>
      <c r="M145" s="64">
        <f t="shared" si="5"/>
        <v>0</v>
      </c>
      <c r="N145" s="63"/>
    </row>
    <row r="146" spans="1:14">
      <c r="A146" s="2">
        <f t="shared" si="2"/>
        <v>0</v>
      </c>
      <c r="B146" s="64">
        <f t="shared" si="4"/>
        <v>0</v>
      </c>
      <c r="C146" s="64">
        <f t="shared" si="4"/>
        <v>0</v>
      </c>
      <c r="D146" s="64">
        <f t="shared" si="4"/>
        <v>0</v>
      </c>
      <c r="E146" s="64">
        <f t="shared" si="4"/>
        <v>0</v>
      </c>
      <c r="F146" s="64">
        <f t="shared" si="4"/>
        <v>0</v>
      </c>
      <c r="G146" s="64">
        <f t="shared" si="4"/>
        <v>0</v>
      </c>
      <c r="H146" s="64">
        <f t="shared" si="6"/>
        <v>0</v>
      </c>
      <c r="I146" s="64">
        <f t="shared" si="5"/>
        <v>0</v>
      </c>
      <c r="J146" s="64">
        <f t="shared" si="5"/>
        <v>0</v>
      </c>
      <c r="K146" s="64">
        <f t="shared" si="5"/>
        <v>0</v>
      </c>
      <c r="L146" s="64">
        <f t="shared" si="5"/>
        <v>0</v>
      </c>
      <c r="M146" s="64">
        <f t="shared" si="5"/>
        <v>0</v>
      </c>
      <c r="N146" s="63"/>
    </row>
    <row r="147" spans="1:14">
      <c r="A147" s="2">
        <f t="shared" si="2"/>
        <v>0</v>
      </c>
      <c r="B147" s="64">
        <f t="shared" si="4"/>
        <v>0</v>
      </c>
      <c r="C147" s="64">
        <f t="shared" si="4"/>
        <v>0</v>
      </c>
      <c r="D147" s="64">
        <f t="shared" si="4"/>
        <v>0</v>
      </c>
      <c r="E147" s="64">
        <f t="shared" si="4"/>
        <v>0</v>
      </c>
      <c r="F147" s="64">
        <f t="shared" si="4"/>
        <v>0</v>
      </c>
      <c r="G147" s="64">
        <f t="shared" si="4"/>
        <v>0</v>
      </c>
      <c r="H147" s="64">
        <f t="shared" si="6"/>
        <v>0</v>
      </c>
      <c r="I147" s="64">
        <f t="shared" si="5"/>
        <v>0</v>
      </c>
      <c r="J147" s="64">
        <f t="shared" si="5"/>
        <v>0</v>
      </c>
      <c r="K147" s="64">
        <f t="shared" si="5"/>
        <v>0</v>
      </c>
      <c r="L147" s="64">
        <f t="shared" si="5"/>
        <v>0</v>
      </c>
      <c r="M147" s="64">
        <f t="shared" si="5"/>
        <v>0</v>
      </c>
      <c r="N147" s="63"/>
    </row>
    <row r="148" spans="1:14">
      <c r="A148" s="2">
        <f t="shared" si="2"/>
        <v>0</v>
      </c>
      <c r="B148" s="64">
        <f t="shared" si="4"/>
        <v>0</v>
      </c>
      <c r="C148" s="64">
        <f t="shared" si="4"/>
        <v>0</v>
      </c>
      <c r="D148" s="64">
        <f t="shared" si="4"/>
        <v>0</v>
      </c>
      <c r="E148" s="64">
        <f t="shared" si="4"/>
        <v>0</v>
      </c>
      <c r="F148" s="64">
        <f t="shared" si="4"/>
        <v>0</v>
      </c>
      <c r="G148" s="64">
        <f t="shared" si="4"/>
        <v>0</v>
      </c>
      <c r="H148" s="64">
        <f t="shared" si="6"/>
        <v>0</v>
      </c>
      <c r="I148" s="64">
        <f t="shared" si="5"/>
        <v>0</v>
      </c>
      <c r="J148" s="64">
        <f t="shared" si="5"/>
        <v>0</v>
      </c>
      <c r="K148" s="64">
        <f t="shared" si="5"/>
        <v>0</v>
      </c>
      <c r="L148" s="64">
        <f t="shared" si="5"/>
        <v>0</v>
      </c>
      <c r="M148" s="64">
        <f t="shared" si="5"/>
        <v>0</v>
      </c>
      <c r="N148" s="63"/>
    </row>
    <row r="149" spans="1:14">
      <c r="A149" s="2">
        <f t="shared" si="2"/>
        <v>0</v>
      </c>
      <c r="B149" s="64">
        <f t="shared" si="4"/>
        <v>0</v>
      </c>
      <c r="C149" s="64">
        <f t="shared" si="4"/>
        <v>0</v>
      </c>
      <c r="D149" s="64">
        <f t="shared" si="4"/>
        <v>0</v>
      </c>
      <c r="E149" s="64">
        <f t="shared" si="4"/>
        <v>0</v>
      </c>
      <c r="F149" s="64">
        <f t="shared" si="4"/>
        <v>0</v>
      </c>
      <c r="G149" s="64">
        <f t="shared" si="4"/>
        <v>0</v>
      </c>
      <c r="H149" s="64">
        <f t="shared" si="6"/>
        <v>0</v>
      </c>
      <c r="I149" s="64">
        <f t="shared" si="5"/>
        <v>0</v>
      </c>
      <c r="J149" s="64">
        <f t="shared" si="5"/>
        <v>0</v>
      </c>
      <c r="K149" s="64">
        <f t="shared" si="5"/>
        <v>0</v>
      </c>
      <c r="L149" s="64">
        <f t="shared" si="5"/>
        <v>0</v>
      </c>
      <c r="M149" s="64">
        <f t="shared" si="5"/>
        <v>0</v>
      </c>
      <c r="N149" s="63"/>
    </row>
    <row r="150" spans="1:14">
      <c r="A150" s="2">
        <f t="shared" si="2"/>
        <v>0</v>
      </c>
      <c r="B150" s="64">
        <f t="shared" si="4"/>
        <v>0</v>
      </c>
      <c r="C150" s="64">
        <f t="shared" si="4"/>
        <v>0</v>
      </c>
      <c r="D150" s="64">
        <f t="shared" si="4"/>
        <v>0</v>
      </c>
      <c r="E150" s="64">
        <f t="shared" si="4"/>
        <v>0</v>
      </c>
      <c r="F150" s="64">
        <f t="shared" si="4"/>
        <v>0</v>
      </c>
      <c r="G150" s="64">
        <f t="shared" si="4"/>
        <v>0</v>
      </c>
      <c r="H150" s="64">
        <f t="shared" si="6"/>
        <v>0</v>
      </c>
      <c r="I150" s="64">
        <f t="shared" si="5"/>
        <v>0</v>
      </c>
      <c r="J150" s="64">
        <f t="shared" si="5"/>
        <v>0</v>
      </c>
      <c r="K150" s="64">
        <f t="shared" si="5"/>
        <v>0</v>
      </c>
      <c r="L150" s="64">
        <f t="shared" si="5"/>
        <v>0</v>
      </c>
      <c r="M150" s="64">
        <f t="shared" si="5"/>
        <v>0</v>
      </c>
      <c r="N150" s="63"/>
    </row>
    <row r="151" spans="1:14">
      <c r="A151" s="2">
        <f t="shared" si="2"/>
        <v>0</v>
      </c>
      <c r="B151" s="64">
        <f t="shared" si="4"/>
        <v>0</v>
      </c>
      <c r="C151" s="64">
        <f t="shared" si="4"/>
        <v>0</v>
      </c>
      <c r="D151" s="64">
        <f t="shared" si="4"/>
        <v>0</v>
      </c>
      <c r="E151" s="64">
        <f t="shared" si="4"/>
        <v>0</v>
      </c>
      <c r="F151" s="64">
        <f t="shared" si="4"/>
        <v>0</v>
      </c>
      <c r="G151" s="64">
        <f t="shared" si="4"/>
        <v>0</v>
      </c>
      <c r="H151" s="64">
        <f t="shared" si="6"/>
        <v>0</v>
      </c>
      <c r="I151" s="64">
        <f t="shared" si="5"/>
        <v>0</v>
      </c>
      <c r="J151" s="64">
        <f t="shared" si="5"/>
        <v>0</v>
      </c>
      <c r="K151" s="64">
        <f t="shared" si="5"/>
        <v>0</v>
      </c>
      <c r="L151" s="64">
        <f t="shared" si="5"/>
        <v>0</v>
      </c>
      <c r="M151" s="64">
        <f t="shared" si="5"/>
        <v>0</v>
      </c>
      <c r="N151" s="63"/>
    </row>
    <row r="152" spans="1:14">
      <c r="A152" s="2">
        <f t="shared" si="2"/>
        <v>0</v>
      </c>
      <c r="B152" s="64">
        <f t="shared" si="4"/>
        <v>0</v>
      </c>
      <c r="C152" s="64">
        <f t="shared" si="4"/>
        <v>0</v>
      </c>
      <c r="D152" s="64">
        <f t="shared" si="4"/>
        <v>0</v>
      </c>
      <c r="E152" s="64">
        <f t="shared" si="4"/>
        <v>0</v>
      </c>
      <c r="F152" s="64">
        <f t="shared" si="4"/>
        <v>0</v>
      </c>
      <c r="G152" s="64">
        <f t="shared" si="4"/>
        <v>0</v>
      </c>
      <c r="H152" s="64">
        <f t="shared" si="6"/>
        <v>0</v>
      </c>
      <c r="I152" s="64">
        <f t="shared" si="5"/>
        <v>0</v>
      </c>
      <c r="J152" s="64">
        <f t="shared" si="5"/>
        <v>0</v>
      </c>
      <c r="K152" s="64">
        <f t="shared" si="5"/>
        <v>0</v>
      </c>
      <c r="L152" s="64">
        <f t="shared" si="5"/>
        <v>0</v>
      </c>
      <c r="M152" s="64">
        <f t="shared" si="5"/>
        <v>0</v>
      </c>
      <c r="N152" s="63"/>
    </row>
    <row r="153" spans="1:14">
      <c r="A153" s="2">
        <f t="shared" si="2"/>
        <v>0</v>
      </c>
      <c r="B153" s="64">
        <f t="shared" si="4"/>
        <v>0</v>
      </c>
      <c r="C153" s="64">
        <f t="shared" si="4"/>
        <v>0</v>
      </c>
      <c r="D153" s="64">
        <f t="shared" si="4"/>
        <v>0</v>
      </c>
      <c r="E153" s="64">
        <f t="shared" si="4"/>
        <v>0</v>
      </c>
      <c r="F153" s="64">
        <f t="shared" si="4"/>
        <v>0</v>
      </c>
      <c r="G153" s="64">
        <f t="shared" si="4"/>
        <v>0</v>
      </c>
      <c r="H153" s="64">
        <f t="shared" si="6"/>
        <v>0</v>
      </c>
      <c r="I153" s="64">
        <f t="shared" si="5"/>
        <v>0</v>
      </c>
      <c r="J153" s="64">
        <f t="shared" si="5"/>
        <v>0</v>
      </c>
      <c r="K153" s="64">
        <f t="shared" si="5"/>
        <v>0</v>
      </c>
      <c r="L153" s="64">
        <f t="shared" si="5"/>
        <v>0</v>
      </c>
      <c r="M153" s="64">
        <f t="shared" si="5"/>
        <v>0</v>
      </c>
      <c r="N153" s="63"/>
    </row>
    <row r="154" spans="1:14">
      <c r="A154" s="2">
        <f t="shared" si="2"/>
        <v>0</v>
      </c>
      <c r="B154" s="64">
        <f t="shared" si="4"/>
        <v>0</v>
      </c>
      <c r="C154" s="64">
        <f t="shared" si="4"/>
        <v>0</v>
      </c>
      <c r="D154" s="64">
        <f t="shared" si="4"/>
        <v>0</v>
      </c>
      <c r="E154" s="64">
        <f t="shared" si="4"/>
        <v>0</v>
      </c>
      <c r="F154" s="64">
        <f t="shared" si="4"/>
        <v>0</v>
      </c>
      <c r="G154" s="64">
        <f t="shared" si="4"/>
        <v>0</v>
      </c>
      <c r="H154" s="64">
        <f t="shared" si="6"/>
        <v>0</v>
      </c>
      <c r="I154" s="64">
        <f t="shared" si="5"/>
        <v>0</v>
      </c>
      <c r="J154" s="64">
        <f t="shared" si="5"/>
        <v>0</v>
      </c>
      <c r="K154" s="64">
        <f t="shared" si="5"/>
        <v>0</v>
      </c>
      <c r="L154" s="64">
        <f t="shared" si="5"/>
        <v>0</v>
      </c>
      <c r="M154" s="64">
        <f t="shared" si="5"/>
        <v>0</v>
      </c>
    </row>
    <row r="157" spans="1:14">
      <c r="A157" s="1" t="s">
        <v>187</v>
      </c>
    </row>
    <row r="158" spans="1:14">
      <c r="A158" s="3"/>
      <c r="B158" s="59">
        <f>EDATE(B126,0)</f>
        <v>43466</v>
      </c>
      <c r="C158" s="59">
        <f>EDATE(B158,2)</f>
        <v>43525</v>
      </c>
      <c r="D158" s="59">
        <f>EDATE(C158,3)</f>
        <v>43617</v>
      </c>
      <c r="E158" s="59">
        <f t="shared" ref="E158:F158" si="7">EDATE(D158,3)</f>
        <v>43709</v>
      </c>
      <c r="F158" s="59">
        <f t="shared" si="7"/>
        <v>43800</v>
      </c>
    </row>
    <row r="159" spans="1:14">
      <c r="A159" s="2" t="s">
        <v>86</v>
      </c>
      <c r="B159" s="60">
        <f>IF(ISNUMBER(MATCH(B$158,'Input_spazi fisici'!$A$2:$F$2,0)),_xlfn.IFNA(VLOOKUP($A159,'Input_spazi fisici'!$A$2:$F$7,MATCH(B$158,'Input_spazi fisici'!$A$2:$F$2,0),FALSE),0),"N.A.")</f>
        <v>200</v>
      </c>
      <c r="C159" s="60">
        <f>IF(ISNUMBER(MATCH(C$158,'Input_spazi fisici'!$A$2:$F$2,0)),_xlfn.IFNA(VLOOKUP($A159,'Input_spazi fisici'!$A$2:$F$7,MATCH(C$158,'Input_spazi fisici'!$A$2:$F$2,0),FALSE),0),"N.A.")</f>
        <v>180</v>
      </c>
      <c r="D159" s="60">
        <f>IF(ISNUMBER(MATCH(D$158,'Input_spazi fisici'!$A$2:$F$2,0)),_xlfn.IFNA(VLOOKUP($A159,'Input_spazi fisici'!$A$2:$F$7,MATCH(D$158,'Input_spazi fisici'!$A$2:$F$2,0),FALSE),0),"N.A.")</f>
        <v>170</v>
      </c>
      <c r="E159" s="60">
        <f>IF(ISNUMBER(MATCH(E$158,'Input_spazi fisici'!$A$2:$F$2,0)),_xlfn.IFNA(VLOOKUP($A159,'Input_spazi fisici'!$A$2:$F$7,MATCH(E$158,'Input_spazi fisici'!$A$2:$F$2,0),FALSE),0),"N.A.")</f>
        <v>170</v>
      </c>
      <c r="F159" s="60">
        <f>IF(ISNUMBER(MATCH(F$158,'Input_spazi fisici'!$A$2:$F$2,0)),_xlfn.IFNA(VLOOKUP($A159,'Input_spazi fisici'!$A$2:$F$7,MATCH(F$158,'Input_spazi fisici'!$A$2:$F$2,0),FALSE),0),"N.A.")</f>
        <v>170</v>
      </c>
    </row>
    <row r="160" spans="1:14">
      <c r="A160" s="2" t="s">
        <v>88</v>
      </c>
      <c r="B160" s="60">
        <f>IF(ISNUMBER(MATCH(B$158,'Input_spazi fisici'!$A$2:$F$2,0)),_xlfn.IFNA(VLOOKUP($A160,'Input_spazi fisici'!$A$2:$F$7,MATCH(B$158,'Input_spazi fisici'!$A$2:$F$2,0),FALSE),0),"N.A.")</f>
        <v>150</v>
      </c>
      <c r="C160" s="60">
        <f>IF(ISNUMBER(MATCH(C$158,'Input_spazi fisici'!$A$2:$F$2,0)),_xlfn.IFNA(VLOOKUP($A160,'Input_spazi fisici'!$A$2:$F$7,MATCH(C$158,'Input_spazi fisici'!$A$2:$F$2,0),FALSE),0),"N.A.")</f>
        <v>150</v>
      </c>
      <c r="D160" s="60">
        <f>IF(ISNUMBER(MATCH(D$158,'Input_spazi fisici'!$A$2:$F$2,0)),_xlfn.IFNA(VLOOKUP($A160,'Input_spazi fisici'!$A$2:$F$7,MATCH(D$158,'Input_spazi fisici'!$A$2:$F$2,0),FALSE),0),"N.A.")</f>
        <v>150</v>
      </c>
      <c r="E160" s="60">
        <f>IF(ISNUMBER(MATCH(E$158,'Input_spazi fisici'!$A$2:$F$2,0)),_xlfn.IFNA(VLOOKUP($A160,'Input_spazi fisici'!$A$2:$F$7,MATCH(E$158,'Input_spazi fisici'!$A$2:$F$2,0),FALSE),0),"N.A.")</f>
        <v>150</v>
      </c>
      <c r="F160" s="60">
        <f>IF(ISNUMBER(MATCH(F$158,'Input_spazi fisici'!$A$2:$F$2,0)),_xlfn.IFNA(VLOOKUP($A160,'Input_spazi fisici'!$A$2:$F$7,MATCH(F$158,'Input_spazi fisici'!$A$2:$F$2,0),FALSE),0),"N.A.")</f>
        <v>150</v>
      </c>
    </row>
    <row r="161" spans="1:15">
      <c r="A161" s="3" t="s">
        <v>188</v>
      </c>
      <c r="B161" s="3">
        <f>IF(OR(ISBLANK(B159),ISBLANK(B160)),"N.A.",B159/B160)</f>
        <v>1.3333333333333333</v>
      </c>
      <c r="C161" s="3">
        <f t="shared" ref="C161:F161" si="8">IF(OR(ISBLANK(C159),ISBLANK(C160)),"N.A.",C159/C160)</f>
        <v>1.2</v>
      </c>
      <c r="D161" s="3">
        <f t="shared" si="8"/>
        <v>1.1333333333333333</v>
      </c>
      <c r="E161" s="3">
        <f t="shared" si="8"/>
        <v>1.1333333333333333</v>
      </c>
      <c r="F161" s="3">
        <f t="shared" si="8"/>
        <v>1.1333333333333333</v>
      </c>
    </row>
    <row r="164" spans="1:15">
      <c r="A164" s="1" t="s">
        <v>189</v>
      </c>
    </row>
    <row r="165" spans="1:15">
      <c r="A165" s="2"/>
      <c r="B165" s="59">
        <f>EDATE(B126,0)</f>
        <v>43466</v>
      </c>
      <c r="C165" s="59">
        <f>EDATE(B165,2)</f>
        <v>43525</v>
      </c>
      <c r="D165" s="59">
        <f t="shared" ref="D165:F165" si="9">EDATE(C165,3)</f>
        <v>43617</v>
      </c>
      <c r="E165" s="59">
        <f t="shared" si="9"/>
        <v>43709</v>
      </c>
      <c r="F165" s="59">
        <f t="shared" si="9"/>
        <v>43800</v>
      </c>
    </row>
    <row r="166" spans="1:15">
      <c r="A166" s="2" t="s">
        <v>87</v>
      </c>
      <c r="B166" s="2">
        <f>IF(ISNUMBER(MATCH(B$165,'Input_spazi fisici'!$A$2:$F$2,0)),_xlfn.IFNA(VLOOKUP($A166,'Input_spazi fisici'!$A$2:$F$7,MATCH(B$165,'Input_spazi fisici'!$A$2:$F$2,0),FALSE),0),"N.A.")</f>
        <v>10000</v>
      </c>
      <c r="C166" s="2">
        <f>IF(ISNUMBER(MATCH(C$165,'Input_spazi fisici'!$A$2:$F$2,0)),_xlfn.IFNA(VLOOKUP($A166,'Input_spazi fisici'!$A$2:$F$7,MATCH(C$165,'Input_spazi fisici'!$A$2:$F$2,0),FALSE),0),"N.A.")</f>
        <v>9000</v>
      </c>
      <c r="D166" s="2">
        <f>IF(ISNUMBER(MATCH(D$165,'Input_spazi fisici'!$A$2:$F$2,0)),_xlfn.IFNA(VLOOKUP($A166,'Input_spazi fisici'!$A$2:$F$7,MATCH(D$165,'Input_spazi fisici'!$A$2:$F$2,0),FALSE),0),"N.A.")</f>
        <v>7000</v>
      </c>
      <c r="E166" s="2">
        <f>IF(ISNUMBER(MATCH(E$165,'Input_spazi fisici'!$A$2:$F$2,0)),_xlfn.IFNA(VLOOKUP($A166,'Input_spazi fisici'!$A$2:$F$7,MATCH(E$165,'Input_spazi fisici'!$A$2:$F$2,0),FALSE),0),"N.A.")</f>
        <v>7000</v>
      </c>
      <c r="F166" s="2">
        <f>IF(ISNUMBER(MATCH(F$165,'Input_spazi fisici'!$A$2:$F$2,0)),_xlfn.IFNA(VLOOKUP($A166,'Input_spazi fisici'!$A$2:$F$7,MATCH(F$165,'Input_spazi fisici'!$A$2:$F$2,0),FALSE),0),"N.A.")</f>
        <v>7000</v>
      </c>
    </row>
    <row r="167" spans="1:15">
      <c r="A167" s="2" t="s">
        <v>189</v>
      </c>
      <c r="B167" s="61">
        <f>IFERROR((B166-$B$166)*'Input_risparmio economico'!$B$4,"N.A.")</f>
        <v>0</v>
      </c>
      <c r="C167" s="61">
        <f>IFERROR((C166-$B$166)*'Input_risparmio economico'!$B$4,"N.A.")</f>
        <v>-75000</v>
      </c>
      <c r="D167" s="61">
        <f>IFERROR((D166-$B$166)*'Input_risparmio economico'!$B$4,"N.A.")</f>
        <v>-225000</v>
      </c>
      <c r="E167" s="61">
        <f>IFERROR((E166-$B$166)*'Input_risparmio economico'!$B$4,"N.A.")</f>
        <v>-225000</v>
      </c>
      <c r="F167" s="61">
        <f>IFERROR((F166-$B$166)*'Input_risparmio economico'!$B$4,"N.A.")</f>
        <v>-225000</v>
      </c>
    </row>
    <row r="170" spans="1:15">
      <c r="A170" s="1" t="s">
        <v>190</v>
      </c>
    </row>
    <row r="171" spans="1:15">
      <c r="A171" s="2"/>
      <c r="B171" s="2"/>
      <c r="C171" s="59">
        <f>EDATE(B126,0)</f>
        <v>43466</v>
      </c>
      <c r="D171" s="59">
        <f>EDATE(C171,1)</f>
        <v>43497</v>
      </c>
      <c r="E171" s="59">
        <f t="shared" ref="E171:N171" si="10">EDATE(D171,1)</f>
        <v>43525</v>
      </c>
      <c r="F171" s="59">
        <f t="shared" si="10"/>
        <v>43556</v>
      </c>
      <c r="G171" s="59">
        <f t="shared" si="10"/>
        <v>43586</v>
      </c>
      <c r="H171" s="59">
        <f t="shared" si="10"/>
        <v>43617</v>
      </c>
      <c r="I171" s="59">
        <f t="shared" si="10"/>
        <v>43647</v>
      </c>
      <c r="J171" s="59">
        <f t="shared" si="10"/>
        <v>43678</v>
      </c>
      <c r="K171" s="59">
        <f t="shared" si="10"/>
        <v>43709</v>
      </c>
      <c r="L171" s="59">
        <f t="shared" si="10"/>
        <v>43739</v>
      </c>
      <c r="M171" s="59">
        <f t="shared" si="10"/>
        <v>43770</v>
      </c>
      <c r="N171" s="59">
        <f t="shared" si="10"/>
        <v>43800</v>
      </c>
      <c r="O171" s="32"/>
    </row>
    <row r="172" spans="1:15">
      <c r="A172" s="2"/>
      <c r="B172" s="2" t="s">
        <v>189</v>
      </c>
      <c r="C172" s="65">
        <f>IF(ISNUMBER(MATCH(C$171,$A$165:$F$165,0)),_xlfn.IFNA(VLOOKUP($B$172,$A$165:$F$167,MATCH(C$171,$A$165:$F$165,0),FALSE),0),"N.A.")</f>
        <v>0</v>
      </c>
      <c r="D172" s="65" t="str">
        <f t="shared" ref="D172:N172" si="11">IF(ISNUMBER(MATCH(D$171,$A$165:$F$165,0)),_xlfn.IFNA(VLOOKUP($B$172,$A$165:$F$167,MATCH(D$171,$A$165:$F$165,0),FALSE),0),"N.A.")</f>
        <v>N.A.</v>
      </c>
      <c r="E172" s="65">
        <f t="shared" si="11"/>
        <v>-75000</v>
      </c>
      <c r="F172" s="65" t="str">
        <f t="shared" si="11"/>
        <v>N.A.</v>
      </c>
      <c r="G172" s="65" t="str">
        <f t="shared" si="11"/>
        <v>N.A.</v>
      </c>
      <c r="H172" s="65">
        <f t="shared" si="11"/>
        <v>-225000</v>
      </c>
      <c r="I172" s="65" t="str">
        <f t="shared" si="11"/>
        <v>N.A.</v>
      </c>
      <c r="J172" s="65" t="str">
        <f t="shared" si="11"/>
        <v>N.A.</v>
      </c>
      <c r="K172" s="65">
        <f t="shared" si="11"/>
        <v>-225000</v>
      </c>
      <c r="L172" s="65" t="str">
        <f t="shared" si="11"/>
        <v>N.A.</v>
      </c>
      <c r="M172" s="65" t="str">
        <f t="shared" si="11"/>
        <v>N.A.</v>
      </c>
      <c r="N172" s="65">
        <f t="shared" si="11"/>
        <v>-225000</v>
      </c>
      <c r="O172" s="101"/>
    </row>
    <row r="173" spans="1:15">
      <c r="A173" s="2" t="s">
        <v>81</v>
      </c>
      <c r="B173" s="2" t="s">
        <v>184</v>
      </c>
      <c r="C173" s="64">
        <f>(IF(ISNUMBER(MATCH(C$171,'Input_Δ stampe'!$A$2:$Y$2,0)),_xlfn.IFNA(VLOOKUP($A173,'Input_Δ stampe'!$A$2:$Y$29,MATCH(C$171,'Input_Δ stampe'!$A$2:$Y$2,0),FALSE),0),"N.A.")-IF(ISNUMBER(MATCH((EDATE(C$171,-12)),'Input_Δ stampe'!$A$2:$Y$2,0)),_xlfn.IFNA(VLOOKUP($A173,'Input_Δ stampe'!$A$2:$Y$29,MATCH((EDATE(C$171,-12)),'Input_Δ stampe'!$A$2:$Y$2,0),FALSE),0),"N.A."))*'Input_risparmio economico'!$B$6</f>
        <v>-3.6</v>
      </c>
      <c r="D173" s="64">
        <f>(IF(ISNUMBER(MATCH(D$171,'Input_Δ stampe'!$A$2:$Y$2,0)),_xlfn.IFNA(VLOOKUP($A173,'Input_Δ stampe'!$A$2:$Y$29,MATCH(D$171,'Input_Δ stampe'!$A$2:$Y$2,0),FALSE),0),"N.A.")-IF(ISNUMBER(MATCH((EDATE(D$171,-12)),'Input_Δ stampe'!$A$2:$Y$2,0)),_xlfn.IFNA(VLOOKUP($A173,'Input_Δ stampe'!$A$2:$Y$29,MATCH((EDATE(D$171,-12)),'Input_Δ stampe'!$A$2:$Y$2,0),FALSE),0),"N.A."))*'Input_risparmio economico'!$B$6</f>
        <v>-3.6</v>
      </c>
      <c r="E173" s="64">
        <f>(IF(ISNUMBER(MATCH(E$171,'Input_Δ stampe'!$A$2:$Y$2,0)),_xlfn.IFNA(VLOOKUP($A173,'Input_Δ stampe'!$A$2:$Y$29,MATCH(E$171,'Input_Δ stampe'!$A$2:$Y$2,0),FALSE),0),"N.A.")-IF(ISNUMBER(MATCH((EDATE(E$171,-12)),'Input_Δ stampe'!$A$2:$Y$2,0)),_xlfn.IFNA(VLOOKUP($A173,'Input_Δ stampe'!$A$2:$Y$29,MATCH((EDATE(E$171,-12)),'Input_Δ stampe'!$A$2:$Y$2,0),FALSE),0),"N.A."))*'Input_risparmio economico'!$B$6</f>
        <v>-3.6</v>
      </c>
      <c r="F173" s="64">
        <f>(IF(ISNUMBER(MATCH(F$171,'Input_Δ stampe'!$A$2:$Y$2,0)),_xlfn.IFNA(VLOOKUP($A173,'Input_Δ stampe'!$A$2:$Y$29,MATCH(F$171,'Input_Δ stampe'!$A$2:$Y$2,0),FALSE),0),"N.A.")-IF(ISNUMBER(MATCH((EDATE(F$171,-12)),'Input_Δ stampe'!$A$2:$Y$2,0)),_xlfn.IFNA(VLOOKUP($A173,'Input_Δ stampe'!$A$2:$Y$29,MATCH((EDATE(F$171,-12)),'Input_Δ stampe'!$A$2:$Y$2,0),FALSE),0),"N.A."))*'Input_risparmio economico'!$B$6</f>
        <v>-3.6</v>
      </c>
      <c r="G173" s="64">
        <f>(IF(ISNUMBER(MATCH(G$171,'Input_Δ stampe'!$A$2:$Y$2,0)),_xlfn.IFNA(VLOOKUP($A173,'Input_Δ stampe'!$A$2:$Y$29,MATCH(G$171,'Input_Δ stampe'!$A$2:$Y$2,0),FALSE),0),"N.A.")-IF(ISNUMBER(MATCH((EDATE(G$171,-12)),'Input_Δ stampe'!$A$2:$Y$2,0)),_xlfn.IFNA(VLOOKUP($A173,'Input_Δ stampe'!$A$2:$Y$29,MATCH((EDATE(G$171,-12)),'Input_Δ stampe'!$A$2:$Y$2,0),FALSE),0),"N.A."))*'Input_risparmio economico'!$B$6</f>
        <v>-3.6</v>
      </c>
      <c r="H173" s="64">
        <f>(IF(ISNUMBER(MATCH(H$171,'Input_Δ stampe'!$A$2:$Y$2,0)),_xlfn.IFNA(VLOOKUP($A173,'Input_Δ stampe'!$A$2:$Y$29,MATCH(H$171,'Input_Δ stampe'!$A$2:$Y$2,0),FALSE),0),"N.A.")-IF(ISNUMBER(MATCH((EDATE(H$171,-12)),'Input_Δ stampe'!$A$2:$Y$2,0)),_xlfn.IFNA(VLOOKUP($A173,'Input_Δ stampe'!$A$2:$Y$29,MATCH((EDATE(H$171,-12)),'Input_Δ stampe'!$A$2:$Y$2,0),FALSE),0),"N.A."))*'Input_risparmio economico'!$B$6</f>
        <v>-3.6</v>
      </c>
      <c r="I173" s="64">
        <f>(IF(ISNUMBER(MATCH(I$171,'Input_Δ stampe'!$A$2:$Y$2,0)),_xlfn.IFNA(VLOOKUP($A173,'Input_Δ stampe'!$A$2:$Y$29,MATCH(I$171,'Input_Δ stampe'!$A$2:$Y$2,0),FALSE),0),"N.A.")-IF(ISNUMBER(MATCH((EDATE(I$171,-12)),'Input_Δ stampe'!$A$2:$Y$2,0)),_xlfn.IFNA(VLOOKUP($A173,'Input_Δ stampe'!$A$2:$Y$29,MATCH((EDATE(I$171,-12)),'Input_Δ stampe'!$A$2:$Y$2,0),FALSE),0),"N.A."))*'Input_risparmio economico'!$B$6</f>
        <v>-3.6</v>
      </c>
      <c r="J173" s="64">
        <f>(IF(ISNUMBER(MATCH(J$171,'Input_Δ stampe'!$A$2:$Y$2,0)),_xlfn.IFNA(VLOOKUP($A173,'Input_Δ stampe'!$A$2:$Y$29,MATCH(J$171,'Input_Δ stampe'!$A$2:$Y$2,0),FALSE),0),"N.A.")-IF(ISNUMBER(MATCH((EDATE(J$171,-12)),'Input_Δ stampe'!$A$2:$Y$2,0)),_xlfn.IFNA(VLOOKUP($A173,'Input_Δ stampe'!$A$2:$Y$29,MATCH((EDATE(J$171,-12)),'Input_Δ stampe'!$A$2:$Y$2,0),FALSE),0),"N.A."))*'Input_risparmio economico'!$B$6</f>
        <v>-3.6</v>
      </c>
      <c r="K173" s="64">
        <f>(IF(ISNUMBER(MATCH(K$171,'Input_Δ stampe'!$A$2:$Y$2,0)),_xlfn.IFNA(VLOOKUP($A173,'Input_Δ stampe'!$A$2:$Y$29,MATCH(K$171,'Input_Δ stampe'!$A$2:$Y$2,0),FALSE),0),"N.A.")-IF(ISNUMBER(MATCH((EDATE(K$171,-12)),'Input_Δ stampe'!$A$2:$Y$2,0)),_xlfn.IFNA(VLOOKUP($A173,'Input_Δ stampe'!$A$2:$Y$29,MATCH((EDATE(K$171,-12)),'Input_Δ stampe'!$A$2:$Y$2,0),FALSE),0),"N.A."))*'Input_risparmio economico'!$B$6</f>
        <v>-3.6</v>
      </c>
      <c r="L173" s="64">
        <f>(IF(ISNUMBER(MATCH(L$171,'Input_Δ stampe'!$A$2:$Y$2,0)),_xlfn.IFNA(VLOOKUP($A173,'Input_Δ stampe'!$A$2:$Y$29,MATCH(L$171,'Input_Δ stampe'!$A$2:$Y$2,0),FALSE),0),"N.A.")-IF(ISNUMBER(MATCH((EDATE(L$171,-12)),'Input_Δ stampe'!$A$2:$Y$2,0)),_xlfn.IFNA(VLOOKUP($A173,'Input_Δ stampe'!$A$2:$Y$29,MATCH((EDATE(L$171,-12)),'Input_Δ stampe'!$A$2:$Y$2,0),FALSE),0),"N.A."))*'Input_risparmio economico'!$B$6</f>
        <v>-3.6</v>
      </c>
      <c r="M173" s="64">
        <f>(IF(ISNUMBER(MATCH(M$171,'Input_Δ stampe'!$A$2:$Y$2,0)),_xlfn.IFNA(VLOOKUP($A173,'Input_Δ stampe'!$A$2:$Y$29,MATCH(M$171,'Input_Δ stampe'!$A$2:$Y$2,0),FALSE),0),"N.A.")-IF(ISNUMBER(MATCH((EDATE(M$171,-12)),'Input_Δ stampe'!$A$2:$Y$2,0)),_xlfn.IFNA(VLOOKUP($A173,'Input_Δ stampe'!$A$2:$Y$29,MATCH((EDATE(M$171,-12)),'Input_Δ stampe'!$A$2:$Y$2,0),FALSE),0),"N.A."))*'Input_risparmio economico'!$B$6</f>
        <v>-3.6</v>
      </c>
      <c r="N173" s="64">
        <f>(IF(ISNUMBER(MATCH(N$171,'Input_Δ stampe'!$A$2:$Y$2,0)),_xlfn.IFNA(VLOOKUP($A173,'Input_Δ stampe'!$A$2:$Y$29,MATCH(N$171,'Input_Δ stampe'!$A$2:$Y$2,0),FALSE),0),"N.A.")-IF(ISNUMBER(MATCH((EDATE(N$171,-12)),'Input_Δ stampe'!$A$2:$Y$2,0)),_xlfn.IFNA(VLOOKUP($A173,'Input_Δ stampe'!$A$2:$Y$29,MATCH((EDATE(N$171,-12)),'Input_Δ stampe'!$A$2:$Y$2,0),FALSE),0),"N.A."))*'Input_risparmio economico'!$B$6</f>
        <v>-3.6</v>
      </c>
      <c r="O173" s="63"/>
    </row>
    <row r="174" spans="1:15">
      <c r="A174" s="2" t="s">
        <v>81</v>
      </c>
      <c r="B174" s="2" t="s">
        <v>182</v>
      </c>
      <c r="C174" s="65">
        <f>(IF(ISNUMBER(MATCH(C$171,'Input_Δ straordinario'!$A$2:$Y$2,0)),_xlfn.IFNA(VLOOKUP($A174,'Input_Δ straordinario'!$A$2:$Y$29,MATCH(C$171,'Input_Δ straordinario'!$A$2:$Y$2,0),FALSE),0),"N.A.")-IF(ISNUMBER(MATCH((EDATE(C$171,-12)),'Input_Δ straordinario'!$A$2:$Y$2,0)),_xlfn.IFNA(VLOOKUP($A174,'Input_Δ straordinario'!$A$2:$Y$29,MATCH((EDATE(C$171,-12)),'Input_Δ straordinario'!$A$2:$Y$2,0),FALSE),0),"N.A."))*'Input_risparmio economico'!$B$8</f>
        <v>-1440</v>
      </c>
      <c r="D174" s="65">
        <f>(IF(ISNUMBER(MATCH(D$171,'Input_Δ straordinario'!$A$2:$Y$2,0)),_xlfn.IFNA(VLOOKUP($A174,'Input_Δ straordinario'!$A$2:$Y$29,MATCH(D$171,'Input_Δ straordinario'!$A$2:$Y$2,0),FALSE),0),"N.A.")-IF(ISNUMBER(MATCH((EDATE(D$171,-12)),'Input_Δ straordinario'!$A$2:$Y$2,0)),_xlfn.IFNA(VLOOKUP($A174,'Input_Δ straordinario'!$A$2:$Y$29,MATCH((EDATE(D$171,-12)),'Input_Δ straordinario'!$A$2:$Y$2,0),FALSE),0),"N.A."))*'Input_risparmio economico'!$B$8</f>
        <v>-1440</v>
      </c>
      <c r="E174" s="65">
        <f>(IF(ISNUMBER(MATCH(E$171,'Input_Δ straordinario'!$A$2:$Y$2,0)),_xlfn.IFNA(VLOOKUP($A174,'Input_Δ straordinario'!$A$2:$Y$29,MATCH(E$171,'Input_Δ straordinario'!$A$2:$Y$2,0),FALSE),0),"N.A.")-IF(ISNUMBER(MATCH((EDATE(E$171,-12)),'Input_Δ straordinario'!$A$2:$Y$2,0)),_xlfn.IFNA(VLOOKUP($A174,'Input_Δ straordinario'!$A$2:$Y$29,MATCH((EDATE(E$171,-12)),'Input_Δ straordinario'!$A$2:$Y$2,0),FALSE),0),"N.A."))*'Input_risparmio economico'!$B$8</f>
        <v>-1440</v>
      </c>
      <c r="F174" s="65">
        <f>(IF(ISNUMBER(MATCH(F$171,'Input_Δ straordinario'!$A$2:$Y$2,0)),_xlfn.IFNA(VLOOKUP($A174,'Input_Δ straordinario'!$A$2:$Y$29,MATCH(F$171,'Input_Δ straordinario'!$A$2:$Y$2,0),FALSE),0),"N.A.")-IF(ISNUMBER(MATCH((EDATE(F$171,-12)),'Input_Δ straordinario'!$A$2:$Y$2,0)),_xlfn.IFNA(VLOOKUP($A174,'Input_Δ straordinario'!$A$2:$Y$29,MATCH((EDATE(F$171,-12)),'Input_Δ straordinario'!$A$2:$Y$2,0),FALSE),0),"N.A."))*'Input_risparmio economico'!$B$8</f>
        <v>-1440</v>
      </c>
      <c r="G174" s="65">
        <f>(IF(ISNUMBER(MATCH(G$171,'Input_Δ straordinario'!$A$2:$Y$2,0)),_xlfn.IFNA(VLOOKUP($A174,'Input_Δ straordinario'!$A$2:$Y$29,MATCH(G$171,'Input_Δ straordinario'!$A$2:$Y$2,0),FALSE),0),"N.A.")-IF(ISNUMBER(MATCH((EDATE(G$171,-12)),'Input_Δ straordinario'!$A$2:$Y$2,0)),_xlfn.IFNA(VLOOKUP($A174,'Input_Δ straordinario'!$A$2:$Y$29,MATCH((EDATE(G$171,-12)),'Input_Δ straordinario'!$A$2:$Y$2,0),FALSE),0),"N.A."))*'Input_risparmio economico'!$B$8</f>
        <v>-1440</v>
      </c>
      <c r="H174" s="65">
        <f>(IF(ISNUMBER(MATCH(H$171,'Input_Δ straordinario'!$A$2:$Y$2,0)),_xlfn.IFNA(VLOOKUP($A174,'Input_Δ straordinario'!$A$2:$Y$29,MATCH(H$171,'Input_Δ straordinario'!$A$2:$Y$2,0),FALSE),0),"N.A.")-IF(ISNUMBER(MATCH((EDATE(H$171,-12)),'Input_Δ straordinario'!$A$2:$Y$2,0)),_xlfn.IFNA(VLOOKUP($A174,'Input_Δ straordinario'!$A$2:$Y$29,MATCH((EDATE(H$171,-12)),'Input_Δ straordinario'!$A$2:$Y$2,0),FALSE),0),"N.A."))*'Input_risparmio economico'!$B$8</f>
        <v>-1440</v>
      </c>
      <c r="I174" s="65">
        <f>(IF(ISNUMBER(MATCH(I$171,'Input_Δ straordinario'!$A$2:$Y$2,0)),_xlfn.IFNA(VLOOKUP($A174,'Input_Δ straordinario'!$A$2:$Y$29,MATCH(I$171,'Input_Δ straordinario'!$A$2:$Y$2,0),FALSE),0),"N.A.")-IF(ISNUMBER(MATCH((EDATE(I$171,-12)),'Input_Δ straordinario'!$A$2:$Y$2,0)),_xlfn.IFNA(VLOOKUP($A174,'Input_Δ straordinario'!$A$2:$Y$29,MATCH((EDATE(I$171,-12)),'Input_Δ straordinario'!$A$2:$Y$2,0),FALSE),0),"N.A."))*'Input_risparmio economico'!$B$8</f>
        <v>-1440</v>
      </c>
      <c r="J174" s="65">
        <f>(IF(ISNUMBER(MATCH(J$171,'Input_Δ straordinario'!$A$2:$Y$2,0)),_xlfn.IFNA(VLOOKUP($A174,'Input_Δ straordinario'!$A$2:$Y$29,MATCH(J$171,'Input_Δ straordinario'!$A$2:$Y$2,0),FALSE),0),"N.A.")-IF(ISNUMBER(MATCH((EDATE(J$171,-12)),'Input_Δ straordinario'!$A$2:$Y$2,0)),_xlfn.IFNA(VLOOKUP($A174,'Input_Δ straordinario'!$A$2:$Y$29,MATCH((EDATE(J$171,-12)),'Input_Δ straordinario'!$A$2:$Y$2,0),FALSE),0),"N.A."))*'Input_risparmio economico'!$B$8</f>
        <v>-1440</v>
      </c>
      <c r="K174" s="65">
        <f>(IF(ISNUMBER(MATCH(K$171,'Input_Δ straordinario'!$A$2:$Y$2,0)),_xlfn.IFNA(VLOOKUP($A174,'Input_Δ straordinario'!$A$2:$Y$29,MATCH(K$171,'Input_Δ straordinario'!$A$2:$Y$2,0),FALSE),0),"N.A.")-IF(ISNUMBER(MATCH((EDATE(K$171,-12)),'Input_Δ straordinario'!$A$2:$Y$2,0)),_xlfn.IFNA(VLOOKUP($A174,'Input_Δ straordinario'!$A$2:$Y$29,MATCH((EDATE(K$171,-12)),'Input_Δ straordinario'!$A$2:$Y$2,0),FALSE),0),"N.A."))*'Input_risparmio economico'!$B$8</f>
        <v>-1440</v>
      </c>
      <c r="L174" s="65">
        <f>(IF(ISNUMBER(MATCH(L$171,'Input_Δ straordinario'!$A$2:$Y$2,0)),_xlfn.IFNA(VLOOKUP($A174,'Input_Δ straordinario'!$A$2:$Y$29,MATCH(L$171,'Input_Δ straordinario'!$A$2:$Y$2,0),FALSE),0),"N.A.")-IF(ISNUMBER(MATCH((EDATE(L$171,-12)),'Input_Δ straordinario'!$A$2:$Y$2,0)),_xlfn.IFNA(VLOOKUP($A174,'Input_Δ straordinario'!$A$2:$Y$29,MATCH((EDATE(L$171,-12)),'Input_Δ straordinario'!$A$2:$Y$2,0),FALSE),0),"N.A."))*'Input_risparmio economico'!$B$8</f>
        <v>-1440</v>
      </c>
      <c r="M174" s="65">
        <f>(IF(ISNUMBER(MATCH(M$171,'Input_Δ straordinario'!$A$2:$Y$2,0)),_xlfn.IFNA(VLOOKUP($A174,'Input_Δ straordinario'!$A$2:$Y$29,MATCH(M$171,'Input_Δ straordinario'!$A$2:$Y$2,0),FALSE),0),"N.A.")-IF(ISNUMBER(MATCH((EDATE(M$171,-12)),'Input_Δ straordinario'!$A$2:$Y$2,0)),_xlfn.IFNA(VLOOKUP($A174,'Input_Δ straordinario'!$A$2:$Y$29,MATCH((EDATE(M$171,-12)),'Input_Δ straordinario'!$A$2:$Y$2,0),FALSE),0),"N.A."))*'Input_risparmio economico'!$B$8</f>
        <v>-1440</v>
      </c>
      <c r="N174" s="65">
        <f>(IF(ISNUMBER(MATCH(N$171,'Input_Δ straordinario'!$A$2:$Y$2,0)),_xlfn.IFNA(VLOOKUP($A174,'Input_Δ straordinario'!$A$2:$Y$29,MATCH(N$171,'Input_Δ straordinario'!$A$2:$Y$2,0),FALSE),0),"N.A.")-IF(ISNUMBER(MATCH((EDATE(N$171,-12)),'Input_Δ straordinario'!$A$2:$Y$2,0)),_xlfn.IFNA(VLOOKUP($A174,'Input_Δ straordinario'!$A$2:$Y$29,MATCH((EDATE(N$171,-12)),'Input_Δ straordinario'!$A$2:$Y$2,0),FALSE),0),"N.A."))*'Input_risparmio economico'!$B$8</f>
        <v>-1440</v>
      </c>
      <c r="O174" s="101"/>
    </row>
    <row r="175" spans="1:15">
      <c r="A175" s="2" t="s">
        <v>81</v>
      </c>
      <c r="B175" s="2" t="s">
        <v>185</v>
      </c>
      <c r="C175" s="64">
        <f t="shared" ref="C175:N175" si="12">B154</f>
        <v>0</v>
      </c>
      <c r="D175" s="64">
        <f t="shared" si="12"/>
        <v>0</v>
      </c>
      <c r="E175" s="64">
        <f t="shared" si="12"/>
        <v>0</v>
      </c>
      <c r="F175" s="64">
        <f t="shared" si="12"/>
        <v>0</v>
      </c>
      <c r="G175" s="64">
        <f t="shared" si="12"/>
        <v>0</v>
      </c>
      <c r="H175" s="64">
        <f t="shared" si="12"/>
        <v>0</v>
      </c>
      <c r="I175" s="64">
        <f t="shared" si="12"/>
        <v>0</v>
      </c>
      <c r="J175" s="64">
        <f t="shared" si="12"/>
        <v>0</v>
      </c>
      <c r="K175" s="64">
        <f t="shared" si="12"/>
        <v>0</v>
      </c>
      <c r="L175" s="64">
        <f t="shared" si="12"/>
        <v>0</v>
      </c>
      <c r="M175" s="64">
        <f t="shared" si="12"/>
        <v>0</v>
      </c>
      <c r="N175" s="64">
        <f t="shared" si="12"/>
        <v>0</v>
      </c>
      <c r="O175" s="63"/>
    </row>
    <row r="176" spans="1:15">
      <c r="A176" s="2"/>
      <c r="B176" s="2" t="s">
        <v>190</v>
      </c>
      <c r="C176" s="65">
        <f>SUM(C172:C175)</f>
        <v>-1443.6</v>
      </c>
      <c r="D176" s="65">
        <f t="shared" ref="D176:N176" si="13">SUM(D172:D175)</f>
        <v>-1443.6</v>
      </c>
      <c r="E176" s="65">
        <f t="shared" si="13"/>
        <v>-76443.600000000006</v>
      </c>
      <c r="F176" s="65">
        <f t="shared" si="13"/>
        <v>-1443.6</v>
      </c>
      <c r="G176" s="65">
        <f t="shared" si="13"/>
        <v>-1443.6</v>
      </c>
      <c r="H176" s="65">
        <f t="shared" si="13"/>
        <v>-226443.6</v>
      </c>
      <c r="I176" s="65">
        <f t="shared" si="13"/>
        <v>-1443.6</v>
      </c>
      <c r="J176" s="65">
        <f t="shared" si="13"/>
        <v>-1443.6</v>
      </c>
      <c r="K176" s="65">
        <f t="shared" si="13"/>
        <v>-226443.6</v>
      </c>
      <c r="L176" s="65">
        <f t="shared" si="13"/>
        <v>-1443.6</v>
      </c>
      <c r="M176" s="65">
        <f t="shared" si="13"/>
        <v>-1443.6</v>
      </c>
      <c r="N176" s="65">
        <f t="shared" si="13"/>
        <v>-226443.6</v>
      </c>
      <c r="O176" s="101"/>
    </row>
    <row r="177" spans="1:15">
      <c r="A177" s="2"/>
      <c r="B177" s="2"/>
      <c r="C177" s="68"/>
      <c r="D177" s="68"/>
      <c r="E177" s="68"/>
      <c r="F177" s="68"/>
      <c r="G177" s="68"/>
      <c r="H177" s="68"/>
      <c r="I177" s="68"/>
      <c r="J177" s="68"/>
      <c r="K177" s="68"/>
      <c r="L177" s="68"/>
      <c r="M177" s="68"/>
      <c r="N177" s="68"/>
      <c r="O177" s="29"/>
    </row>
    <row r="178" spans="1:15">
      <c r="A178" s="2"/>
      <c r="B178" s="2"/>
      <c r="C178" s="59">
        <f>C171</f>
        <v>43466</v>
      </c>
      <c r="D178" s="59">
        <f t="shared" ref="D178:N178" si="14">D171</f>
        <v>43497</v>
      </c>
      <c r="E178" s="59">
        <f t="shared" si="14"/>
        <v>43525</v>
      </c>
      <c r="F178" s="59">
        <f t="shared" si="14"/>
        <v>43556</v>
      </c>
      <c r="G178" s="59">
        <f t="shared" si="14"/>
        <v>43586</v>
      </c>
      <c r="H178" s="59">
        <f t="shared" si="14"/>
        <v>43617</v>
      </c>
      <c r="I178" s="59">
        <f t="shared" si="14"/>
        <v>43647</v>
      </c>
      <c r="J178" s="59">
        <f t="shared" si="14"/>
        <v>43678</v>
      </c>
      <c r="K178" s="59">
        <f t="shared" si="14"/>
        <v>43709</v>
      </c>
      <c r="L178" s="59">
        <f t="shared" si="14"/>
        <v>43739</v>
      </c>
      <c r="M178" s="59">
        <f t="shared" si="14"/>
        <v>43770</v>
      </c>
      <c r="N178" s="59">
        <f t="shared" si="14"/>
        <v>43800</v>
      </c>
      <c r="O178" s="32"/>
    </row>
    <row r="179" spans="1:15">
      <c r="A179" s="2"/>
      <c r="B179" s="61" t="str">
        <f>B176</f>
        <v>Risparmio economico totale</v>
      </c>
      <c r="C179" s="64">
        <f t="shared" ref="C179:N179" si="15">C176</f>
        <v>-1443.6</v>
      </c>
      <c r="D179" s="64">
        <f t="shared" si="15"/>
        <v>-1443.6</v>
      </c>
      <c r="E179" s="64">
        <f t="shared" si="15"/>
        <v>-76443.600000000006</v>
      </c>
      <c r="F179" s="64">
        <f t="shared" si="15"/>
        <v>-1443.6</v>
      </c>
      <c r="G179" s="64">
        <f t="shared" si="15"/>
        <v>-1443.6</v>
      </c>
      <c r="H179" s="64">
        <f t="shared" si="15"/>
        <v>-226443.6</v>
      </c>
      <c r="I179" s="64">
        <f t="shared" si="15"/>
        <v>-1443.6</v>
      </c>
      <c r="J179" s="64">
        <f t="shared" si="15"/>
        <v>-1443.6</v>
      </c>
      <c r="K179" s="64">
        <f t="shared" si="15"/>
        <v>-226443.6</v>
      </c>
      <c r="L179" s="64">
        <f t="shared" si="15"/>
        <v>-1443.6</v>
      </c>
      <c r="M179" s="64">
        <f t="shared" si="15"/>
        <v>-1443.6</v>
      </c>
      <c r="N179" s="64">
        <f t="shared" si="15"/>
        <v>-226443.6</v>
      </c>
      <c r="O179" s="63"/>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81E44-3565-FC41-95EF-0B007D45EBA2}">
  <sheetPr>
    <tabColor theme="5"/>
  </sheetPr>
  <dimension ref="A1:AL132"/>
  <sheetViews>
    <sheetView topLeftCell="P1" zoomScale="68" workbookViewId="0">
      <selection activeCell="W93" sqref="W93"/>
    </sheetView>
  </sheetViews>
  <sheetFormatPr defaultColWidth="10.85546875" defaultRowHeight="15"/>
  <cols>
    <col min="1" max="1" width="17.85546875" bestFit="1" customWidth="1"/>
    <col min="2" max="2" width="60.140625" bestFit="1" customWidth="1"/>
    <col min="3" max="3" width="23.85546875" bestFit="1" customWidth="1"/>
    <col min="4" max="4" width="17.85546875" bestFit="1" customWidth="1"/>
    <col min="5" max="13" width="16.28515625" bestFit="1" customWidth="1"/>
    <col min="14" max="16" width="17.28515625" bestFit="1" customWidth="1"/>
    <col min="17" max="17" width="18" bestFit="1" customWidth="1"/>
    <col min="20" max="20" width="15.42578125" bestFit="1" customWidth="1"/>
    <col min="21" max="21" width="56.42578125" bestFit="1" customWidth="1"/>
  </cols>
  <sheetData>
    <row r="1" spans="1:38">
      <c r="A1" s="70" t="s">
        <v>101</v>
      </c>
    </row>
    <row r="2" spans="1:38">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row>
    <row r="3" spans="1:38">
      <c r="A3" s="71" t="s">
        <v>191</v>
      </c>
      <c r="B3" s="71">
        <v>0.3</v>
      </c>
      <c r="C3" s="71"/>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row>
    <row r="4" spans="1:38">
      <c r="A4" s="36"/>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row>
    <row r="5" spans="1:38">
      <c r="A5" s="2"/>
      <c r="B5" s="2"/>
      <c r="C5" s="2"/>
      <c r="D5" s="2"/>
      <c r="E5" s="68">
        <f>Input_dati!B1</f>
        <v>43466</v>
      </c>
      <c r="F5" s="68">
        <f>EDATE(E5,1)</f>
        <v>43497</v>
      </c>
      <c r="G5" s="68">
        <f t="shared" ref="G5:P5" si="0">EDATE(F5,1)</f>
        <v>43525</v>
      </c>
      <c r="H5" s="68">
        <f t="shared" si="0"/>
        <v>43556</v>
      </c>
      <c r="I5" s="68">
        <f t="shared" si="0"/>
        <v>43586</v>
      </c>
      <c r="J5" s="68">
        <f t="shared" si="0"/>
        <v>43617</v>
      </c>
      <c r="K5" s="68">
        <f t="shared" si="0"/>
        <v>43647</v>
      </c>
      <c r="L5" s="68">
        <f t="shared" si="0"/>
        <v>43678</v>
      </c>
      <c r="M5" s="68">
        <f t="shared" si="0"/>
        <v>43709</v>
      </c>
      <c r="N5" s="68">
        <f t="shared" si="0"/>
        <v>43739</v>
      </c>
      <c r="O5" s="68">
        <f t="shared" si="0"/>
        <v>43770</v>
      </c>
      <c r="P5" s="68">
        <f t="shared" si="0"/>
        <v>43800</v>
      </c>
      <c r="Q5" s="2" t="str">
        <f t="shared" ref="Q5" si="1">MID(Q6,10,6)</f>
        <v/>
      </c>
      <c r="R5" s="2"/>
      <c r="S5" s="2"/>
      <c r="T5" s="3"/>
      <c r="U5" s="2"/>
      <c r="V5" s="2"/>
      <c r="W5" s="2"/>
      <c r="X5" s="2"/>
      <c r="Y5" s="2"/>
      <c r="Z5" s="2"/>
      <c r="AA5" s="2"/>
      <c r="AB5" s="2"/>
      <c r="AC5" s="2"/>
      <c r="AD5" s="2"/>
      <c r="AE5" s="2"/>
      <c r="AF5" s="2"/>
      <c r="AG5" s="2"/>
      <c r="AH5" s="2"/>
      <c r="AI5" s="2"/>
      <c r="AJ5" s="2"/>
      <c r="AK5" s="4"/>
      <c r="AL5" s="2"/>
    </row>
    <row r="6" spans="1:38">
      <c r="A6" s="2" t="s">
        <v>119</v>
      </c>
      <c r="B6" s="2" t="s">
        <v>192</v>
      </c>
      <c r="C6" s="2"/>
      <c r="D6" s="2" t="s">
        <v>119</v>
      </c>
      <c r="E6" s="2" t="s">
        <v>156</v>
      </c>
      <c r="F6" s="2" t="s">
        <v>157</v>
      </c>
      <c r="G6" s="2" t="s">
        <v>158</v>
      </c>
      <c r="H6" s="2" t="s">
        <v>159</v>
      </c>
      <c r="I6" s="2" t="s">
        <v>160</v>
      </c>
      <c r="J6" s="2" t="s">
        <v>161</v>
      </c>
      <c r="K6" s="2" t="s">
        <v>162</v>
      </c>
      <c r="L6" s="2" t="s">
        <v>163</v>
      </c>
      <c r="M6" s="2" t="s">
        <v>164</v>
      </c>
      <c r="N6" s="2" t="s">
        <v>165</v>
      </c>
      <c r="O6" s="2" t="s">
        <v>166</v>
      </c>
      <c r="P6" s="2" t="s">
        <v>167</v>
      </c>
      <c r="Q6" s="2"/>
      <c r="R6" s="2"/>
      <c r="S6" s="2"/>
      <c r="T6" s="2"/>
      <c r="U6" s="3" t="str">
        <f>B6</f>
        <v>Media di Km sede di residenza-sede di lavoro</v>
      </c>
      <c r="V6" s="3"/>
      <c r="W6" s="59">
        <f>E5</f>
        <v>43466</v>
      </c>
      <c r="X6" s="59">
        <f t="shared" ref="X6:AH6" si="2">F5</f>
        <v>43497</v>
      </c>
      <c r="Y6" s="59">
        <f t="shared" si="2"/>
        <v>43525</v>
      </c>
      <c r="Z6" s="59">
        <f t="shared" si="2"/>
        <v>43556</v>
      </c>
      <c r="AA6" s="59">
        <f t="shared" si="2"/>
        <v>43586</v>
      </c>
      <c r="AB6" s="59">
        <f t="shared" si="2"/>
        <v>43617</v>
      </c>
      <c r="AC6" s="59">
        <f t="shared" si="2"/>
        <v>43647</v>
      </c>
      <c r="AD6" s="59">
        <f t="shared" si="2"/>
        <v>43678</v>
      </c>
      <c r="AE6" s="59">
        <f t="shared" si="2"/>
        <v>43709</v>
      </c>
      <c r="AF6" s="59">
        <f t="shared" si="2"/>
        <v>43739</v>
      </c>
      <c r="AG6" s="59">
        <f t="shared" si="2"/>
        <v>43770</v>
      </c>
      <c r="AH6" s="59">
        <f t="shared" si="2"/>
        <v>43800</v>
      </c>
      <c r="AI6" s="3"/>
      <c r="AJ6" s="59">
        <f>W6</f>
        <v>43466</v>
      </c>
      <c r="AK6" s="59">
        <f>EDATE(AJ6,5)</f>
        <v>43617</v>
      </c>
      <c r="AL6" s="59">
        <f>EDATE(AK6,6)</f>
        <v>43800</v>
      </c>
    </row>
    <row r="7" spans="1:38">
      <c r="A7" s="67" t="s">
        <v>58</v>
      </c>
      <c r="B7" s="2">
        <v>12.666666666666666</v>
      </c>
      <c r="C7" s="2"/>
      <c r="D7" s="67" t="s">
        <v>58</v>
      </c>
      <c r="E7" s="2">
        <v>5</v>
      </c>
      <c r="F7" s="2"/>
      <c r="G7" s="2"/>
      <c r="H7" s="2"/>
      <c r="I7" s="2"/>
      <c r="J7" s="2"/>
      <c r="K7" s="2"/>
      <c r="L7" s="2"/>
      <c r="M7" s="2"/>
      <c r="N7" s="2"/>
      <c r="O7" s="2"/>
      <c r="P7" s="2"/>
      <c r="Q7" s="2"/>
      <c r="R7" s="2"/>
      <c r="S7" s="2"/>
      <c r="T7" s="3" t="str">
        <f t="shared" ref="T7:T15" si="3">A7</f>
        <v>Fino a 30 anni</v>
      </c>
      <c r="U7" s="2">
        <f t="shared" ref="U7:U15" si="4">IF(ISBLANK(B7),"N.A.",B7)</f>
        <v>12.666666666666666</v>
      </c>
      <c r="V7" s="2"/>
      <c r="W7" s="2">
        <f>IF(ISNUMBER(MATCH(W$6,$D$5:$Q$5,0)),_xlfn.IFNA(VLOOKUP($T7,$D$5:$Q$16,MATCH(W$6,$D$5:$Q$5,0),FALSE),0),"N.A.")</f>
        <v>5</v>
      </c>
      <c r="X7" s="2">
        <f t="shared" ref="X7:AH7" si="5">IF(ISNUMBER(MATCH(X$6,$D$5:$Q$5,0)),_xlfn.IFNA(VLOOKUP($T7,$D$5:$Q$16,MATCH(X$6,$D$5:$Q$5,0),FALSE),0),"N.A.")</f>
        <v>0</v>
      </c>
      <c r="Y7" s="2">
        <f t="shared" si="5"/>
        <v>0</v>
      </c>
      <c r="Z7" s="2">
        <f t="shared" si="5"/>
        <v>0</v>
      </c>
      <c r="AA7" s="2">
        <f t="shared" si="5"/>
        <v>0</v>
      </c>
      <c r="AB7" s="2">
        <f t="shared" si="5"/>
        <v>0</v>
      </c>
      <c r="AC7" s="2">
        <f t="shared" si="5"/>
        <v>0</v>
      </c>
      <c r="AD7" s="2">
        <f t="shared" si="5"/>
        <v>0</v>
      </c>
      <c r="AE7" s="2">
        <f t="shared" si="5"/>
        <v>0</v>
      </c>
      <c r="AF7" s="2">
        <f t="shared" si="5"/>
        <v>0</v>
      </c>
      <c r="AG7" s="2">
        <f t="shared" si="5"/>
        <v>0</v>
      </c>
      <c r="AH7" s="2">
        <f t="shared" si="5"/>
        <v>0</v>
      </c>
      <c r="AI7" s="2"/>
      <c r="AJ7" s="2">
        <f>IF(W7=0,"0",$W7*$U7*$B$3*2)</f>
        <v>37.999999999999993</v>
      </c>
      <c r="AK7" s="2">
        <f>IF(AND(W7=0,X7=0,Y7=0,Z7=0,AA7=0,AB7=0),"0",SUM($W7:$AB7)*$U7*$B$3*2)</f>
        <v>37.999999999999993</v>
      </c>
      <c r="AL7" s="2" t="str">
        <f>IF(AND(AC7=0,AD7=0,AE7=0,AF7=0,AG7=0,AH7=0),"0",SUM($AC7:$AH7)*$U7*$B$3*2)</f>
        <v>0</v>
      </c>
    </row>
    <row r="8" spans="1:38">
      <c r="A8" s="67" t="s">
        <v>39</v>
      </c>
      <c r="B8" s="2">
        <v>13.5</v>
      </c>
      <c r="C8" s="2"/>
      <c r="D8" s="67" t="s">
        <v>39</v>
      </c>
      <c r="E8" s="2">
        <v>13</v>
      </c>
      <c r="F8" s="2"/>
      <c r="G8" s="2"/>
      <c r="H8" s="2"/>
      <c r="I8" s="2"/>
      <c r="J8" s="2"/>
      <c r="K8" s="2"/>
      <c r="L8" s="2"/>
      <c r="M8" s="2"/>
      <c r="N8" s="2"/>
      <c r="O8" s="2"/>
      <c r="P8" s="2"/>
      <c r="Q8" s="2"/>
      <c r="R8" s="2"/>
      <c r="S8" s="2"/>
      <c r="T8" s="3" t="str">
        <f t="shared" si="3"/>
        <v>31-35 anni</v>
      </c>
      <c r="U8" s="2">
        <f t="shared" si="4"/>
        <v>13.5</v>
      </c>
      <c r="V8" s="2"/>
      <c r="W8" s="2">
        <f t="shared" ref="W8:AH15" si="6">IF(ISNUMBER(MATCH(W$6,$D$5:$Q$5,0)),_xlfn.IFNA(VLOOKUP($T8,$D$5:$Q$16,MATCH(W$6,$D$5:$Q$5,0),FALSE),0),"N.A.")</f>
        <v>13</v>
      </c>
      <c r="X8" s="2">
        <f t="shared" si="6"/>
        <v>0</v>
      </c>
      <c r="Y8" s="2">
        <f t="shared" si="6"/>
        <v>0</v>
      </c>
      <c r="Z8" s="2">
        <f t="shared" si="6"/>
        <v>0</v>
      </c>
      <c r="AA8" s="2">
        <f t="shared" si="6"/>
        <v>0</v>
      </c>
      <c r="AB8" s="2">
        <f t="shared" si="6"/>
        <v>0</v>
      </c>
      <c r="AC8" s="2">
        <f t="shared" si="6"/>
        <v>0</v>
      </c>
      <c r="AD8" s="2">
        <f t="shared" si="6"/>
        <v>0</v>
      </c>
      <c r="AE8" s="2">
        <f t="shared" si="6"/>
        <v>0</v>
      </c>
      <c r="AF8" s="2">
        <f t="shared" si="6"/>
        <v>0</v>
      </c>
      <c r="AG8" s="2">
        <f t="shared" si="6"/>
        <v>0</v>
      </c>
      <c r="AH8" s="2">
        <f t="shared" si="6"/>
        <v>0</v>
      </c>
      <c r="AI8" s="2"/>
      <c r="AJ8" s="2">
        <f t="shared" ref="AJ8:AJ14" si="7">IF(W8=0,"0",$W8*$U8*$B$3*2)</f>
        <v>105.3</v>
      </c>
      <c r="AK8" s="2">
        <f>IF(AND(W8=0,X8=0,Y8=0,Z8=0,AA8=0,AB8=0),"0",SUM($W8:$AB8)*$U8*$B$3*2)</f>
        <v>105.3</v>
      </c>
      <c r="AL8" s="2" t="str">
        <f t="shared" ref="AL8:AL14" si="8">IF(AND(AC8=0,AD8=0,AE8=0,AF8=0,AG8=0,AH8=0),"0",SUM($AC8:$AH8)*$U8*$B$3*2)</f>
        <v>0</v>
      </c>
    </row>
    <row r="9" spans="1:38">
      <c r="A9" s="67" t="s">
        <v>54</v>
      </c>
      <c r="B9" s="2">
        <v>16.03448275862069</v>
      </c>
      <c r="C9" s="2"/>
      <c r="D9" s="67" t="s">
        <v>54</v>
      </c>
      <c r="E9" s="2">
        <v>16</v>
      </c>
      <c r="F9" s="2"/>
      <c r="G9" s="2"/>
      <c r="H9" s="2"/>
      <c r="I9" s="2"/>
      <c r="J9" s="2"/>
      <c r="K9" s="2"/>
      <c r="L9" s="2"/>
      <c r="M9" s="2"/>
      <c r="N9" s="2"/>
      <c r="O9" s="2"/>
      <c r="P9" s="2"/>
      <c r="Q9" s="2"/>
      <c r="R9" s="2"/>
      <c r="S9" s="2"/>
      <c r="T9" s="3" t="str">
        <f t="shared" si="3"/>
        <v>36-45 anni</v>
      </c>
      <c r="U9" s="2">
        <f t="shared" si="4"/>
        <v>16.03448275862069</v>
      </c>
      <c r="V9" s="2"/>
      <c r="W9" s="2">
        <f t="shared" si="6"/>
        <v>16</v>
      </c>
      <c r="X9" s="2">
        <f t="shared" si="6"/>
        <v>0</v>
      </c>
      <c r="Y9" s="2">
        <f t="shared" si="6"/>
        <v>0</v>
      </c>
      <c r="Z9" s="2">
        <f t="shared" si="6"/>
        <v>0</v>
      </c>
      <c r="AA9" s="2">
        <f t="shared" si="6"/>
        <v>0</v>
      </c>
      <c r="AB9" s="2">
        <f t="shared" si="6"/>
        <v>0</v>
      </c>
      <c r="AC9" s="2">
        <f t="shared" si="6"/>
        <v>0</v>
      </c>
      <c r="AD9" s="2">
        <f t="shared" si="6"/>
        <v>0</v>
      </c>
      <c r="AE9" s="2">
        <f t="shared" si="6"/>
        <v>0</v>
      </c>
      <c r="AF9" s="2">
        <f t="shared" si="6"/>
        <v>0</v>
      </c>
      <c r="AG9" s="2">
        <f t="shared" si="6"/>
        <v>0</v>
      </c>
      <c r="AH9" s="2">
        <f t="shared" si="6"/>
        <v>0</v>
      </c>
      <c r="AI9" s="2"/>
      <c r="AJ9" s="2">
        <f t="shared" si="7"/>
        <v>153.93103448275863</v>
      </c>
      <c r="AK9" s="2">
        <f t="shared" ref="AK9:AK14" si="9">IF(AND(W9=0,X9=0,Y9=0,Z9=0,AA9=0,AB9=0),"0",SUM($W9:$AB9)*$U9*$B$3*2)</f>
        <v>153.93103448275863</v>
      </c>
      <c r="AL9" s="2" t="str">
        <f t="shared" si="8"/>
        <v>0</v>
      </c>
    </row>
    <row r="10" spans="1:38">
      <c r="A10" s="67" t="s">
        <v>50</v>
      </c>
      <c r="B10" s="2">
        <v>14.16</v>
      </c>
      <c r="C10" s="2"/>
      <c r="D10" s="67" t="s">
        <v>50</v>
      </c>
      <c r="E10" s="2">
        <v>13</v>
      </c>
      <c r="F10" s="2"/>
      <c r="G10" s="2"/>
      <c r="H10" s="2"/>
      <c r="I10" s="2"/>
      <c r="J10" s="2"/>
      <c r="K10" s="2"/>
      <c r="L10" s="2"/>
      <c r="M10" s="2"/>
      <c r="N10" s="2"/>
      <c r="O10" s="2"/>
      <c r="P10" s="2"/>
      <c r="Q10" s="2"/>
      <c r="R10" s="2"/>
      <c r="S10" s="2"/>
      <c r="T10" s="3" t="str">
        <f t="shared" si="3"/>
        <v>46-55 anni</v>
      </c>
      <c r="U10" s="2">
        <f t="shared" si="4"/>
        <v>14.16</v>
      </c>
      <c r="V10" s="2"/>
      <c r="W10" s="2">
        <f t="shared" si="6"/>
        <v>13</v>
      </c>
      <c r="X10" s="2">
        <f t="shared" si="6"/>
        <v>0</v>
      </c>
      <c r="Y10" s="2">
        <f t="shared" si="6"/>
        <v>0</v>
      </c>
      <c r="Z10" s="2">
        <f t="shared" si="6"/>
        <v>0</v>
      </c>
      <c r="AA10" s="2">
        <f t="shared" si="6"/>
        <v>0</v>
      </c>
      <c r="AB10" s="2">
        <f t="shared" si="6"/>
        <v>0</v>
      </c>
      <c r="AC10" s="2">
        <f t="shared" si="6"/>
        <v>0</v>
      </c>
      <c r="AD10" s="2">
        <f t="shared" si="6"/>
        <v>0</v>
      </c>
      <c r="AE10" s="2">
        <f t="shared" si="6"/>
        <v>0</v>
      </c>
      <c r="AF10" s="2">
        <f t="shared" si="6"/>
        <v>0</v>
      </c>
      <c r="AG10" s="2">
        <f t="shared" si="6"/>
        <v>0</v>
      </c>
      <c r="AH10" s="2">
        <f t="shared" si="6"/>
        <v>0</v>
      </c>
      <c r="AI10" s="2"/>
      <c r="AJ10" s="2">
        <f t="shared" si="7"/>
        <v>110.44800000000001</v>
      </c>
      <c r="AK10" s="2">
        <f t="shared" si="9"/>
        <v>110.44800000000001</v>
      </c>
      <c r="AL10" s="2" t="str">
        <f t="shared" si="8"/>
        <v>0</v>
      </c>
    </row>
    <row r="11" spans="1:38">
      <c r="A11" s="67" t="s">
        <v>63</v>
      </c>
      <c r="B11" s="2">
        <v>14</v>
      </c>
      <c r="C11" s="2"/>
      <c r="D11" s="67" t="s">
        <v>63</v>
      </c>
      <c r="E11" s="2">
        <v>7</v>
      </c>
      <c r="F11" s="2"/>
      <c r="G11" s="2"/>
      <c r="H11" s="2"/>
      <c r="I11" s="2"/>
      <c r="J11" s="2"/>
      <c r="K11" s="2"/>
      <c r="L11" s="2"/>
      <c r="M11" s="2"/>
      <c r="N11" s="2"/>
      <c r="O11" s="2"/>
      <c r="P11" s="2"/>
      <c r="Q11" s="2"/>
      <c r="R11" s="2"/>
      <c r="S11" s="2"/>
      <c r="T11" s="3" t="str">
        <f t="shared" si="3"/>
        <v>Oltre 55 anni</v>
      </c>
      <c r="U11" s="2">
        <f t="shared" si="4"/>
        <v>14</v>
      </c>
      <c r="V11" s="2"/>
      <c r="W11" s="2">
        <f t="shared" si="6"/>
        <v>7</v>
      </c>
      <c r="X11" s="2">
        <f t="shared" si="6"/>
        <v>0</v>
      </c>
      <c r="Y11" s="2">
        <f t="shared" si="6"/>
        <v>0</v>
      </c>
      <c r="Z11" s="2">
        <f t="shared" si="6"/>
        <v>0</v>
      </c>
      <c r="AA11" s="2">
        <f t="shared" si="6"/>
        <v>0</v>
      </c>
      <c r="AB11" s="2">
        <f t="shared" si="6"/>
        <v>0</v>
      </c>
      <c r="AC11" s="2">
        <f t="shared" si="6"/>
        <v>0</v>
      </c>
      <c r="AD11" s="2">
        <f t="shared" si="6"/>
        <v>0</v>
      </c>
      <c r="AE11" s="2">
        <f t="shared" si="6"/>
        <v>0</v>
      </c>
      <c r="AF11" s="2">
        <f t="shared" si="6"/>
        <v>0</v>
      </c>
      <c r="AG11" s="2">
        <f t="shared" si="6"/>
        <v>0</v>
      </c>
      <c r="AH11" s="2">
        <f t="shared" si="6"/>
        <v>0</v>
      </c>
      <c r="AI11" s="2"/>
      <c r="AJ11" s="2">
        <f t="shared" si="7"/>
        <v>58.8</v>
      </c>
      <c r="AK11" s="2">
        <f t="shared" si="9"/>
        <v>58.8</v>
      </c>
      <c r="AL11" s="2" t="str">
        <f t="shared" si="8"/>
        <v>0</v>
      </c>
    </row>
    <row r="12" spans="1:38">
      <c r="A12" s="67" t="s">
        <v>136</v>
      </c>
      <c r="B12" s="2"/>
      <c r="C12" s="2"/>
      <c r="D12" s="67" t="s">
        <v>136</v>
      </c>
      <c r="E12" s="2"/>
      <c r="F12" s="2"/>
      <c r="G12" s="2"/>
      <c r="H12" s="2"/>
      <c r="I12" s="2"/>
      <c r="J12" s="2"/>
      <c r="K12" s="2"/>
      <c r="L12" s="2"/>
      <c r="M12" s="2"/>
      <c r="N12" s="2"/>
      <c r="O12" s="2"/>
      <c r="P12" s="2"/>
      <c r="Q12" s="2"/>
      <c r="R12" s="2"/>
      <c r="S12" s="2"/>
      <c r="T12" s="3" t="str">
        <f t="shared" si="3"/>
        <v>(vuoto)</v>
      </c>
      <c r="U12" s="2" t="str">
        <f t="shared" si="4"/>
        <v>N.A.</v>
      </c>
      <c r="V12" s="2"/>
      <c r="W12" s="2">
        <f t="shared" si="6"/>
        <v>0</v>
      </c>
      <c r="X12" s="2">
        <f t="shared" si="6"/>
        <v>0</v>
      </c>
      <c r="Y12" s="2">
        <f t="shared" si="6"/>
        <v>0</v>
      </c>
      <c r="Z12" s="2">
        <f t="shared" si="6"/>
        <v>0</v>
      </c>
      <c r="AA12" s="2">
        <f t="shared" si="6"/>
        <v>0</v>
      </c>
      <c r="AB12" s="2">
        <f t="shared" si="6"/>
        <v>0</v>
      </c>
      <c r="AC12" s="2">
        <f t="shared" si="6"/>
        <v>0</v>
      </c>
      <c r="AD12" s="2">
        <f t="shared" si="6"/>
        <v>0</v>
      </c>
      <c r="AE12" s="2">
        <f t="shared" si="6"/>
        <v>0</v>
      </c>
      <c r="AF12" s="2">
        <f t="shared" si="6"/>
        <v>0</v>
      </c>
      <c r="AG12" s="2">
        <f t="shared" si="6"/>
        <v>0</v>
      </c>
      <c r="AH12" s="2">
        <f t="shared" si="6"/>
        <v>0</v>
      </c>
      <c r="AI12" s="2"/>
      <c r="AJ12" s="2" t="str">
        <f t="shared" si="7"/>
        <v>0</v>
      </c>
      <c r="AK12" s="2" t="str">
        <f t="shared" si="9"/>
        <v>0</v>
      </c>
      <c r="AL12" s="2" t="str">
        <f t="shared" si="8"/>
        <v>0</v>
      </c>
    </row>
    <row r="13" spans="1:38">
      <c r="A13" s="67" t="s">
        <v>81</v>
      </c>
      <c r="B13" s="2">
        <v>14.38</v>
      </c>
      <c r="C13" s="2"/>
      <c r="D13" s="67" t="s">
        <v>81</v>
      </c>
      <c r="E13" s="2">
        <v>54</v>
      </c>
      <c r="F13" s="2"/>
      <c r="G13" s="2"/>
      <c r="H13" s="2"/>
      <c r="I13" s="2"/>
      <c r="J13" s="2"/>
      <c r="K13" s="2"/>
      <c r="L13" s="2"/>
      <c r="M13" s="2"/>
      <c r="N13" s="2"/>
      <c r="O13" s="2"/>
      <c r="P13" s="2"/>
      <c r="Q13" s="2"/>
      <c r="R13" s="2"/>
      <c r="S13" s="2"/>
      <c r="T13" s="3" t="str">
        <f t="shared" si="3"/>
        <v>Totale complessivo</v>
      </c>
      <c r="U13" s="2">
        <f t="shared" si="4"/>
        <v>14.38</v>
      </c>
      <c r="V13" s="2"/>
      <c r="W13" s="2">
        <f t="shared" si="6"/>
        <v>54</v>
      </c>
      <c r="X13" s="2">
        <f t="shared" si="6"/>
        <v>0</v>
      </c>
      <c r="Y13" s="2">
        <f t="shared" si="6"/>
        <v>0</v>
      </c>
      <c r="Z13" s="2">
        <f t="shared" si="6"/>
        <v>0</v>
      </c>
      <c r="AA13" s="2">
        <f t="shared" si="6"/>
        <v>0</v>
      </c>
      <c r="AB13" s="2">
        <f t="shared" si="6"/>
        <v>0</v>
      </c>
      <c r="AC13" s="2">
        <f t="shared" si="6"/>
        <v>0</v>
      </c>
      <c r="AD13" s="2">
        <f t="shared" si="6"/>
        <v>0</v>
      </c>
      <c r="AE13" s="2">
        <f t="shared" si="6"/>
        <v>0</v>
      </c>
      <c r="AF13" s="2">
        <f t="shared" si="6"/>
        <v>0</v>
      </c>
      <c r="AG13" s="2">
        <f t="shared" si="6"/>
        <v>0</v>
      </c>
      <c r="AH13" s="2">
        <f t="shared" si="6"/>
        <v>0</v>
      </c>
      <c r="AI13" s="2"/>
      <c r="AJ13" s="2">
        <f t="shared" si="7"/>
        <v>465.91200000000003</v>
      </c>
      <c r="AK13" s="2">
        <f t="shared" si="9"/>
        <v>465.91200000000003</v>
      </c>
      <c r="AL13" s="2" t="str">
        <f t="shared" si="8"/>
        <v>0</v>
      </c>
    </row>
    <row r="14" spans="1:38">
      <c r="A14" s="2"/>
      <c r="B14" s="2"/>
      <c r="C14" s="2"/>
      <c r="D14" s="2"/>
      <c r="E14" s="2"/>
      <c r="F14" s="2"/>
      <c r="G14" s="2"/>
      <c r="H14" s="2"/>
      <c r="I14" s="2"/>
      <c r="J14" s="2"/>
      <c r="K14" s="2"/>
      <c r="L14" s="2"/>
      <c r="M14" s="2"/>
      <c r="N14" s="2"/>
      <c r="O14" s="2"/>
      <c r="P14" s="2"/>
      <c r="Q14" s="2"/>
      <c r="R14" s="2"/>
      <c r="S14" s="2"/>
      <c r="T14" s="3">
        <f t="shared" si="3"/>
        <v>0</v>
      </c>
      <c r="U14" s="2" t="str">
        <f t="shared" si="4"/>
        <v>N.A.</v>
      </c>
      <c r="V14" s="2"/>
      <c r="W14" s="2">
        <f t="shared" si="6"/>
        <v>0</v>
      </c>
      <c r="X14" s="2">
        <f t="shared" si="6"/>
        <v>0</v>
      </c>
      <c r="Y14" s="2">
        <f t="shared" si="6"/>
        <v>0</v>
      </c>
      <c r="Z14" s="2">
        <f t="shared" si="6"/>
        <v>0</v>
      </c>
      <c r="AA14" s="2">
        <f t="shared" si="6"/>
        <v>0</v>
      </c>
      <c r="AB14" s="2">
        <f t="shared" si="6"/>
        <v>0</v>
      </c>
      <c r="AC14" s="2">
        <f t="shared" si="6"/>
        <v>0</v>
      </c>
      <c r="AD14" s="2">
        <f t="shared" si="6"/>
        <v>0</v>
      </c>
      <c r="AE14" s="2">
        <f t="shared" si="6"/>
        <v>0</v>
      </c>
      <c r="AF14" s="2">
        <f t="shared" si="6"/>
        <v>0</v>
      </c>
      <c r="AG14" s="2">
        <f t="shared" si="6"/>
        <v>0</v>
      </c>
      <c r="AH14" s="2">
        <f t="shared" si="6"/>
        <v>0</v>
      </c>
      <c r="AI14" s="2"/>
      <c r="AJ14" s="2" t="str">
        <f t="shared" si="7"/>
        <v>0</v>
      </c>
      <c r="AK14" s="2" t="str">
        <f t="shared" si="9"/>
        <v>0</v>
      </c>
      <c r="AL14" s="2" t="str">
        <f t="shared" si="8"/>
        <v>0</v>
      </c>
    </row>
    <row r="15" spans="1:38">
      <c r="A15" s="2"/>
      <c r="B15" s="2"/>
      <c r="C15" s="2"/>
      <c r="D15" s="2"/>
      <c r="E15" s="2"/>
      <c r="F15" s="2"/>
      <c r="G15" s="2"/>
      <c r="H15" s="2"/>
      <c r="I15" s="2"/>
      <c r="J15" s="2"/>
      <c r="K15" s="2"/>
      <c r="L15" s="2"/>
      <c r="M15" s="2"/>
      <c r="N15" s="2"/>
      <c r="O15" s="2"/>
      <c r="P15" s="2"/>
      <c r="Q15" s="2"/>
      <c r="R15" s="2"/>
      <c r="S15" s="2"/>
      <c r="T15" s="3">
        <f t="shared" si="3"/>
        <v>0</v>
      </c>
      <c r="U15" s="2" t="str">
        <f t="shared" si="4"/>
        <v>N.A.</v>
      </c>
      <c r="V15" s="2"/>
      <c r="W15" s="2">
        <f t="shared" si="6"/>
        <v>0</v>
      </c>
      <c r="X15" s="2">
        <f t="shared" si="6"/>
        <v>0</v>
      </c>
      <c r="Y15" s="2">
        <f t="shared" si="6"/>
        <v>0</v>
      </c>
      <c r="Z15" s="2">
        <f t="shared" si="6"/>
        <v>0</v>
      </c>
      <c r="AA15" s="2">
        <f t="shared" si="6"/>
        <v>0</v>
      </c>
      <c r="AB15" s="2">
        <f t="shared" si="6"/>
        <v>0</v>
      </c>
      <c r="AC15" s="2">
        <f t="shared" si="6"/>
        <v>0</v>
      </c>
      <c r="AD15" s="2">
        <f t="shared" si="6"/>
        <v>0</v>
      </c>
      <c r="AE15" s="2">
        <f t="shared" si="6"/>
        <v>0</v>
      </c>
      <c r="AF15" s="2">
        <f t="shared" si="6"/>
        <v>0</v>
      </c>
      <c r="AG15" s="2">
        <f t="shared" si="6"/>
        <v>0</v>
      </c>
      <c r="AH15" s="2">
        <f t="shared" si="6"/>
        <v>0</v>
      </c>
      <c r="AI15" s="2"/>
      <c r="AJ15" s="2" t="str">
        <f>IF(W15=0,"0",$W15*$U15*$B$3*2)</f>
        <v>0</v>
      </c>
      <c r="AK15" s="2" t="str">
        <f>IF(AND(W15=0,X15=0,Y15=0,Z15=0,AA15=0,AB15=0),"0",SUM($W15:$AB15)*$U15*$B$3*2)</f>
        <v>0</v>
      </c>
      <c r="AL15" s="2" t="str">
        <f>IF(AND(AC15=0,AD15=0,AE15=0,AF15=0,AG15=0,AH15=0),"0",SUM($AC15:$AH15)*$U15*$B$3*2)</f>
        <v>0</v>
      </c>
    </row>
    <row r="16" spans="1:38">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row>
    <row r="17" spans="1:38">
      <c r="A17" s="2"/>
      <c r="B17" s="2"/>
      <c r="C17" s="2"/>
      <c r="D17" s="2"/>
      <c r="E17" s="68">
        <f>Input_dati!B1</f>
        <v>43466</v>
      </c>
      <c r="F17" s="68">
        <f>EDATE(E17,1)</f>
        <v>43497</v>
      </c>
      <c r="G17" s="68">
        <f t="shared" ref="G17:P17" si="10">EDATE(F17,1)</f>
        <v>43525</v>
      </c>
      <c r="H17" s="68">
        <f t="shared" si="10"/>
        <v>43556</v>
      </c>
      <c r="I17" s="68">
        <f t="shared" si="10"/>
        <v>43586</v>
      </c>
      <c r="J17" s="68">
        <f t="shared" si="10"/>
        <v>43617</v>
      </c>
      <c r="K17" s="68">
        <f t="shared" si="10"/>
        <v>43647</v>
      </c>
      <c r="L17" s="68">
        <f t="shared" si="10"/>
        <v>43678</v>
      </c>
      <c r="M17" s="68">
        <f t="shared" si="10"/>
        <v>43709</v>
      </c>
      <c r="N17" s="68">
        <f t="shared" si="10"/>
        <v>43739</v>
      </c>
      <c r="O17" s="68">
        <f t="shared" si="10"/>
        <v>43770</v>
      </c>
      <c r="P17" s="68">
        <f t="shared" si="10"/>
        <v>43800</v>
      </c>
      <c r="Q17" s="2" t="str">
        <f t="shared" ref="Q17" si="11">MID(Q18,10,6)</f>
        <v/>
      </c>
      <c r="R17" s="2"/>
      <c r="S17" s="2"/>
      <c r="T17" s="2"/>
      <c r="U17" s="2"/>
      <c r="V17" s="2"/>
      <c r="W17" s="2"/>
      <c r="X17" s="2"/>
      <c r="Y17" s="2"/>
      <c r="Z17" s="2"/>
      <c r="AA17" s="2"/>
      <c r="AB17" s="2"/>
      <c r="AC17" s="2"/>
      <c r="AD17" s="2"/>
      <c r="AE17" s="2"/>
      <c r="AF17" s="2"/>
      <c r="AG17" s="2"/>
      <c r="AH17" s="2"/>
      <c r="AI17" s="2"/>
      <c r="AJ17" s="2"/>
      <c r="AK17" s="2"/>
      <c r="AL17" s="2"/>
    </row>
    <row r="18" spans="1:38">
      <c r="A18" s="2" t="s">
        <v>119</v>
      </c>
      <c r="B18" s="2" t="s">
        <v>192</v>
      </c>
      <c r="C18" s="2"/>
      <c r="D18" s="2" t="s">
        <v>119</v>
      </c>
      <c r="E18" s="2" t="s">
        <v>156</v>
      </c>
      <c r="F18" s="2" t="s">
        <v>157</v>
      </c>
      <c r="G18" s="2" t="s">
        <v>158</v>
      </c>
      <c r="H18" s="2" t="s">
        <v>160</v>
      </c>
      <c r="I18" s="2" t="s">
        <v>159</v>
      </c>
      <c r="J18" s="2" t="s">
        <v>161</v>
      </c>
      <c r="K18" s="2" t="s">
        <v>162</v>
      </c>
      <c r="L18" s="2" t="s">
        <v>163</v>
      </c>
      <c r="M18" s="2" t="s">
        <v>165</v>
      </c>
      <c r="N18" s="2" t="s">
        <v>164</v>
      </c>
      <c r="O18" s="2" t="s">
        <v>166</v>
      </c>
      <c r="P18" s="2" t="s">
        <v>167</v>
      </c>
      <c r="Q18" s="2"/>
      <c r="R18" s="2"/>
      <c r="S18" s="2"/>
      <c r="T18" s="2"/>
      <c r="U18" s="2"/>
      <c r="V18" s="2"/>
      <c r="W18" s="59">
        <f>E17</f>
        <v>43466</v>
      </c>
      <c r="X18" s="59">
        <f t="shared" ref="X18:AH18" si="12">F17</f>
        <v>43497</v>
      </c>
      <c r="Y18" s="59">
        <f t="shared" si="12"/>
        <v>43525</v>
      </c>
      <c r="Z18" s="59">
        <f t="shared" si="12"/>
        <v>43556</v>
      </c>
      <c r="AA18" s="59">
        <f t="shared" si="12"/>
        <v>43586</v>
      </c>
      <c r="AB18" s="59">
        <f t="shared" si="12"/>
        <v>43617</v>
      </c>
      <c r="AC18" s="59">
        <f t="shared" si="12"/>
        <v>43647</v>
      </c>
      <c r="AD18" s="59">
        <f t="shared" si="12"/>
        <v>43678</v>
      </c>
      <c r="AE18" s="59">
        <f t="shared" si="12"/>
        <v>43709</v>
      </c>
      <c r="AF18" s="59">
        <f t="shared" si="12"/>
        <v>43739</v>
      </c>
      <c r="AG18" s="59">
        <f t="shared" si="12"/>
        <v>43770</v>
      </c>
      <c r="AH18" s="59">
        <f t="shared" si="12"/>
        <v>43800</v>
      </c>
      <c r="AI18" s="3"/>
      <c r="AJ18" s="59">
        <f>W18</f>
        <v>43466</v>
      </c>
      <c r="AK18" s="59">
        <f>EDATE(AJ18,5)</f>
        <v>43617</v>
      </c>
      <c r="AL18" s="59">
        <f>EDATE(AK18,6)</f>
        <v>43800</v>
      </c>
    </row>
    <row r="19" spans="1:38">
      <c r="A19" s="67" t="s">
        <v>49</v>
      </c>
      <c r="B19" s="2">
        <v>13.774193548387096</v>
      </c>
      <c r="C19" s="2"/>
      <c r="D19" s="67" t="s">
        <v>49</v>
      </c>
      <c r="E19" s="2">
        <v>18</v>
      </c>
      <c r="F19" s="2"/>
      <c r="G19" s="2"/>
      <c r="H19" s="2"/>
      <c r="I19" s="2"/>
      <c r="J19" s="2"/>
      <c r="K19" s="2"/>
      <c r="L19" s="2"/>
      <c r="M19" s="2"/>
      <c r="N19" s="2"/>
      <c r="O19" s="2"/>
      <c r="P19" s="2"/>
      <c r="Q19" s="2"/>
      <c r="R19" s="2"/>
      <c r="S19" s="2"/>
      <c r="T19" s="3" t="str">
        <f>D19</f>
        <v>Femmina</v>
      </c>
      <c r="U19" s="2">
        <f>IF(ISBLANK(B19),"N.A.",B19)</f>
        <v>13.774193548387096</v>
      </c>
      <c r="V19" s="2"/>
      <c r="W19" s="2">
        <f>IF(ISNUMBER(MATCH(W$18,$D$17:$Q$17,0)),_xlfn.IFNA(VLOOKUP($T19,$D$17:$Q$22,MATCH(W$18,$D$17:$Q$17,0),FALSE),0),"N.A.")</f>
        <v>18</v>
      </c>
      <c r="X19" s="2">
        <f t="shared" ref="X19:AH19" si="13">IF(ISNUMBER(MATCH(X$18,$D$17:$Q$17,0)),_xlfn.IFNA(VLOOKUP($T19,$D$17:$Q$22,MATCH(X$18,$D$17:$Q$17,0),FALSE),0),"N.A.")</f>
        <v>0</v>
      </c>
      <c r="Y19" s="2">
        <f t="shared" si="13"/>
        <v>0</v>
      </c>
      <c r="Z19" s="2">
        <f t="shared" si="13"/>
        <v>0</v>
      </c>
      <c r="AA19" s="2">
        <f t="shared" si="13"/>
        <v>0</v>
      </c>
      <c r="AB19" s="2">
        <f t="shared" si="13"/>
        <v>0</v>
      </c>
      <c r="AC19" s="2">
        <f t="shared" si="13"/>
        <v>0</v>
      </c>
      <c r="AD19" s="2">
        <f t="shared" si="13"/>
        <v>0</v>
      </c>
      <c r="AE19" s="2">
        <f t="shared" si="13"/>
        <v>0</v>
      </c>
      <c r="AF19" s="2">
        <f t="shared" si="13"/>
        <v>0</v>
      </c>
      <c r="AG19" s="2">
        <f t="shared" si="13"/>
        <v>0</v>
      </c>
      <c r="AH19" s="2">
        <f t="shared" si="13"/>
        <v>0</v>
      </c>
      <c r="AI19" s="2"/>
      <c r="AJ19" s="2">
        <f>IF(W19=0,"0",$W19*$U19*$B$3*2)</f>
        <v>148.76129032258063</v>
      </c>
      <c r="AK19" s="2">
        <f>IF(AND(W19=0,X19=0,Y19=0,Z19=0,AA19=0,AB19=0),"0",SUM($W19:$AB19)*$U19*$B$3*2)</f>
        <v>148.76129032258063</v>
      </c>
      <c r="AL19" s="2" t="str">
        <f>IF(AND(AC19=0,AD19=0,AE19=0,AF19=0,AG19=0,AH19=0),"0",SUM($AC19:$AH19)*$U19*$B$3*2)</f>
        <v>0</v>
      </c>
    </row>
    <row r="20" spans="1:38">
      <c r="A20" s="67" t="s">
        <v>38</v>
      </c>
      <c r="B20" s="2">
        <v>14.652173913043478</v>
      </c>
      <c r="C20" s="2"/>
      <c r="D20" s="67" t="s">
        <v>38</v>
      </c>
      <c r="E20" s="2">
        <v>36</v>
      </c>
      <c r="F20" s="2"/>
      <c r="G20" s="2"/>
      <c r="H20" s="2"/>
      <c r="I20" s="2"/>
      <c r="J20" s="2"/>
      <c r="K20" s="2"/>
      <c r="L20" s="2"/>
      <c r="M20" s="2"/>
      <c r="N20" s="2"/>
      <c r="O20" s="2"/>
      <c r="P20" s="2"/>
      <c r="Q20" s="2"/>
      <c r="R20" s="2"/>
      <c r="S20" s="2"/>
      <c r="T20" s="3" t="str">
        <f t="shared" ref="T20:T22" si="14">D20</f>
        <v>Maschio</v>
      </c>
      <c r="U20" s="2">
        <f t="shared" ref="U20:U22" si="15">IF(ISBLANK(B20),"N.A.",B20)</f>
        <v>14.652173913043478</v>
      </c>
      <c r="V20" s="2"/>
      <c r="W20" s="2">
        <f t="shared" ref="W20:AH22" si="16">IF(ISNUMBER(MATCH(W$18,$D$17:$Q$17,0)),_xlfn.IFNA(VLOOKUP($T20,$D$17:$Q$22,MATCH(W$18,$D$17:$Q$17,0),FALSE),0),"N.A.")</f>
        <v>36</v>
      </c>
      <c r="X20" s="2">
        <f t="shared" si="16"/>
        <v>0</v>
      </c>
      <c r="Y20" s="2">
        <f t="shared" si="16"/>
        <v>0</v>
      </c>
      <c r="Z20" s="2">
        <f t="shared" si="16"/>
        <v>0</v>
      </c>
      <c r="AA20" s="2">
        <f t="shared" si="16"/>
        <v>0</v>
      </c>
      <c r="AB20" s="2">
        <f t="shared" si="16"/>
        <v>0</v>
      </c>
      <c r="AC20" s="2">
        <f t="shared" si="16"/>
        <v>0</v>
      </c>
      <c r="AD20" s="2">
        <f t="shared" si="16"/>
        <v>0</v>
      </c>
      <c r="AE20" s="2">
        <f t="shared" si="16"/>
        <v>0</v>
      </c>
      <c r="AF20" s="2">
        <f t="shared" si="16"/>
        <v>0</v>
      </c>
      <c r="AG20" s="2">
        <f t="shared" si="16"/>
        <v>0</v>
      </c>
      <c r="AH20" s="2">
        <f t="shared" si="16"/>
        <v>0</v>
      </c>
      <c r="AI20" s="2"/>
      <c r="AJ20" s="2">
        <f t="shared" ref="AJ20:AJ22" si="17">IF(W20=0,"0",$W20*$U20*$B$3*2)</f>
        <v>316.48695652173916</v>
      </c>
      <c r="AK20" s="2">
        <f t="shared" ref="AK20:AK22" si="18">IF(AND(W20=0,X20=0,Y20=0,Z20=0,AA20=0,AB20=0),"0",SUM($W20:$AB20)*$U20*$B$3*2)</f>
        <v>316.48695652173916</v>
      </c>
      <c r="AL20" s="2" t="str">
        <f t="shared" ref="AL20:AL22" si="19">IF(AND(AC20=0,AD20=0,AE20=0,AF20=0,AG20=0,AH20=0),"0",SUM($AC20:$AH20)*$U20*$B$3*2)</f>
        <v>0</v>
      </c>
    </row>
    <row r="21" spans="1:38">
      <c r="A21" s="67" t="s">
        <v>136</v>
      </c>
      <c r="B21" s="2"/>
      <c r="C21" s="2"/>
      <c r="D21" s="67" t="s">
        <v>136</v>
      </c>
      <c r="E21" s="2"/>
      <c r="F21" s="2"/>
      <c r="G21" s="2"/>
      <c r="H21" s="2"/>
      <c r="I21" s="2"/>
      <c r="J21" s="2"/>
      <c r="K21" s="2"/>
      <c r="L21" s="2"/>
      <c r="M21" s="2"/>
      <c r="N21" s="2"/>
      <c r="O21" s="2"/>
      <c r="P21" s="2"/>
      <c r="Q21" s="2"/>
      <c r="R21" s="2"/>
      <c r="S21" s="2"/>
      <c r="T21" s="3" t="str">
        <f t="shared" si="14"/>
        <v>(vuoto)</v>
      </c>
      <c r="U21" s="2" t="str">
        <f t="shared" si="15"/>
        <v>N.A.</v>
      </c>
      <c r="V21" s="2"/>
      <c r="W21" s="2">
        <f t="shared" si="16"/>
        <v>0</v>
      </c>
      <c r="X21" s="2">
        <f t="shared" si="16"/>
        <v>0</v>
      </c>
      <c r="Y21" s="2">
        <f t="shared" si="16"/>
        <v>0</v>
      </c>
      <c r="Z21" s="2">
        <f t="shared" si="16"/>
        <v>0</v>
      </c>
      <c r="AA21" s="2">
        <f t="shared" si="16"/>
        <v>0</v>
      </c>
      <c r="AB21" s="2">
        <f t="shared" si="16"/>
        <v>0</v>
      </c>
      <c r="AC21" s="2">
        <f t="shared" si="16"/>
        <v>0</v>
      </c>
      <c r="AD21" s="2">
        <f t="shared" si="16"/>
        <v>0</v>
      </c>
      <c r="AE21" s="2">
        <f t="shared" si="16"/>
        <v>0</v>
      </c>
      <c r="AF21" s="2">
        <f t="shared" si="16"/>
        <v>0</v>
      </c>
      <c r="AG21" s="2">
        <f t="shared" si="16"/>
        <v>0</v>
      </c>
      <c r="AH21" s="2">
        <f t="shared" si="16"/>
        <v>0</v>
      </c>
      <c r="AI21" s="2"/>
      <c r="AJ21" s="2" t="str">
        <f t="shared" si="17"/>
        <v>0</v>
      </c>
      <c r="AK21" s="2" t="str">
        <f t="shared" si="18"/>
        <v>0</v>
      </c>
      <c r="AL21" s="2" t="str">
        <f t="shared" si="19"/>
        <v>0</v>
      </c>
    </row>
    <row r="22" spans="1:38">
      <c r="A22" s="67" t="s">
        <v>81</v>
      </c>
      <c r="B22" s="2">
        <v>14.38</v>
      </c>
      <c r="C22" s="2"/>
      <c r="D22" s="67" t="s">
        <v>81</v>
      </c>
      <c r="E22" s="2">
        <v>54</v>
      </c>
      <c r="F22" s="2"/>
      <c r="G22" s="2"/>
      <c r="H22" s="2"/>
      <c r="I22" s="2"/>
      <c r="J22" s="2"/>
      <c r="K22" s="2"/>
      <c r="L22" s="2"/>
      <c r="M22" s="2"/>
      <c r="N22" s="2"/>
      <c r="O22" s="2"/>
      <c r="P22" s="2"/>
      <c r="Q22" s="2"/>
      <c r="R22" s="2"/>
      <c r="S22" s="2"/>
      <c r="T22" s="3" t="str">
        <f t="shared" si="14"/>
        <v>Totale complessivo</v>
      </c>
      <c r="U22" s="2">
        <f t="shared" si="15"/>
        <v>14.38</v>
      </c>
      <c r="V22" s="2"/>
      <c r="W22" s="2">
        <f t="shared" si="16"/>
        <v>54</v>
      </c>
      <c r="X22" s="2">
        <f t="shared" si="16"/>
        <v>0</v>
      </c>
      <c r="Y22" s="2">
        <f t="shared" si="16"/>
        <v>0</v>
      </c>
      <c r="Z22" s="2">
        <f t="shared" si="16"/>
        <v>0</v>
      </c>
      <c r="AA22" s="2">
        <f t="shared" si="16"/>
        <v>0</v>
      </c>
      <c r="AB22" s="2">
        <f t="shared" si="16"/>
        <v>0</v>
      </c>
      <c r="AC22" s="2">
        <f t="shared" si="16"/>
        <v>0</v>
      </c>
      <c r="AD22" s="2">
        <f t="shared" si="16"/>
        <v>0</v>
      </c>
      <c r="AE22" s="2">
        <f t="shared" si="16"/>
        <v>0</v>
      </c>
      <c r="AF22" s="2">
        <f t="shared" si="16"/>
        <v>0</v>
      </c>
      <c r="AG22" s="2">
        <f t="shared" si="16"/>
        <v>0</v>
      </c>
      <c r="AH22" s="2">
        <f t="shared" si="16"/>
        <v>0</v>
      </c>
      <c r="AI22" s="2"/>
      <c r="AJ22" s="2">
        <f t="shared" si="17"/>
        <v>465.91200000000003</v>
      </c>
      <c r="AK22" s="2">
        <f t="shared" si="18"/>
        <v>465.91200000000003</v>
      </c>
      <c r="AL22" s="2" t="str">
        <f t="shared" si="19"/>
        <v>0</v>
      </c>
    </row>
    <row r="23" spans="1:38">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row>
    <row r="24" spans="1:38">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row>
    <row r="25" spans="1:38">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row>
    <row r="26" spans="1:38">
      <c r="A26" s="2"/>
      <c r="B26" s="2"/>
      <c r="C26" s="2"/>
      <c r="D26" s="2"/>
      <c r="E26" s="68">
        <f>Input_dati!B1</f>
        <v>43466</v>
      </c>
      <c r="F26" s="68">
        <f>EDATE(E26,1)</f>
        <v>43497</v>
      </c>
      <c r="G26" s="68">
        <f t="shared" ref="G26:P26" si="20">EDATE(F26,1)</f>
        <v>43525</v>
      </c>
      <c r="H26" s="68">
        <f t="shared" si="20"/>
        <v>43556</v>
      </c>
      <c r="I26" s="68">
        <f t="shared" si="20"/>
        <v>43586</v>
      </c>
      <c r="J26" s="68">
        <f t="shared" si="20"/>
        <v>43617</v>
      </c>
      <c r="K26" s="68">
        <f t="shared" si="20"/>
        <v>43647</v>
      </c>
      <c r="L26" s="68">
        <f t="shared" si="20"/>
        <v>43678</v>
      </c>
      <c r="M26" s="68">
        <f t="shared" si="20"/>
        <v>43709</v>
      </c>
      <c r="N26" s="68">
        <f t="shared" si="20"/>
        <v>43739</v>
      </c>
      <c r="O26" s="68">
        <f t="shared" si="20"/>
        <v>43770</v>
      </c>
      <c r="P26" s="68">
        <f t="shared" si="20"/>
        <v>43800</v>
      </c>
      <c r="Q26" s="2" t="str">
        <f t="shared" ref="Q26" si="21">MID(Q27,10,6)</f>
        <v/>
      </c>
      <c r="R26" s="2"/>
      <c r="S26" s="2"/>
      <c r="T26" s="2"/>
      <c r="U26" s="2"/>
      <c r="V26" s="2"/>
      <c r="W26" s="2"/>
      <c r="X26" s="2"/>
      <c r="Y26" s="2"/>
      <c r="Z26" s="2"/>
      <c r="AA26" s="2"/>
      <c r="AB26" s="2"/>
      <c r="AC26" s="2"/>
      <c r="AD26" s="2"/>
      <c r="AE26" s="2"/>
      <c r="AF26" s="2"/>
      <c r="AG26" s="2"/>
      <c r="AH26" s="2"/>
      <c r="AI26" s="2"/>
      <c r="AJ26" s="2"/>
      <c r="AK26" s="2"/>
      <c r="AL26" s="2"/>
    </row>
    <row r="27" spans="1:38">
      <c r="A27" s="2" t="s">
        <v>119</v>
      </c>
      <c r="B27" s="2" t="s">
        <v>192</v>
      </c>
      <c r="C27" s="2"/>
      <c r="D27" s="2" t="s">
        <v>119</v>
      </c>
      <c r="E27" s="2" t="s">
        <v>156</v>
      </c>
      <c r="F27" s="2" t="s">
        <v>157</v>
      </c>
      <c r="G27" s="2" t="s">
        <v>158</v>
      </c>
      <c r="H27" s="2" t="s">
        <v>159</v>
      </c>
      <c r="I27" s="2" t="s">
        <v>160</v>
      </c>
      <c r="J27" s="2" t="s">
        <v>161</v>
      </c>
      <c r="K27" s="2" t="s">
        <v>162</v>
      </c>
      <c r="L27" s="2" t="s">
        <v>163</v>
      </c>
      <c r="M27" s="2" t="s">
        <v>164</v>
      </c>
      <c r="N27" s="2" t="s">
        <v>165</v>
      </c>
      <c r="O27" s="2" t="s">
        <v>166</v>
      </c>
      <c r="P27" s="2" t="s">
        <v>167</v>
      </c>
      <c r="Q27" s="2"/>
      <c r="R27" s="2"/>
      <c r="S27" s="2"/>
      <c r="T27" s="2"/>
      <c r="U27" s="2"/>
      <c r="V27" s="2"/>
      <c r="W27" s="59">
        <f>E26</f>
        <v>43466</v>
      </c>
      <c r="X27" s="59">
        <f t="shared" ref="X27:AH27" si="22">F26</f>
        <v>43497</v>
      </c>
      <c r="Y27" s="59">
        <f t="shared" si="22"/>
        <v>43525</v>
      </c>
      <c r="Z27" s="59">
        <f t="shared" si="22"/>
        <v>43556</v>
      </c>
      <c r="AA27" s="59">
        <f t="shared" si="22"/>
        <v>43586</v>
      </c>
      <c r="AB27" s="59">
        <f t="shared" si="22"/>
        <v>43617</v>
      </c>
      <c r="AC27" s="59">
        <f t="shared" si="22"/>
        <v>43647</v>
      </c>
      <c r="AD27" s="59">
        <f t="shared" si="22"/>
        <v>43678</v>
      </c>
      <c r="AE27" s="59">
        <f t="shared" si="22"/>
        <v>43709</v>
      </c>
      <c r="AF27" s="59">
        <f t="shared" si="22"/>
        <v>43739</v>
      </c>
      <c r="AG27" s="59">
        <f t="shared" si="22"/>
        <v>43770</v>
      </c>
      <c r="AH27" s="59">
        <f t="shared" si="22"/>
        <v>43800</v>
      </c>
      <c r="AI27" s="2"/>
      <c r="AJ27" s="59">
        <f>W27</f>
        <v>43466</v>
      </c>
      <c r="AK27" s="59">
        <f>EDATE(AJ27,5)</f>
        <v>43617</v>
      </c>
      <c r="AL27" s="59">
        <f>EDATE(AK27,6)</f>
        <v>43800</v>
      </c>
    </row>
    <row r="28" spans="1:38">
      <c r="A28" s="67" t="s">
        <v>67</v>
      </c>
      <c r="B28" s="2">
        <v>19.333333333333332</v>
      </c>
      <c r="C28" s="2"/>
      <c r="D28" s="67" t="s">
        <v>67</v>
      </c>
      <c r="E28" s="2">
        <v>2</v>
      </c>
      <c r="F28" s="2"/>
      <c r="G28" s="2"/>
      <c r="H28" s="2"/>
      <c r="I28" s="2"/>
      <c r="J28" s="2"/>
      <c r="K28" s="2"/>
      <c r="L28" s="2"/>
      <c r="M28" s="2"/>
      <c r="N28" s="2"/>
      <c r="O28" s="2"/>
      <c r="P28" s="2"/>
      <c r="Q28" s="2"/>
      <c r="R28" s="2"/>
      <c r="S28" s="2"/>
      <c r="T28" s="3" t="str">
        <f>D28</f>
        <v>Dirigente</v>
      </c>
      <c r="U28" s="2">
        <f t="shared" ref="U28:U66" si="23">IF(ISBLANK(B28),"N.A.",B28)</f>
        <v>19.333333333333332</v>
      </c>
      <c r="V28" s="2"/>
      <c r="W28" s="2">
        <f>IF(ISNUMBER(MATCH(W$27,$D$26:$Q$26,0)),_xlfn.IFNA(VLOOKUP($T28,$D$26:$Q$37,MATCH(W$27,$D$26:$Q$26,0),FALSE),0),"N.A.")</f>
        <v>2</v>
      </c>
      <c r="X28" s="2">
        <f t="shared" ref="X28:AH28" si="24">IF(ISNUMBER(MATCH(X$27,$D$26:$Q$26,0)),_xlfn.IFNA(VLOOKUP($T28,$D$26:$Q$37,MATCH(X$27,$D$26:$Q$26,0),FALSE),0),"N.A.")</f>
        <v>0</v>
      </c>
      <c r="Y28" s="2">
        <f t="shared" si="24"/>
        <v>0</v>
      </c>
      <c r="Z28" s="2">
        <f t="shared" si="24"/>
        <v>0</v>
      </c>
      <c r="AA28" s="2">
        <f t="shared" si="24"/>
        <v>0</v>
      </c>
      <c r="AB28" s="2">
        <f t="shared" si="24"/>
        <v>0</v>
      </c>
      <c r="AC28" s="2">
        <f t="shared" si="24"/>
        <v>0</v>
      </c>
      <c r="AD28" s="2">
        <f t="shared" si="24"/>
        <v>0</v>
      </c>
      <c r="AE28" s="2">
        <f t="shared" si="24"/>
        <v>0</v>
      </c>
      <c r="AF28" s="2">
        <f t="shared" si="24"/>
        <v>0</v>
      </c>
      <c r="AG28" s="2">
        <f t="shared" si="24"/>
        <v>0</v>
      </c>
      <c r="AH28" s="2">
        <f t="shared" si="24"/>
        <v>0</v>
      </c>
      <c r="AI28" s="2"/>
      <c r="AJ28" s="2">
        <f>IF(W28=0,"0",$W28*$U28*$B$3*2)</f>
        <v>23.2</v>
      </c>
      <c r="AK28" s="2">
        <f>IF(AND(W28=0,X28=0,Y28=0,Z28=0,AA28=0,AB28=0),"0",SUM($W28:$AB28)*$U28*$B$3*2)</f>
        <v>23.2</v>
      </c>
      <c r="AL28" s="2" t="str">
        <f>IF(AND(AC28=0,AD28=0,AE28=0,AF28=0,AG28=0,AH28=0),"0",SUM($AC28:$AH28)*$U28*$B$3*2)</f>
        <v>0</v>
      </c>
    </row>
    <row r="29" spans="1:38">
      <c r="A29" s="67" t="s">
        <v>52</v>
      </c>
      <c r="B29" s="2">
        <v>14.823529411764707</v>
      </c>
      <c r="C29" s="2"/>
      <c r="D29" s="67" t="s">
        <v>52</v>
      </c>
      <c r="E29" s="2">
        <v>17</v>
      </c>
      <c r="F29" s="2"/>
      <c r="G29" s="2"/>
      <c r="H29" s="2"/>
      <c r="I29" s="2"/>
      <c r="J29" s="2"/>
      <c r="K29" s="2"/>
      <c r="L29" s="2"/>
      <c r="M29" s="2"/>
      <c r="N29" s="2"/>
      <c r="O29" s="2"/>
      <c r="P29" s="2"/>
      <c r="Q29" s="2"/>
      <c r="R29" s="2"/>
      <c r="S29" s="2"/>
      <c r="T29" s="3" t="str">
        <f t="shared" ref="T29:T36" si="25">D29</f>
        <v>Quadro</v>
      </c>
      <c r="U29" s="2">
        <f t="shared" si="23"/>
        <v>14.823529411764707</v>
      </c>
      <c r="V29" s="2"/>
      <c r="W29" s="2">
        <f t="shared" ref="W29:AH36" si="26">IF(ISNUMBER(MATCH(W$27,$D$26:$Q$26,0)),_xlfn.IFNA(VLOOKUP($T29,$D$26:$Q$37,MATCH(W$27,$D$26:$Q$26,0),FALSE),0),"N.A.")</f>
        <v>17</v>
      </c>
      <c r="X29" s="2">
        <f t="shared" si="26"/>
        <v>0</v>
      </c>
      <c r="Y29" s="2">
        <f t="shared" si="26"/>
        <v>0</v>
      </c>
      <c r="Z29" s="2">
        <f t="shared" si="26"/>
        <v>0</v>
      </c>
      <c r="AA29" s="2">
        <f t="shared" si="26"/>
        <v>0</v>
      </c>
      <c r="AB29" s="2">
        <f t="shared" si="26"/>
        <v>0</v>
      </c>
      <c r="AC29" s="2">
        <f t="shared" si="26"/>
        <v>0</v>
      </c>
      <c r="AD29" s="2">
        <f t="shared" si="26"/>
        <v>0</v>
      </c>
      <c r="AE29" s="2">
        <f t="shared" si="26"/>
        <v>0</v>
      </c>
      <c r="AF29" s="2">
        <f t="shared" si="26"/>
        <v>0</v>
      </c>
      <c r="AG29" s="2">
        <f t="shared" si="26"/>
        <v>0</v>
      </c>
      <c r="AH29" s="2">
        <f t="shared" si="26"/>
        <v>0</v>
      </c>
      <c r="AI29" s="2"/>
      <c r="AJ29" s="2">
        <f t="shared" ref="AJ29:AJ35" si="27">IF(W29=0,"0",$W29*$U29*$B$3*2)</f>
        <v>151.19999999999999</v>
      </c>
      <c r="AK29" s="2">
        <f t="shared" ref="AK29:AK35" si="28">IF(AND(W29=0,X29=0,Y29=0,Z29=0,AA29=0,AB29=0),"0",SUM($W29:$AB29)*$U29*$B$3*2)</f>
        <v>151.19999999999999</v>
      </c>
      <c r="AL29" s="2" t="str">
        <f t="shared" ref="AL29:AL35" si="29">IF(AND(AC29=0,AD29=0,AE29=0,AF29=0,AG29=0,AH29=0),"0",SUM($AC29:$AH29)*$U29*$B$3*2)</f>
        <v>0</v>
      </c>
    </row>
    <row r="30" spans="1:38">
      <c r="A30" s="67" t="s">
        <v>40</v>
      </c>
      <c r="B30" s="2">
        <v>13.904761904761905</v>
      </c>
      <c r="C30" s="2"/>
      <c r="D30" s="67" t="s">
        <v>40</v>
      </c>
      <c r="E30" s="2">
        <v>35</v>
      </c>
      <c r="F30" s="2"/>
      <c r="G30" s="2"/>
      <c r="H30" s="2"/>
      <c r="I30" s="2"/>
      <c r="J30" s="2"/>
      <c r="K30" s="2"/>
      <c r="L30" s="2"/>
      <c r="M30" s="2"/>
      <c r="N30" s="2"/>
      <c r="O30" s="2"/>
      <c r="P30" s="2"/>
      <c r="Q30" s="2"/>
      <c r="R30" s="2"/>
      <c r="S30" s="2"/>
      <c r="T30" s="3" t="str">
        <f t="shared" si="25"/>
        <v>Impiegato</v>
      </c>
      <c r="U30" s="2">
        <f t="shared" si="23"/>
        <v>13.904761904761905</v>
      </c>
      <c r="V30" s="2"/>
      <c r="W30" s="2">
        <f t="shared" si="26"/>
        <v>35</v>
      </c>
      <c r="X30" s="2">
        <f t="shared" si="26"/>
        <v>0</v>
      </c>
      <c r="Y30" s="2">
        <f t="shared" si="26"/>
        <v>0</v>
      </c>
      <c r="Z30" s="2">
        <f t="shared" si="26"/>
        <v>0</v>
      </c>
      <c r="AA30" s="2">
        <f t="shared" si="26"/>
        <v>0</v>
      </c>
      <c r="AB30" s="2">
        <f t="shared" si="26"/>
        <v>0</v>
      </c>
      <c r="AC30" s="2">
        <f t="shared" si="26"/>
        <v>0</v>
      </c>
      <c r="AD30" s="2">
        <f t="shared" si="26"/>
        <v>0</v>
      </c>
      <c r="AE30" s="2">
        <f t="shared" si="26"/>
        <v>0</v>
      </c>
      <c r="AF30" s="2">
        <f t="shared" si="26"/>
        <v>0</v>
      </c>
      <c r="AG30" s="2">
        <f t="shared" si="26"/>
        <v>0</v>
      </c>
      <c r="AH30" s="2">
        <f t="shared" si="26"/>
        <v>0</v>
      </c>
      <c r="AI30" s="2"/>
      <c r="AJ30" s="2">
        <f t="shared" si="27"/>
        <v>292</v>
      </c>
      <c r="AK30" s="2">
        <f t="shared" si="28"/>
        <v>292</v>
      </c>
      <c r="AL30" s="2" t="str">
        <f t="shared" si="29"/>
        <v>0</v>
      </c>
    </row>
    <row r="31" spans="1:38">
      <c r="A31" s="67" t="s">
        <v>136</v>
      </c>
      <c r="B31" s="2"/>
      <c r="C31" s="2"/>
      <c r="D31" s="67" t="s">
        <v>136</v>
      </c>
      <c r="E31" s="2"/>
      <c r="F31" s="2"/>
      <c r="G31" s="2"/>
      <c r="H31" s="2"/>
      <c r="I31" s="2"/>
      <c r="J31" s="2"/>
      <c r="K31" s="2"/>
      <c r="L31" s="2"/>
      <c r="M31" s="2"/>
      <c r="N31" s="2"/>
      <c r="O31" s="2"/>
      <c r="P31" s="2"/>
      <c r="Q31" s="2"/>
      <c r="R31" s="2"/>
      <c r="S31" s="2"/>
      <c r="T31" s="3" t="str">
        <f t="shared" si="25"/>
        <v>(vuoto)</v>
      </c>
      <c r="U31" s="2" t="str">
        <f t="shared" si="23"/>
        <v>N.A.</v>
      </c>
      <c r="V31" s="2"/>
      <c r="W31" s="2">
        <f t="shared" si="26"/>
        <v>0</v>
      </c>
      <c r="X31" s="2">
        <f t="shared" si="26"/>
        <v>0</v>
      </c>
      <c r="Y31" s="2">
        <f t="shared" si="26"/>
        <v>0</v>
      </c>
      <c r="Z31" s="2">
        <f t="shared" si="26"/>
        <v>0</v>
      </c>
      <c r="AA31" s="2">
        <f t="shared" si="26"/>
        <v>0</v>
      </c>
      <c r="AB31" s="2">
        <f t="shared" si="26"/>
        <v>0</v>
      </c>
      <c r="AC31" s="2">
        <f t="shared" si="26"/>
        <v>0</v>
      </c>
      <c r="AD31" s="2">
        <f t="shared" si="26"/>
        <v>0</v>
      </c>
      <c r="AE31" s="2">
        <f t="shared" si="26"/>
        <v>0</v>
      </c>
      <c r="AF31" s="2">
        <f t="shared" si="26"/>
        <v>0</v>
      </c>
      <c r="AG31" s="2">
        <f t="shared" si="26"/>
        <v>0</v>
      </c>
      <c r="AH31" s="2">
        <f t="shared" si="26"/>
        <v>0</v>
      </c>
      <c r="AI31" s="2"/>
      <c r="AJ31" s="2" t="str">
        <f t="shared" si="27"/>
        <v>0</v>
      </c>
      <c r="AK31" s="2" t="str">
        <f t="shared" si="28"/>
        <v>0</v>
      </c>
      <c r="AL31" s="2" t="str">
        <f t="shared" si="29"/>
        <v>0</v>
      </c>
    </row>
    <row r="32" spans="1:38">
      <c r="A32" s="67" t="s">
        <v>81</v>
      </c>
      <c r="B32" s="2">
        <v>14.38</v>
      </c>
      <c r="C32" s="2"/>
      <c r="D32" s="67" t="s">
        <v>81</v>
      </c>
      <c r="E32" s="2">
        <v>54</v>
      </c>
      <c r="F32" s="2"/>
      <c r="G32" s="2"/>
      <c r="H32" s="2"/>
      <c r="I32" s="2"/>
      <c r="J32" s="2"/>
      <c r="K32" s="2"/>
      <c r="L32" s="2"/>
      <c r="M32" s="2"/>
      <c r="N32" s="2"/>
      <c r="O32" s="2"/>
      <c r="P32" s="2"/>
      <c r="Q32" s="2"/>
      <c r="R32" s="2"/>
      <c r="S32" s="2"/>
      <c r="T32" s="3" t="str">
        <f t="shared" si="25"/>
        <v>Totale complessivo</v>
      </c>
      <c r="U32" s="2">
        <f t="shared" si="23"/>
        <v>14.38</v>
      </c>
      <c r="V32" s="2"/>
      <c r="W32" s="2">
        <f t="shared" si="26"/>
        <v>54</v>
      </c>
      <c r="X32" s="2">
        <f t="shared" si="26"/>
        <v>0</v>
      </c>
      <c r="Y32" s="2">
        <f t="shared" si="26"/>
        <v>0</v>
      </c>
      <c r="Z32" s="2">
        <f t="shared" si="26"/>
        <v>0</v>
      </c>
      <c r="AA32" s="2">
        <f t="shared" si="26"/>
        <v>0</v>
      </c>
      <c r="AB32" s="2">
        <f t="shared" si="26"/>
        <v>0</v>
      </c>
      <c r="AC32" s="2">
        <f t="shared" si="26"/>
        <v>0</v>
      </c>
      <c r="AD32" s="2">
        <f t="shared" si="26"/>
        <v>0</v>
      </c>
      <c r="AE32" s="2">
        <f t="shared" si="26"/>
        <v>0</v>
      </c>
      <c r="AF32" s="2">
        <f t="shared" si="26"/>
        <v>0</v>
      </c>
      <c r="AG32" s="2">
        <f t="shared" si="26"/>
        <v>0</v>
      </c>
      <c r="AH32" s="2">
        <f t="shared" si="26"/>
        <v>0</v>
      </c>
      <c r="AI32" s="2"/>
      <c r="AJ32" s="2">
        <f t="shared" si="27"/>
        <v>465.91200000000003</v>
      </c>
      <c r="AK32" s="2">
        <f t="shared" si="28"/>
        <v>465.91200000000003</v>
      </c>
      <c r="AL32" s="2" t="str">
        <f t="shared" si="29"/>
        <v>0</v>
      </c>
    </row>
    <row r="33" spans="1:38">
      <c r="A33" s="2"/>
      <c r="B33" s="2"/>
      <c r="C33" s="2"/>
      <c r="D33" s="2"/>
      <c r="E33" s="2"/>
      <c r="F33" s="2"/>
      <c r="G33" s="2"/>
      <c r="H33" s="2"/>
      <c r="I33" s="2"/>
      <c r="J33" s="2"/>
      <c r="K33" s="2"/>
      <c r="L33" s="2"/>
      <c r="M33" s="2"/>
      <c r="N33" s="2"/>
      <c r="O33" s="2"/>
      <c r="P33" s="2"/>
      <c r="Q33" s="2"/>
      <c r="R33" s="2"/>
      <c r="S33" s="2"/>
      <c r="T33" s="3">
        <f t="shared" si="25"/>
        <v>0</v>
      </c>
      <c r="U33" s="2" t="str">
        <f t="shared" si="23"/>
        <v>N.A.</v>
      </c>
      <c r="V33" s="2"/>
      <c r="W33" s="2">
        <f t="shared" si="26"/>
        <v>0</v>
      </c>
      <c r="X33" s="2">
        <f t="shared" si="26"/>
        <v>0</v>
      </c>
      <c r="Y33" s="2">
        <f t="shared" si="26"/>
        <v>0</v>
      </c>
      <c r="Z33" s="2">
        <f t="shared" si="26"/>
        <v>0</v>
      </c>
      <c r="AA33" s="2">
        <f t="shared" si="26"/>
        <v>0</v>
      </c>
      <c r="AB33" s="2">
        <f t="shared" si="26"/>
        <v>0</v>
      </c>
      <c r="AC33" s="2">
        <f t="shared" si="26"/>
        <v>0</v>
      </c>
      <c r="AD33" s="2">
        <f t="shared" si="26"/>
        <v>0</v>
      </c>
      <c r="AE33" s="2">
        <f t="shared" si="26"/>
        <v>0</v>
      </c>
      <c r="AF33" s="2">
        <f t="shared" si="26"/>
        <v>0</v>
      </c>
      <c r="AG33" s="2">
        <f t="shared" si="26"/>
        <v>0</v>
      </c>
      <c r="AH33" s="2">
        <f t="shared" si="26"/>
        <v>0</v>
      </c>
      <c r="AI33" s="2"/>
      <c r="AJ33" s="2" t="str">
        <f t="shared" si="27"/>
        <v>0</v>
      </c>
      <c r="AK33" s="2" t="str">
        <f t="shared" si="28"/>
        <v>0</v>
      </c>
      <c r="AL33" s="2" t="str">
        <f t="shared" si="29"/>
        <v>0</v>
      </c>
    </row>
    <row r="34" spans="1:38">
      <c r="A34" s="2"/>
      <c r="B34" s="2"/>
      <c r="C34" s="2"/>
      <c r="D34" s="2"/>
      <c r="E34" s="2"/>
      <c r="F34" s="2"/>
      <c r="G34" s="2"/>
      <c r="H34" s="2"/>
      <c r="I34" s="2"/>
      <c r="J34" s="2"/>
      <c r="K34" s="2"/>
      <c r="L34" s="2"/>
      <c r="M34" s="2"/>
      <c r="N34" s="2"/>
      <c r="O34" s="2"/>
      <c r="P34" s="2"/>
      <c r="Q34" s="2"/>
      <c r="R34" s="2"/>
      <c r="S34" s="2"/>
      <c r="T34" s="3">
        <f t="shared" si="25"/>
        <v>0</v>
      </c>
      <c r="U34" s="2" t="str">
        <f t="shared" si="23"/>
        <v>N.A.</v>
      </c>
      <c r="V34" s="2"/>
      <c r="W34" s="2">
        <f t="shared" si="26"/>
        <v>0</v>
      </c>
      <c r="X34" s="2">
        <f t="shared" si="26"/>
        <v>0</v>
      </c>
      <c r="Y34" s="2">
        <f t="shared" si="26"/>
        <v>0</v>
      </c>
      <c r="Z34" s="2">
        <f t="shared" si="26"/>
        <v>0</v>
      </c>
      <c r="AA34" s="2">
        <f t="shared" si="26"/>
        <v>0</v>
      </c>
      <c r="AB34" s="2">
        <f t="shared" si="26"/>
        <v>0</v>
      </c>
      <c r="AC34" s="2">
        <f t="shared" si="26"/>
        <v>0</v>
      </c>
      <c r="AD34" s="2">
        <f t="shared" si="26"/>
        <v>0</v>
      </c>
      <c r="AE34" s="2">
        <f t="shared" si="26"/>
        <v>0</v>
      </c>
      <c r="AF34" s="2">
        <f t="shared" si="26"/>
        <v>0</v>
      </c>
      <c r="AG34" s="2">
        <f t="shared" si="26"/>
        <v>0</v>
      </c>
      <c r="AH34" s="2">
        <f t="shared" si="26"/>
        <v>0</v>
      </c>
      <c r="AI34" s="2"/>
      <c r="AJ34" s="2" t="str">
        <f t="shared" si="27"/>
        <v>0</v>
      </c>
      <c r="AK34" s="2" t="str">
        <f t="shared" si="28"/>
        <v>0</v>
      </c>
      <c r="AL34" s="2" t="str">
        <f t="shared" si="29"/>
        <v>0</v>
      </c>
    </row>
    <row r="35" spans="1:38">
      <c r="A35" s="2"/>
      <c r="B35" s="2"/>
      <c r="C35" s="2"/>
      <c r="D35" s="2"/>
      <c r="E35" s="2"/>
      <c r="F35" s="2"/>
      <c r="G35" s="2"/>
      <c r="H35" s="2"/>
      <c r="I35" s="2"/>
      <c r="J35" s="2"/>
      <c r="K35" s="2"/>
      <c r="L35" s="2"/>
      <c r="M35" s="2"/>
      <c r="N35" s="2"/>
      <c r="O35" s="2"/>
      <c r="P35" s="2"/>
      <c r="Q35" s="2"/>
      <c r="R35" s="2"/>
      <c r="S35" s="2"/>
      <c r="T35" s="3">
        <f t="shared" si="25"/>
        <v>0</v>
      </c>
      <c r="U35" s="2" t="str">
        <f t="shared" si="23"/>
        <v>N.A.</v>
      </c>
      <c r="V35" s="2"/>
      <c r="W35" s="2">
        <f t="shared" si="26"/>
        <v>0</v>
      </c>
      <c r="X35" s="2">
        <f t="shared" si="26"/>
        <v>0</v>
      </c>
      <c r="Y35" s="2">
        <f t="shared" si="26"/>
        <v>0</v>
      </c>
      <c r="Z35" s="2">
        <f t="shared" si="26"/>
        <v>0</v>
      </c>
      <c r="AA35" s="2">
        <f t="shared" si="26"/>
        <v>0</v>
      </c>
      <c r="AB35" s="2">
        <f t="shared" si="26"/>
        <v>0</v>
      </c>
      <c r="AC35" s="2">
        <f t="shared" si="26"/>
        <v>0</v>
      </c>
      <c r="AD35" s="2">
        <f t="shared" si="26"/>
        <v>0</v>
      </c>
      <c r="AE35" s="2">
        <f t="shared" si="26"/>
        <v>0</v>
      </c>
      <c r="AF35" s="2">
        <f t="shared" si="26"/>
        <v>0</v>
      </c>
      <c r="AG35" s="2">
        <f t="shared" si="26"/>
        <v>0</v>
      </c>
      <c r="AH35" s="2">
        <f t="shared" si="26"/>
        <v>0</v>
      </c>
      <c r="AI35" s="2"/>
      <c r="AJ35" s="2" t="str">
        <f t="shared" si="27"/>
        <v>0</v>
      </c>
      <c r="AK35" s="2" t="str">
        <f t="shared" si="28"/>
        <v>0</v>
      </c>
      <c r="AL35" s="2" t="str">
        <f t="shared" si="29"/>
        <v>0</v>
      </c>
    </row>
    <row r="36" spans="1:38">
      <c r="A36" s="2"/>
      <c r="B36" s="2"/>
      <c r="C36" s="2"/>
      <c r="D36" s="2"/>
      <c r="E36" s="2"/>
      <c r="F36" s="2"/>
      <c r="G36" s="2"/>
      <c r="H36" s="2"/>
      <c r="I36" s="2"/>
      <c r="J36" s="2"/>
      <c r="K36" s="2"/>
      <c r="L36" s="2"/>
      <c r="M36" s="2"/>
      <c r="N36" s="2"/>
      <c r="O36" s="2"/>
      <c r="P36" s="2"/>
      <c r="Q36" s="2"/>
      <c r="R36" s="2"/>
      <c r="S36" s="2"/>
      <c r="T36" s="3">
        <f t="shared" si="25"/>
        <v>0</v>
      </c>
      <c r="U36" s="2" t="str">
        <f t="shared" si="23"/>
        <v>N.A.</v>
      </c>
      <c r="V36" s="2"/>
      <c r="W36" s="2">
        <f t="shared" si="26"/>
        <v>0</v>
      </c>
      <c r="X36" s="2">
        <f t="shared" si="26"/>
        <v>0</v>
      </c>
      <c r="Y36" s="2">
        <f t="shared" si="26"/>
        <v>0</v>
      </c>
      <c r="Z36" s="2">
        <f t="shared" si="26"/>
        <v>0</v>
      </c>
      <c r="AA36" s="2">
        <f t="shared" si="26"/>
        <v>0</v>
      </c>
      <c r="AB36" s="2">
        <f t="shared" si="26"/>
        <v>0</v>
      </c>
      <c r="AC36" s="2">
        <f t="shared" si="26"/>
        <v>0</v>
      </c>
      <c r="AD36" s="2">
        <f t="shared" si="26"/>
        <v>0</v>
      </c>
      <c r="AE36" s="2">
        <f t="shared" si="26"/>
        <v>0</v>
      </c>
      <c r="AF36" s="2">
        <f t="shared" si="26"/>
        <v>0</v>
      </c>
      <c r="AG36" s="2">
        <f t="shared" si="26"/>
        <v>0</v>
      </c>
      <c r="AH36" s="2">
        <f t="shared" si="26"/>
        <v>0</v>
      </c>
      <c r="AI36" s="2"/>
      <c r="AJ36" s="2" t="str">
        <f>IF(W36=0,"0",$W36*$U36*$B$3*2)</f>
        <v>0</v>
      </c>
      <c r="AK36" s="2" t="str">
        <f>IF(AND(W36=0,X36=0,Y36=0,Z36=0,AA36=0,AB36=0),"0",SUM($W36:$AB36)*$U36*$B$3*2)</f>
        <v>0</v>
      </c>
      <c r="AL36" s="2" t="str">
        <f>IF(AND(AC36=0,AD36=0,AE36=0,AF36=0,AG36=0,AH36=0),"0",SUM($AC36:$AH36)*$U36*$B$3*2)</f>
        <v>0</v>
      </c>
    </row>
    <row r="37" spans="1:38">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row>
    <row r="38" spans="1:38">
      <c r="A38" s="2"/>
      <c r="B38" s="2"/>
      <c r="C38" s="2"/>
      <c r="D38" s="2"/>
      <c r="E38" s="135">
        <f>Input_dati!B1</f>
        <v>43466</v>
      </c>
      <c r="F38" s="135">
        <f>EDATE(E38,1)</f>
        <v>43497</v>
      </c>
      <c r="G38" s="135">
        <f t="shared" ref="G38:P38" si="30">EDATE(F38,1)</f>
        <v>43525</v>
      </c>
      <c r="H38" s="135">
        <f t="shared" si="30"/>
        <v>43556</v>
      </c>
      <c r="I38" s="135">
        <f t="shared" si="30"/>
        <v>43586</v>
      </c>
      <c r="J38" s="135">
        <f t="shared" si="30"/>
        <v>43617</v>
      </c>
      <c r="K38" s="135">
        <f t="shared" si="30"/>
        <v>43647</v>
      </c>
      <c r="L38" s="135">
        <f t="shared" si="30"/>
        <v>43678</v>
      </c>
      <c r="M38" s="135">
        <f t="shared" si="30"/>
        <v>43709</v>
      </c>
      <c r="N38" s="135">
        <f t="shared" si="30"/>
        <v>43739</v>
      </c>
      <c r="O38" s="135">
        <f t="shared" si="30"/>
        <v>43770</v>
      </c>
      <c r="P38" s="135">
        <f t="shared" si="30"/>
        <v>43800</v>
      </c>
      <c r="Q38" s="72" t="str">
        <f t="shared" ref="Q38" si="31">MID(Q27,10,6)</f>
        <v/>
      </c>
      <c r="R38" s="2"/>
      <c r="S38" s="2"/>
      <c r="T38" s="2"/>
      <c r="U38" s="2"/>
      <c r="V38" s="2"/>
      <c r="W38" s="2"/>
      <c r="X38" s="2"/>
      <c r="Y38" s="2"/>
      <c r="Z38" s="2"/>
      <c r="AA38" s="2"/>
      <c r="AB38" s="2"/>
      <c r="AC38" s="2"/>
      <c r="AD38" s="2"/>
      <c r="AE38" s="2"/>
      <c r="AF38" s="2"/>
      <c r="AG38" s="2"/>
      <c r="AH38" s="2"/>
      <c r="AI38" s="2"/>
      <c r="AJ38" s="2"/>
      <c r="AK38" s="2"/>
      <c r="AL38" s="2"/>
    </row>
    <row r="39" spans="1:38">
      <c r="A39" s="2" t="s">
        <v>119</v>
      </c>
      <c r="B39" s="2" t="s">
        <v>192</v>
      </c>
      <c r="C39" s="2"/>
      <c r="D39" s="2" t="s">
        <v>119</v>
      </c>
      <c r="E39" s="2" t="s">
        <v>156</v>
      </c>
      <c r="F39" s="2" t="s">
        <v>157</v>
      </c>
      <c r="G39" s="2" t="s">
        <v>158</v>
      </c>
      <c r="H39" s="2" t="s">
        <v>159</v>
      </c>
      <c r="I39" s="2" t="s">
        <v>160</v>
      </c>
      <c r="J39" s="2" t="s">
        <v>161</v>
      </c>
      <c r="K39" s="2" t="s">
        <v>162</v>
      </c>
      <c r="L39" s="2" t="s">
        <v>163</v>
      </c>
      <c r="M39" s="2" t="s">
        <v>164</v>
      </c>
      <c r="N39" s="2" t="s">
        <v>165</v>
      </c>
      <c r="O39" s="2" t="s">
        <v>166</v>
      </c>
      <c r="P39" s="2" t="s">
        <v>167</v>
      </c>
      <c r="Q39" s="2"/>
      <c r="R39" s="2"/>
      <c r="S39" s="2"/>
      <c r="T39" s="2"/>
      <c r="U39" s="2"/>
      <c r="V39" s="2"/>
      <c r="W39" s="59">
        <f>E38</f>
        <v>43466</v>
      </c>
      <c r="X39" s="59">
        <f t="shared" ref="X39:AH39" si="32">F38</f>
        <v>43497</v>
      </c>
      <c r="Y39" s="59">
        <f t="shared" si="32"/>
        <v>43525</v>
      </c>
      <c r="Z39" s="59">
        <f t="shared" si="32"/>
        <v>43556</v>
      </c>
      <c r="AA39" s="59">
        <f t="shared" si="32"/>
        <v>43586</v>
      </c>
      <c r="AB39" s="59">
        <f t="shared" si="32"/>
        <v>43617</v>
      </c>
      <c r="AC39" s="59">
        <f t="shared" si="32"/>
        <v>43647</v>
      </c>
      <c r="AD39" s="59">
        <f t="shared" si="32"/>
        <v>43678</v>
      </c>
      <c r="AE39" s="59">
        <f t="shared" si="32"/>
        <v>43709</v>
      </c>
      <c r="AF39" s="59">
        <f t="shared" si="32"/>
        <v>43739</v>
      </c>
      <c r="AG39" s="59">
        <f t="shared" si="32"/>
        <v>43770</v>
      </c>
      <c r="AH39" s="59">
        <f t="shared" si="32"/>
        <v>43800</v>
      </c>
      <c r="AI39" s="2"/>
      <c r="AJ39" s="59">
        <f>W39</f>
        <v>43466</v>
      </c>
      <c r="AK39" s="59">
        <f>EDATE(AJ39,5)</f>
        <v>43617</v>
      </c>
      <c r="AL39" s="59">
        <f>EDATE(AK39,6)</f>
        <v>43800</v>
      </c>
    </row>
    <row r="40" spans="1:38">
      <c r="A40" s="67" t="s">
        <v>62</v>
      </c>
      <c r="B40" s="2">
        <v>14.941176470588236</v>
      </c>
      <c r="C40" s="2"/>
      <c r="D40" s="67" t="s">
        <v>62</v>
      </c>
      <c r="E40" s="2">
        <v>12</v>
      </c>
      <c r="F40" s="2"/>
      <c r="G40" s="2"/>
      <c r="H40" s="2"/>
      <c r="I40" s="2"/>
      <c r="J40" s="2"/>
      <c r="K40" s="2"/>
      <c r="L40" s="2"/>
      <c r="M40" s="2"/>
      <c r="N40" s="2"/>
      <c r="O40" s="2"/>
      <c r="P40" s="2"/>
      <c r="Q40" s="2"/>
      <c r="R40" s="2"/>
      <c r="S40" s="2"/>
      <c r="T40" s="3" t="str">
        <f>D40</f>
        <v>CORPORATE</v>
      </c>
      <c r="U40" s="2">
        <f t="shared" si="23"/>
        <v>14.941176470588236</v>
      </c>
      <c r="V40" s="2"/>
      <c r="W40" s="2">
        <f>IF(ISNUMBER(MATCH(W$39,$D$38:$Q$38,0)),_xlfn.IFNA(VLOOKUP($T40,$D$38:$Q$68,MATCH(W$39,$D$38:$Q$38,0),FALSE),0),"N.A.")</f>
        <v>12</v>
      </c>
      <c r="X40" s="2">
        <f t="shared" ref="X40:AH40" si="33">IF(ISNUMBER(MATCH(X$39,$D$38:$Q$38,0)),_xlfn.IFNA(VLOOKUP($T40,$D$38:$Q$68,MATCH(X$39,$D$38:$Q$38,0),FALSE),0),"N.A.")</f>
        <v>0</v>
      </c>
      <c r="Y40" s="2">
        <f t="shared" si="33"/>
        <v>0</v>
      </c>
      <c r="Z40" s="2">
        <f t="shared" si="33"/>
        <v>0</v>
      </c>
      <c r="AA40" s="2">
        <f t="shared" si="33"/>
        <v>0</v>
      </c>
      <c r="AB40" s="2">
        <f t="shared" si="33"/>
        <v>0</v>
      </c>
      <c r="AC40" s="2">
        <f t="shared" si="33"/>
        <v>0</v>
      </c>
      <c r="AD40" s="2">
        <f t="shared" si="33"/>
        <v>0</v>
      </c>
      <c r="AE40" s="2">
        <f t="shared" si="33"/>
        <v>0</v>
      </c>
      <c r="AF40" s="2">
        <f t="shared" si="33"/>
        <v>0</v>
      </c>
      <c r="AG40" s="2">
        <f t="shared" si="33"/>
        <v>0</v>
      </c>
      <c r="AH40" s="2">
        <f t="shared" si="33"/>
        <v>0</v>
      </c>
      <c r="AI40" s="2"/>
      <c r="AJ40" s="2">
        <f>IF(W40=0,"0",$W40*$U40*$B$3*2)</f>
        <v>107.5764705882353</v>
      </c>
      <c r="AK40" s="2">
        <f>IF(AND(W40=0,X40=0,Y40=0,Z40=0,AA40=0,AB40=0),"0",SUM($W40:$AB40)*$U40*$B$3*2)</f>
        <v>107.5764705882353</v>
      </c>
      <c r="AL40" s="2" t="str">
        <f>IF(AND(AC40=0,AD40=0,AE40=0,AF40=0,AG40=0,AH40=0),"0",SUM($AC40:$AH40)*$U40*$B$3*2)</f>
        <v>0</v>
      </c>
    </row>
    <row r="41" spans="1:38">
      <c r="A41" s="67" t="s">
        <v>69</v>
      </c>
      <c r="B41" s="2">
        <v>9</v>
      </c>
      <c r="C41" s="2"/>
      <c r="D41" s="67" t="s">
        <v>69</v>
      </c>
      <c r="E41" s="2">
        <v>2</v>
      </c>
      <c r="F41" s="2"/>
      <c r="G41" s="2"/>
      <c r="H41" s="2"/>
      <c r="I41" s="2"/>
      <c r="J41" s="2"/>
      <c r="K41" s="2"/>
      <c r="L41" s="2"/>
      <c r="M41" s="2"/>
      <c r="N41" s="2"/>
      <c r="O41" s="2"/>
      <c r="P41" s="2"/>
      <c r="Q41" s="2"/>
      <c r="R41" s="2"/>
      <c r="S41" s="2"/>
      <c r="T41" s="3" t="str">
        <f t="shared" ref="T41:T66" si="34">D41</f>
        <v>HR</v>
      </c>
      <c r="U41" s="2">
        <f t="shared" si="23"/>
        <v>9</v>
      </c>
      <c r="V41" s="2"/>
      <c r="W41" s="2">
        <f t="shared" ref="W41:AH66" si="35">IF(ISNUMBER(MATCH(W$39,$D$38:$Q$38,0)),_xlfn.IFNA(VLOOKUP($T41,$D$38:$Q$68,MATCH(W$39,$D$38:$Q$38,0),FALSE),0),"N.A.")</f>
        <v>2</v>
      </c>
      <c r="X41" s="2">
        <f t="shared" si="35"/>
        <v>0</v>
      </c>
      <c r="Y41" s="2">
        <f t="shared" si="35"/>
        <v>0</v>
      </c>
      <c r="Z41" s="2">
        <f t="shared" si="35"/>
        <v>0</v>
      </c>
      <c r="AA41" s="2">
        <f t="shared" si="35"/>
        <v>0</v>
      </c>
      <c r="AB41" s="2">
        <f t="shared" si="35"/>
        <v>0</v>
      </c>
      <c r="AC41" s="2">
        <f t="shared" si="35"/>
        <v>0</v>
      </c>
      <c r="AD41" s="2">
        <f t="shared" si="35"/>
        <v>0</v>
      </c>
      <c r="AE41" s="2">
        <f t="shared" si="35"/>
        <v>0</v>
      </c>
      <c r="AF41" s="2">
        <f t="shared" si="35"/>
        <v>0</v>
      </c>
      <c r="AG41" s="2">
        <f t="shared" si="35"/>
        <v>0</v>
      </c>
      <c r="AH41" s="2">
        <f t="shared" si="35"/>
        <v>0</v>
      </c>
      <c r="AI41" s="2"/>
      <c r="AJ41" s="2">
        <f t="shared" ref="AJ41:AJ65" si="36">IF(W41=0,"0",$W41*$U41*$B$3*2)</f>
        <v>10.799999999999999</v>
      </c>
      <c r="AK41" s="2">
        <f t="shared" ref="AK41:AK65" si="37">IF(AND(W41=0,X41=0,Y41=0,Z41=0,AA41=0,AB41=0),"0",SUM($W41:$AB41)*$U41*$B$3*2)</f>
        <v>10.799999999999999</v>
      </c>
      <c r="AL41" s="2" t="str">
        <f t="shared" ref="AL41:AL65" si="38">IF(AND(AC41=0,AD41=0,AE41=0,AF41=0,AG41=0,AH41=0),"0",SUM($AC41:$AH41)*$U41*$B$3*2)</f>
        <v>0</v>
      </c>
    </row>
    <row r="42" spans="1:38">
      <c r="A42" s="67" t="s">
        <v>59</v>
      </c>
      <c r="B42" s="2">
        <v>17.5</v>
      </c>
      <c r="C42" s="2"/>
      <c r="D42" s="67" t="s">
        <v>59</v>
      </c>
      <c r="E42" s="2">
        <v>2</v>
      </c>
      <c r="F42" s="2"/>
      <c r="G42" s="2"/>
      <c r="H42" s="2"/>
      <c r="I42" s="2"/>
      <c r="J42" s="2"/>
      <c r="K42" s="2"/>
      <c r="L42" s="2"/>
      <c r="M42" s="2"/>
      <c r="N42" s="2"/>
      <c r="O42" s="2"/>
      <c r="P42" s="2"/>
      <c r="Q42" s="2"/>
      <c r="R42" s="2"/>
      <c r="S42" s="2"/>
      <c r="T42" s="3" t="str">
        <f t="shared" si="34"/>
        <v>IT</v>
      </c>
      <c r="U42" s="2">
        <f t="shared" si="23"/>
        <v>17.5</v>
      </c>
      <c r="V42" s="2"/>
      <c r="W42" s="2">
        <f t="shared" si="35"/>
        <v>2</v>
      </c>
      <c r="X42" s="2">
        <f t="shared" si="35"/>
        <v>0</v>
      </c>
      <c r="Y42" s="2">
        <f t="shared" si="35"/>
        <v>0</v>
      </c>
      <c r="Z42" s="2">
        <f t="shared" si="35"/>
        <v>0</v>
      </c>
      <c r="AA42" s="2">
        <f t="shared" si="35"/>
        <v>0</v>
      </c>
      <c r="AB42" s="2">
        <f t="shared" si="35"/>
        <v>0</v>
      </c>
      <c r="AC42" s="2">
        <f t="shared" si="35"/>
        <v>0</v>
      </c>
      <c r="AD42" s="2">
        <f t="shared" si="35"/>
        <v>0</v>
      </c>
      <c r="AE42" s="2">
        <f t="shared" si="35"/>
        <v>0</v>
      </c>
      <c r="AF42" s="2">
        <f t="shared" si="35"/>
        <v>0</v>
      </c>
      <c r="AG42" s="2">
        <f t="shared" si="35"/>
        <v>0</v>
      </c>
      <c r="AH42" s="2">
        <f t="shared" si="35"/>
        <v>0</v>
      </c>
      <c r="AI42" s="2"/>
      <c r="AJ42" s="2">
        <f t="shared" si="36"/>
        <v>21</v>
      </c>
      <c r="AK42" s="2">
        <f t="shared" si="37"/>
        <v>21</v>
      </c>
      <c r="AL42" s="2" t="str">
        <f t="shared" si="38"/>
        <v>0</v>
      </c>
    </row>
    <row r="43" spans="1:38">
      <c r="A43" s="67" t="s">
        <v>56</v>
      </c>
      <c r="B43" s="2">
        <v>5.5</v>
      </c>
      <c r="C43" s="2"/>
      <c r="D43" s="67" t="s">
        <v>56</v>
      </c>
      <c r="E43" s="2">
        <v>2</v>
      </c>
      <c r="F43" s="2"/>
      <c r="G43" s="2"/>
      <c r="H43" s="2"/>
      <c r="I43" s="2"/>
      <c r="J43" s="2"/>
      <c r="K43" s="2"/>
      <c r="L43" s="2"/>
      <c r="M43" s="2"/>
      <c r="N43" s="2"/>
      <c r="O43" s="2"/>
      <c r="P43" s="2"/>
      <c r="Q43" s="2"/>
      <c r="R43" s="2"/>
      <c r="S43" s="2"/>
      <c r="T43" s="3" t="str">
        <f t="shared" si="34"/>
        <v>MARKETING</v>
      </c>
      <c r="U43" s="2">
        <f t="shared" si="23"/>
        <v>5.5</v>
      </c>
      <c r="V43" s="2"/>
      <c r="W43" s="2">
        <f t="shared" si="35"/>
        <v>2</v>
      </c>
      <c r="X43" s="2">
        <f t="shared" si="35"/>
        <v>0</v>
      </c>
      <c r="Y43" s="2">
        <f t="shared" si="35"/>
        <v>0</v>
      </c>
      <c r="Z43" s="2">
        <f t="shared" si="35"/>
        <v>0</v>
      </c>
      <c r="AA43" s="2">
        <f t="shared" si="35"/>
        <v>0</v>
      </c>
      <c r="AB43" s="2">
        <f t="shared" si="35"/>
        <v>0</v>
      </c>
      <c r="AC43" s="2">
        <f t="shared" si="35"/>
        <v>0</v>
      </c>
      <c r="AD43" s="2">
        <f t="shared" si="35"/>
        <v>0</v>
      </c>
      <c r="AE43" s="2">
        <f t="shared" si="35"/>
        <v>0</v>
      </c>
      <c r="AF43" s="2">
        <f t="shared" si="35"/>
        <v>0</v>
      </c>
      <c r="AG43" s="2">
        <f t="shared" si="35"/>
        <v>0</v>
      </c>
      <c r="AH43" s="2">
        <f t="shared" si="35"/>
        <v>0</v>
      </c>
      <c r="AI43" s="2"/>
      <c r="AJ43" s="2">
        <f t="shared" si="36"/>
        <v>6.6</v>
      </c>
      <c r="AK43" s="2">
        <f t="shared" si="37"/>
        <v>6.6</v>
      </c>
      <c r="AL43" s="2" t="str">
        <f t="shared" si="38"/>
        <v>0</v>
      </c>
    </row>
    <row r="44" spans="1:38">
      <c r="A44" s="67" t="s">
        <v>42</v>
      </c>
      <c r="B44" s="2">
        <v>13.235294117647058</v>
      </c>
      <c r="C44" s="2"/>
      <c r="D44" s="67" t="s">
        <v>42</v>
      </c>
      <c r="E44" s="2">
        <v>14</v>
      </c>
      <c r="F44" s="2"/>
      <c r="G44" s="2"/>
      <c r="H44" s="2"/>
      <c r="I44" s="2"/>
      <c r="J44" s="2"/>
      <c r="K44" s="2"/>
      <c r="L44" s="2"/>
      <c r="M44" s="2"/>
      <c r="N44" s="2"/>
      <c r="O44" s="2"/>
      <c r="P44" s="2"/>
      <c r="Q44" s="2"/>
      <c r="R44" s="2"/>
      <c r="S44" s="2"/>
      <c r="T44" s="3" t="str">
        <f t="shared" si="34"/>
        <v>R&amp;D</v>
      </c>
      <c r="U44" s="2">
        <f t="shared" si="23"/>
        <v>13.235294117647058</v>
      </c>
      <c r="V44" s="2"/>
      <c r="W44" s="2">
        <f t="shared" si="35"/>
        <v>14</v>
      </c>
      <c r="X44" s="2">
        <f t="shared" si="35"/>
        <v>0</v>
      </c>
      <c r="Y44" s="2">
        <f t="shared" si="35"/>
        <v>0</v>
      </c>
      <c r="Z44" s="2">
        <f t="shared" si="35"/>
        <v>0</v>
      </c>
      <c r="AA44" s="2">
        <f t="shared" si="35"/>
        <v>0</v>
      </c>
      <c r="AB44" s="2">
        <f t="shared" si="35"/>
        <v>0</v>
      </c>
      <c r="AC44" s="2">
        <f t="shared" si="35"/>
        <v>0</v>
      </c>
      <c r="AD44" s="2">
        <f t="shared" si="35"/>
        <v>0</v>
      </c>
      <c r="AE44" s="2">
        <f t="shared" si="35"/>
        <v>0</v>
      </c>
      <c r="AF44" s="2">
        <f t="shared" si="35"/>
        <v>0</v>
      </c>
      <c r="AG44" s="2">
        <f t="shared" si="35"/>
        <v>0</v>
      </c>
      <c r="AH44" s="2">
        <f t="shared" si="35"/>
        <v>0</v>
      </c>
      <c r="AI44" s="2"/>
      <c r="AJ44" s="2">
        <f t="shared" si="36"/>
        <v>111.17647058823529</v>
      </c>
      <c r="AK44" s="2">
        <f t="shared" si="37"/>
        <v>111.17647058823529</v>
      </c>
      <c r="AL44" s="2" t="str">
        <f t="shared" si="38"/>
        <v>0</v>
      </c>
    </row>
    <row r="45" spans="1:38">
      <c r="A45" s="67" t="s">
        <v>61</v>
      </c>
      <c r="B45" s="2">
        <v>16.25</v>
      </c>
      <c r="C45" s="2"/>
      <c r="D45" s="67" t="s">
        <v>61</v>
      </c>
      <c r="E45" s="2">
        <v>22</v>
      </c>
      <c r="F45" s="2"/>
      <c r="G45" s="2"/>
      <c r="H45" s="2"/>
      <c r="I45" s="2"/>
      <c r="J45" s="2"/>
      <c r="K45" s="2"/>
      <c r="L45" s="2"/>
      <c r="M45" s="2"/>
      <c r="N45" s="2"/>
      <c r="O45" s="2"/>
      <c r="P45" s="2"/>
      <c r="Q45" s="2"/>
      <c r="R45" s="2"/>
      <c r="S45" s="2"/>
      <c r="T45" s="3" t="str">
        <f t="shared" si="34"/>
        <v>SALES</v>
      </c>
      <c r="U45" s="2">
        <f t="shared" si="23"/>
        <v>16.25</v>
      </c>
      <c r="V45" s="2"/>
      <c r="W45" s="2">
        <f t="shared" si="35"/>
        <v>22</v>
      </c>
      <c r="X45" s="2">
        <f t="shared" si="35"/>
        <v>0</v>
      </c>
      <c r="Y45" s="2">
        <f t="shared" si="35"/>
        <v>0</v>
      </c>
      <c r="Z45" s="2">
        <f t="shared" si="35"/>
        <v>0</v>
      </c>
      <c r="AA45" s="2">
        <f t="shared" si="35"/>
        <v>0</v>
      </c>
      <c r="AB45" s="2">
        <f t="shared" si="35"/>
        <v>0</v>
      </c>
      <c r="AC45" s="2">
        <f t="shared" si="35"/>
        <v>0</v>
      </c>
      <c r="AD45" s="2">
        <f t="shared" si="35"/>
        <v>0</v>
      </c>
      <c r="AE45" s="2">
        <f t="shared" si="35"/>
        <v>0</v>
      </c>
      <c r="AF45" s="2">
        <f t="shared" si="35"/>
        <v>0</v>
      </c>
      <c r="AG45" s="2">
        <f t="shared" si="35"/>
        <v>0</v>
      </c>
      <c r="AH45" s="2">
        <f t="shared" si="35"/>
        <v>0</v>
      </c>
      <c r="AI45" s="2"/>
      <c r="AJ45" s="2">
        <f t="shared" si="36"/>
        <v>214.5</v>
      </c>
      <c r="AK45" s="2">
        <f t="shared" si="37"/>
        <v>214.5</v>
      </c>
      <c r="AL45" s="2" t="str">
        <f t="shared" si="38"/>
        <v>0</v>
      </c>
    </row>
    <row r="46" spans="1:38">
      <c r="A46" s="67" t="s">
        <v>136</v>
      </c>
      <c r="B46" s="2"/>
      <c r="C46" s="2"/>
      <c r="D46" s="67" t="s">
        <v>136</v>
      </c>
      <c r="E46" s="2"/>
      <c r="F46" s="2"/>
      <c r="G46" s="2"/>
      <c r="H46" s="2"/>
      <c r="I46" s="2"/>
      <c r="J46" s="2"/>
      <c r="K46" s="2"/>
      <c r="L46" s="2"/>
      <c r="M46" s="2"/>
      <c r="N46" s="2"/>
      <c r="O46" s="2"/>
      <c r="P46" s="2"/>
      <c r="Q46" s="2"/>
      <c r="R46" s="2"/>
      <c r="S46" s="2"/>
      <c r="T46" s="3" t="str">
        <f t="shared" si="34"/>
        <v>(vuoto)</v>
      </c>
      <c r="U46" s="2" t="str">
        <f t="shared" si="23"/>
        <v>N.A.</v>
      </c>
      <c r="V46" s="2"/>
      <c r="W46" s="2">
        <f t="shared" si="35"/>
        <v>0</v>
      </c>
      <c r="X46" s="2">
        <f t="shared" si="35"/>
        <v>0</v>
      </c>
      <c r="Y46" s="2">
        <f t="shared" si="35"/>
        <v>0</v>
      </c>
      <c r="Z46" s="2">
        <f t="shared" si="35"/>
        <v>0</v>
      </c>
      <c r="AA46" s="2">
        <f t="shared" si="35"/>
        <v>0</v>
      </c>
      <c r="AB46" s="2">
        <f t="shared" si="35"/>
        <v>0</v>
      </c>
      <c r="AC46" s="2">
        <f t="shared" si="35"/>
        <v>0</v>
      </c>
      <c r="AD46" s="2">
        <f t="shared" si="35"/>
        <v>0</v>
      </c>
      <c r="AE46" s="2">
        <f t="shared" si="35"/>
        <v>0</v>
      </c>
      <c r="AF46" s="2">
        <f t="shared" si="35"/>
        <v>0</v>
      </c>
      <c r="AG46" s="2">
        <f t="shared" si="35"/>
        <v>0</v>
      </c>
      <c r="AH46" s="2">
        <f t="shared" si="35"/>
        <v>0</v>
      </c>
      <c r="AI46" s="2"/>
      <c r="AJ46" s="2" t="str">
        <f t="shared" si="36"/>
        <v>0</v>
      </c>
      <c r="AK46" s="2" t="str">
        <f t="shared" si="37"/>
        <v>0</v>
      </c>
      <c r="AL46" s="2" t="str">
        <f t="shared" si="38"/>
        <v>0</v>
      </c>
    </row>
    <row r="47" spans="1:38">
      <c r="A47" s="67" t="s">
        <v>81</v>
      </c>
      <c r="B47" s="2">
        <v>14.38</v>
      </c>
      <c r="C47" s="2"/>
      <c r="D47" s="67" t="s">
        <v>81</v>
      </c>
      <c r="E47" s="2">
        <v>54</v>
      </c>
      <c r="F47" s="2"/>
      <c r="G47" s="2"/>
      <c r="H47" s="2"/>
      <c r="I47" s="2"/>
      <c r="J47" s="2"/>
      <c r="K47" s="2"/>
      <c r="L47" s="2"/>
      <c r="M47" s="2"/>
      <c r="N47" s="2"/>
      <c r="O47" s="2"/>
      <c r="P47" s="2"/>
      <c r="Q47" s="2"/>
      <c r="R47" s="2"/>
      <c r="S47" s="2"/>
      <c r="T47" s="3" t="str">
        <f t="shared" si="34"/>
        <v>Totale complessivo</v>
      </c>
      <c r="U47" s="2">
        <f t="shared" si="23"/>
        <v>14.38</v>
      </c>
      <c r="V47" s="2"/>
      <c r="W47" s="2">
        <f t="shared" si="35"/>
        <v>54</v>
      </c>
      <c r="X47" s="2">
        <f t="shared" si="35"/>
        <v>0</v>
      </c>
      <c r="Y47" s="2">
        <f t="shared" si="35"/>
        <v>0</v>
      </c>
      <c r="Z47" s="2">
        <f t="shared" si="35"/>
        <v>0</v>
      </c>
      <c r="AA47" s="2">
        <f t="shared" si="35"/>
        <v>0</v>
      </c>
      <c r="AB47" s="2">
        <f t="shared" si="35"/>
        <v>0</v>
      </c>
      <c r="AC47" s="2">
        <f t="shared" si="35"/>
        <v>0</v>
      </c>
      <c r="AD47" s="2">
        <f t="shared" si="35"/>
        <v>0</v>
      </c>
      <c r="AE47" s="2">
        <f t="shared" si="35"/>
        <v>0</v>
      </c>
      <c r="AF47" s="2">
        <f t="shared" si="35"/>
        <v>0</v>
      </c>
      <c r="AG47" s="2">
        <f t="shared" si="35"/>
        <v>0</v>
      </c>
      <c r="AH47" s="2">
        <f t="shared" si="35"/>
        <v>0</v>
      </c>
      <c r="AI47" s="2"/>
      <c r="AJ47" s="2">
        <f t="shared" si="36"/>
        <v>465.91200000000003</v>
      </c>
      <c r="AK47" s="2">
        <f t="shared" si="37"/>
        <v>465.91200000000003</v>
      </c>
      <c r="AL47" s="2" t="str">
        <f t="shared" si="38"/>
        <v>0</v>
      </c>
    </row>
    <row r="48" spans="1:38">
      <c r="A48" s="2"/>
      <c r="B48" s="2"/>
      <c r="C48" s="2"/>
      <c r="D48" s="2"/>
      <c r="E48" s="2"/>
      <c r="F48" s="2"/>
      <c r="G48" s="2"/>
      <c r="H48" s="2"/>
      <c r="I48" s="2"/>
      <c r="J48" s="2"/>
      <c r="K48" s="2"/>
      <c r="L48" s="2"/>
      <c r="M48" s="2"/>
      <c r="N48" s="2"/>
      <c r="O48" s="2"/>
      <c r="P48" s="2"/>
      <c r="Q48" s="2"/>
      <c r="R48" s="2"/>
      <c r="S48" s="2"/>
      <c r="T48" s="3">
        <f t="shared" si="34"/>
        <v>0</v>
      </c>
      <c r="U48" s="2" t="str">
        <f t="shared" si="23"/>
        <v>N.A.</v>
      </c>
      <c r="V48" s="2"/>
      <c r="W48" s="2">
        <f t="shared" si="35"/>
        <v>0</v>
      </c>
      <c r="X48" s="2">
        <f t="shared" si="35"/>
        <v>0</v>
      </c>
      <c r="Y48" s="2">
        <f t="shared" si="35"/>
        <v>0</v>
      </c>
      <c r="Z48" s="2">
        <f t="shared" si="35"/>
        <v>0</v>
      </c>
      <c r="AA48" s="2">
        <f t="shared" si="35"/>
        <v>0</v>
      </c>
      <c r="AB48" s="2">
        <f t="shared" si="35"/>
        <v>0</v>
      </c>
      <c r="AC48" s="2">
        <f t="shared" si="35"/>
        <v>0</v>
      </c>
      <c r="AD48" s="2">
        <f t="shared" si="35"/>
        <v>0</v>
      </c>
      <c r="AE48" s="2">
        <f t="shared" si="35"/>
        <v>0</v>
      </c>
      <c r="AF48" s="2">
        <f t="shared" si="35"/>
        <v>0</v>
      </c>
      <c r="AG48" s="2">
        <f t="shared" si="35"/>
        <v>0</v>
      </c>
      <c r="AH48" s="2">
        <f t="shared" si="35"/>
        <v>0</v>
      </c>
      <c r="AI48" s="2"/>
      <c r="AJ48" s="2" t="str">
        <f t="shared" si="36"/>
        <v>0</v>
      </c>
      <c r="AK48" s="2" t="str">
        <f t="shared" si="37"/>
        <v>0</v>
      </c>
      <c r="AL48" s="2" t="str">
        <f t="shared" si="38"/>
        <v>0</v>
      </c>
    </row>
    <row r="49" spans="1:38">
      <c r="A49" s="2"/>
      <c r="B49" s="2"/>
      <c r="C49" s="2"/>
      <c r="D49" s="2"/>
      <c r="E49" s="2"/>
      <c r="F49" s="2"/>
      <c r="G49" s="2"/>
      <c r="H49" s="2"/>
      <c r="I49" s="2"/>
      <c r="J49" s="2"/>
      <c r="K49" s="2"/>
      <c r="L49" s="2"/>
      <c r="M49" s="2"/>
      <c r="N49" s="2"/>
      <c r="O49" s="2"/>
      <c r="P49" s="2"/>
      <c r="Q49" s="2"/>
      <c r="R49" s="2"/>
      <c r="S49" s="2"/>
      <c r="T49" s="3">
        <f t="shared" si="34"/>
        <v>0</v>
      </c>
      <c r="U49" s="2" t="str">
        <f t="shared" si="23"/>
        <v>N.A.</v>
      </c>
      <c r="V49" s="2"/>
      <c r="W49" s="2">
        <f t="shared" si="35"/>
        <v>0</v>
      </c>
      <c r="X49" s="2">
        <f t="shared" si="35"/>
        <v>0</v>
      </c>
      <c r="Y49" s="2">
        <f t="shared" si="35"/>
        <v>0</v>
      </c>
      <c r="Z49" s="2">
        <f t="shared" si="35"/>
        <v>0</v>
      </c>
      <c r="AA49" s="2">
        <f t="shared" si="35"/>
        <v>0</v>
      </c>
      <c r="AB49" s="2">
        <f t="shared" si="35"/>
        <v>0</v>
      </c>
      <c r="AC49" s="2">
        <f t="shared" si="35"/>
        <v>0</v>
      </c>
      <c r="AD49" s="2">
        <f t="shared" si="35"/>
        <v>0</v>
      </c>
      <c r="AE49" s="2">
        <f t="shared" si="35"/>
        <v>0</v>
      </c>
      <c r="AF49" s="2">
        <f t="shared" si="35"/>
        <v>0</v>
      </c>
      <c r="AG49" s="2">
        <f t="shared" si="35"/>
        <v>0</v>
      </c>
      <c r="AH49" s="2">
        <f t="shared" si="35"/>
        <v>0</v>
      </c>
      <c r="AI49" s="2"/>
      <c r="AJ49" s="2" t="str">
        <f t="shared" si="36"/>
        <v>0</v>
      </c>
      <c r="AK49" s="2" t="str">
        <f t="shared" si="37"/>
        <v>0</v>
      </c>
      <c r="AL49" s="2" t="str">
        <f t="shared" si="38"/>
        <v>0</v>
      </c>
    </row>
    <row r="50" spans="1:38">
      <c r="A50" s="2"/>
      <c r="B50" s="2"/>
      <c r="C50" s="2"/>
      <c r="D50" s="2"/>
      <c r="E50" s="2"/>
      <c r="F50" s="2"/>
      <c r="G50" s="2"/>
      <c r="H50" s="2"/>
      <c r="I50" s="2"/>
      <c r="J50" s="2"/>
      <c r="K50" s="2"/>
      <c r="L50" s="2"/>
      <c r="M50" s="2"/>
      <c r="N50" s="2"/>
      <c r="O50" s="2"/>
      <c r="P50" s="2"/>
      <c r="Q50" s="2"/>
      <c r="R50" s="2"/>
      <c r="S50" s="2"/>
      <c r="T50" s="3">
        <f t="shared" si="34"/>
        <v>0</v>
      </c>
      <c r="U50" s="2" t="str">
        <f t="shared" si="23"/>
        <v>N.A.</v>
      </c>
      <c r="V50" s="2"/>
      <c r="W50" s="2">
        <f t="shared" si="35"/>
        <v>0</v>
      </c>
      <c r="X50" s="2">
        <f t="shared" si="35"/>
        <v>0</v>
      </c>
      <c r="Y50" s="2">
        <f t="shared" si="35"/>
        <v>0</v>
      </c>
      <c r="Z50" s="2">
        <f t="shared" si="35"/>
        <v>0</v>
      </c>
      <c r="AA50" s="2">
        <f t="shared" si="35"/>
        <v>0</v>
      </c>
      <c r="AB50" s="2">
        <f t="shared" si="35"/>
        <v>0</v>
      </c>
      <c r="AC50" s="2">
        <f t="shared" si="35"/>
        <v>0</v>
      </c>
      <c r="AD50" s="2">
        <f t="shared" si="35"/>
        <v>0</v>
      </c>
      <c r="AE50" s="2">
        <f t="shared" si="35"/>
        <v>0</v>
      </c>
      <c r="AF50" s="2">
        <f t="shared" si="35"/>
        <v>0</v>
      </c>
      <c r="AG50" s="2">
        <f t="shared" si="35"/>
        <v>0</v>
      </c>
      <c r="AH50" s="2">
        <f t="shared" si="35"/>
        <v>0</v>
      </c>
      <c r="AI50" s="2"/>
      <c r="AJ50" s="2" t="str">
        <f t="shared" si="36"/>
        <v>0</v>
      </c>
      <c r="AK50" s="2" t="str">
        <f t="shared" si="37"/>
        <v>0</v>
      </c>
      <c r="AL50" s="2" t="str">
        <f t="shared" si="38"/>
        <v>0</v>
      </c>
    </row>
    <row r="51" spans="1:38">
      <c r="A51" s="2"/>
      <c r="B51" s="2"/>
      <c r="C51" s="2"/>
      <c r="D51" s="2"/>
      <c r="E51" s="2"/>
      <c r="F51" s="2"/>
      <c r="G51" s="2"/>
      <c r="H51" s="2"/>
      <c r="I51" s="2"/>
      <c r="J51" s="2"/>
      <c r="K51" s="2"/>
      <c r="L51" s="2"/>
      <c r="M51" s="2"/>
      <c r="N51" s="2"/>
      <c r="O51" s="2"/>
      <c r="P51" s="2"/>
      <c r="Q51" s="2"/>
      <c r="R51" s="2"/>
      <c r="S51" s="2"/>
      <c r="T51" s="3">
        <f t="shared" si="34"/>
        <v>0</v>
      </c>
      <c r="U51" s="2" t="str">
        <f t="shared" si="23"/>
        <v>N.A.</v>
      </c>
      <c r="V51" s="2"/>
      <c r="W51" s="2">
        <f t="shared" si="35"/>
        <v>0</v>
      </c>
      <c r="X51" s="2">
        <f t="shared" si="35"/>
        <v>0</v>
      </c>
      <c r="Y51" s="2">
        <f t="shared" si="35"/>
        <v>0</v>
      </c>
      <c r="Z51" s="2">
        <f t="shared" si="35"/>
        <v>0</v>
      </c>
      <c r="AA51" s="2">
        <f t="shared" si="35"/>
        <v>0</v>
      </c>
      <c r="AB51" s="2">
        <f t="shared" si="35"/>
        <v>0</v>
      </c>
      <c r="AC51" s="2">
        <f t="shared" si="35"/>
        <v>0</v>
      </c>
      <c r="AD51" s="2">
        <f t="shared" si="35"/>
        <v>0</v>
      </c>
      <c r="AE51" s="2">
        <f t="shared" si="35"/>
        <v>0</v>
      </c>
      <c r="AF51" s="2">
        <f t="shared" si="35"/>
        <v>0</v>
      </c>
      <c r="AG51" s="2">
        <f t="shared" si="35"/>
        <v>0</v>
      </c>
      <c r="AH51" s="2">
        <f t="shared" si="35"/>
        <v>0</v>
      </c>
      <c r="AI51" s="2"/>
      <c r="AJ51" s="2" t="str">
        <f t="shared" si="36"/>
        <v>0</v>
      </c>
      <c r="AK51" s="2" t="str">
        <f t="shared" si="37"/>
        <v>0</v>
      </c>
      <c r="AL51" s="2" t="str">
        <f t="shared" si="38"/>
        <v>0</v>
      </c>
    </row>
    <row r="52" spans="1:38">
      <c r="A52" s="2"/>
      <c r="B52" s="2"/>
      <c r="C52" s="2"/>
      <c r="D52" s="2"/>
      <c r="E52" s="2"/>
      <c r="F52" s="2"/>
      <c r="G52" s="2"/>
      <c r="H52" s="2"/>
      <c r="I52" s="2"/>
      <c r="J52" s="2"/>
      <c r="K52" s="2"/>
      <c r="L52" s="2"/>
      <c r="M52" s="2"/>
      <c r="N52" s="2"/>
      <c r="O52" s="2"/>
      <c r="P52" s="2"/>
      <c r="Q52" s="2"/>
      <c r="R52" s="2"/>
      <c r="S52" s="2"/>
      <c r="T52" s="3">
        <f t="shared" si="34"/>
        <v>0</v>
      </c>
      <c r="U52" s="2" t="str">
        <f t="shared" si="23"/>
        <v>N.A.</v>
      </c>
      <c r="V52" s="2"/>
      <c r="W52" s="2">
        <f t="shared" si="35"/>
        <v>0</v>
      </c>
      <c r="X52" s="2">
        <f t="shared" si="35"/>
        <v>0</v>
      </c>
      <c r="Y52" s="2">
        <f t="shared" si="35"/>
        <v>0</v>
      </c>
      <c r="Z52" s="2">
        <f t="shared" si="35"/>
        <v>0</v>
      </c>
      <c r="AA52" s="2">
        <f t="shared" si="35"/>
        <v>0</v>
      </c>
      <c r="AB52" s="2">
        <f t="shared" si="35"/>
        <v>0</v>
      </c>
      <c r="AC52" s="2">
        <f t="shared" si="35"/>
        <v>0</v>
      </c>
      <c r="AD52" s="2">
        <f t="shared" si="35"/>
        <v>0</v>
      </c>
      <c r="AE52" s="2">
        <f t="shared" si="35"/>
        <v>0</v>
      </c>
      <c r="AF52" s="2">
        <f t="shared" si="35"/>
        <v>0</v>
      </c>
      <c r="AG52" s="2">
        <f t="shared" si="35"/>
        <v>0</v>
      </c>
      <c r="AH52" s="2">
        <f t="shared" si="35"/>
        <v>0</v>
      </c>
      <c r="AI52" s="2"/>
      <c r="AJ52" s="2" t="str">
        <f t="shared" si="36"/>
        <v>0</v>
      </c>
      <c r="AK52" s="2" t="str">
        <f t="shared" si="37"/>
        <v>0</v>
      </c>
      <c r="AL52" s="2" t="str">
        <f t="shared" si="38"/>
        <v>0</v>
      </c>
    </row>
    <row r="53" spans="1:38">
      <c r="A53" s="2"/>
      <c r="B53" s="2"/>
      <c r="C53" s="2"/>
      <c r="D53" s="2"/>
      <c r="E53" s="2"/>
      <c r="F53" s="2"/>
      <c r="G53" s="2"/>
      <c r="H53" s="2"/>
      <c r="I53" s="2"/>
      <c r="J53" s="2"/>
      <c r="K53" s="2"/>
      <c r="L53" s="2"/>
      <c r="M53" s="2"/>
      <c r="N53" s="2"/>
      <c r="O53" s="2"/>
      <c r="P53" s="2"/>
      <c r="Q53" s="2"/>
      <c r="R53" s="2"/>
      <c r="S53" s="2"/>
      <c r="T53" s="3">
        <f t="shared" si="34"/>
        <v>0</v>
      </c>
      <c r="U53" s="2" t="str">
        <f t="shared" si="23"/>
        <v>N.A.</v>
      </c>
      <c r="V53" s="2"/>
      <c r="W53" s="2">
        <f t="shared" si="35"/>
        <v>0</v>
      </c>
      <c r="X53" s="2">
        <f t="shared" si="35"/>
        <v>0</v>
      </c>
      <c r="Y53" s="2">
        <f t="shared" si="35"/>
        <v>0</v>
      </c>
      <c r="Z53" s="2">
        <f t="shared" si="35"/>
        <v>0</v>
      </c>
      <c r="AA53" s="2">
        <f t="shared" si="35"/>
        <v>0</v>
      </c>
      <c r="AB53" s="2">
        <f t="shared" si="35"/>
        <v>0</v>
      </c>
      <c r="AC53" s="2">
        <f t="shared" si="35"/>
        <v>0</v>
      </c>
      <c r="AD53" s="2">
        <f t="shared" si="35"/>
        <v>0</v>
      </c>
      <c r="AE53" s="2">
        <f t="shared" si="35"/>
        <v>0</v>
      </c>
      <c r="AF53" s="2">
        <f t="shared" si="35"/>
        <v>0</v>
      </c>
      <c r="AG53" s="2">
        <f t="shared" si="35"/>
        <v>0</v>
      </c>
      <c r="AH53" s="2">
        <f t="shared" si="35"/>
        <v>0</v>
      </c>
      <c r="AI53" s="2"/>
      <c r="AJ53" s="2" t="str">
        <f t="shared" si="36"/>
        <v>0</v>
      </c>
      <c r="AK53" s="2" t="str">
        <f t="shared" si="37"/>
        <v>0</v>
      </c>
      <c r="AL53" s="2" t="str">
        <f t="shared" si="38"/>
        <v>0</v>
      </c>
    </row>
    <row r="54" spans="1:38">
      <c r="A54" s="2"/>
      <c r="B54" s="2"/>
      <c r="C54" s="2"/>
      <c r="D54" s="2"/>
      <c r="E54" s="2"/>
      <c r="F54" s="2"/>
      <c r="G54" s="2"/>
      <c r="H54" s="2"/>
      <c r="I54" s="2"/>
      <c r="J54" s="2"/>
      <c r="K54" s="2"/>
      <c r="L54" s="2"/>
      <c r="M54" s="2"/>
      <c r="N54" s="2"/>
      <c r="O54" s="2"/>
      <c r="P54" s="2"/>
      <c r="Q54" s="2"/>
      <c r="R54" s="2"/>
      <c r="S54" s="2"/>
      <c r="T54" s="3">
        <f t="shared" si="34"/>
        <v>0</v>
      </c>
      <c r="U54" s="2" t="str">
        <f t="shared" si="23"/>
        <v>N.A.</v>
      </c>
      <c r="V54" s="2"/>
      <c r="W54" s="2">
        <f t="shared" si="35"/>
        <v>0</v>
      </c>
      <c r="X54" s="2">
        <f t="shared" si="35"/>
        <v>0</v>
      </c>
      <c r="Y54" s="2">
        <f t="shared" si="35"/>
        <v>0</v>
      </c>
      <c r="Z54" s="2">
        <f t="shared" si="35"/>
        <v>0</v>
      </c>
      <c r="AA54" s="2">
        <f t="shared" si="35"/>
        <v>0</v>
      </c>
      <c r="AB54" s="2">
        <f t="shared" si="35"/>
        <v>0</v>
      </c>
      <c r="AC54" s="2">
        <f t="shared" si="35"/>
        <v>0</v>
      </c>
      <c r="AD54" s="2">
        <f t="shared" si="35"/>
        <v>0</v>
      </c>
      <c r="AE54" s="2">
        <f t="shared" si="35"/>
        <v>0</v>
      </c>
      <c r="AF54" s="2">
        <f t="shared" si="35"/>
        <v>0</v>
      </c>
      <c r="AG54" s="2">
        <f t="shared" si="35"/>
        <v>0</v>
      </c>
      <c r="AH54" s="2">
        <f t="shared" si="35"/>
        <v>0</v>
      </c>
      <c r="AI54" s="2"/>
      <c r="AJ54" s="2" t="str">
        <f t="shared" si="36"/>
        <v>0</v>
      </c>
      <c r="AK54" s="2" t="str">
        <f t="shared" si="37"/>
        <v>0</v>
      </c>
      <c r="AL54" s="2" t="str">
        <f t="shared" si="38"/>
        <v>0</v>
      </c>
    </row>
    <row r="55" spans="1:38">
      <c r="A55" s="2"/>
      <c r="B55" s="2"/>
      <c r="C55" s="2"/>
      <c r="D55" s="2"/>
      <c r="E55" s="2"/>
      <c r="F55" s="2"/>
      <c r="G55" s="2"/>
      <c r="H55" s="2"/>
      <c r="I55" s="2"/>
      <c r="J55" s="2"/>
      <c r="K55" s="2"/>
      <c r="L55" s="2"/>
      <c r="M55" s="2"/>
      <c r="N55" s="2"/>
      <c r="O55" s="2"/>
      <c r="P55" s="2"/>
      <c r="Q55" s="2"/>
      <c r="R55" s="2"/>
      <c r="S55" s="2"/>
      <c r="T55" s="3">
        <f t="shared" si="34"/>
        <v>0</v>
      </c>
      <c r="U55" s="2" t="str">
        <f t="shared" si="23"/>
        <v>N.A.</v>
      </c>
      <c r="V55" s="2"/>
      <c r="W55" s="2">
        <f t="shared" si="35"/>
        <v>0</v>
      </c>
      <c r="X55" s="2">
        <f t="shared" si="35"/>
        <v>0</v>
      </c>
      <c r="Y55" s="2">
        <f t="shared" si="35"/>
        <v>0</v>
      </c>
      <c r="Z55" s="2">
        <f t="shared" si="35"/>
        <v>0</v>
      </c>
      <c r="AA55" s="2">
        <f t="shared" si="35"/>
        <v>0</v>
      </c>
      <c r="AB55" s="2">
        <f t="shared" si="35"/>
        <v>0</v>
      </c>
      <c r="AC55" s="2">
        <f t="shared" si="35"/>
        <v>0</v>
      </c>
      <c r="AD55" s="2">
        <f t="shared" si="35"/>
        <v>0</v>
      </c>
      <c r="AE55" s="2">
        <f t="shared" si="35"/>
        <v>0</v>
      </c>
      <c r="AF55" s="2">
        <f t="shared" si="35"/>
        <v>0</v>
      </c>
      <c r="AG55" s="2">
        <f t="shared" si="35"/>
        <v>0</v>
      </c>
      <c r="AH55" s="2">
        <f t="shared" si="35"/>
        <v>0</v>
      </c>
      <c r="AI55" s="2"/>
      <c r="AJ55" s="2" t="str">
        <f t="shared" si="36"/>
        <v>0</v>
      </c>
      <c r="AK55" s="2" t="str">
        <f t="shared" si="37"/>
        <v>0</v>
      </c>
      <c r="AL55" s="2" t="str">
        <f t="shared" si="38"/>
        <v>0</v>
      </c>
    </row>
    <row r="56" spans="1:38">
      <c r="A56" s="2"/>
      <c r="B56" s="2"/>
      <c r="C56" s="2"/>
      <c r="D56" s="2"/>
      <c r="E56" s="2"/>
      <c r="F56" s="2"/>
      <c r="G56" s="2"/>
      <c r="H56" s="2"/>
      <c r="I56" s="2"/>
      <c r="J56" s="2"/>
      <c r="K56" s="2"/>
      <c r="L56" s="2"/>
      <c r="M56" s="2"/>
      <c r="N56" s="2"/>
      <c r="O56" s="2"/>
      <c r="P56" s="2"/>
      <c r="Q56" s="2"/>
      <c r="R56" s="2"/>
      <c r="S56" s="2"/>
      <c r="T56" s="3">
        <f t="shared" si="34"/>
        <v>0</v>
      </c>
      <c r="U56" s="2" t="str">
        <f t="shared" si="23"/>
        <v>N.A.</v>
      </c>
      <c r="V56" s="2"/>
      <c r="W56" s="2">
        <f t="shared" si="35"/>
        <v>0</v>
      </c>
      <c r="X56" s="2">
        <f t="shared" si="35"/>
        <v>0</v>
      </c>
      <c r="Y56" s="2">
        <f t="shared" si="35"/>
        <v>0</v>
      </c>
      <c r="Z56" s="2">
        <f t="shared" si="35"/>
        <v>0</v>
      </c>
      <c r="AA56" s="2">
        <f t="shared" si="35"/>
        <v>0</v>
      </c>
      <c r="AB56" s="2">
        <f t="shared" si="35"/>
        <v>0</v>
      </c>
      <c r="AC56" s="2">
        <f t="shared" si="35"/>
        <v>0</v>
      </c>
      <c r="AD56" s="2">
        <f t="shared" si="35"/>
        <v>0</v>
      </c>
      <c r="AE56" s="2">
        <f t="shared" si="35"/>
        <v>0</v>
      </c>
      <c r="AF56" s="2">
        <f t="shared" si="35"/>
        <v>0</v>
      </c>
      <c r="AG56" s="2">
        <f t="shared" si="35"/>
        <v>0</v>
      </c>
      <c r="AH56" s="2">
        <f t="shared" si="35"/>
        <v>0</v>
      </c>
      <c r="AI56" s="2"/>
      <c r="AJ56" s="2" t="str">
        <f t="shared" si="36"/>
        <v>0</v>
      </c>
      <c r="AK56" s="2" t="str">
        <f t="shared" si="37"/>
        <v>0</v>
      </c>
      <c r="AL56" s="2" t="str">
        <f t="shared" si="38"/>
        <v>0</v>
      </c>
    </row>
    <row r="57" spans="1:38">
      <c r="A57" s="2"/>
      <c r="B57" s="2"/>
      <c r="C57" s="2"/>
      <c r="D57" s="2"/>
      <c r="E57" s="2"/>
      <c r="F57" s="2"/>
      <c r="G57" s="2"/>
      <c r="H57" s="2"/>
      <c r="I57" s="2"/>
      <c r="J57" s="2"/>
      <c r="K57" s="2"/>
      <c r="L57" s="2"/>
      <c r="M57" s="2"/>
      <c r="N57" s="2"/>
      <c r="O57" s="2"/>
      <c r="P57" s="2"/>
      <c r="Q57" s="2"/>
      <c r="R57" s="2"/>
      <c r="S57" s="2"/>
      <c r="T57" s="3">
        <f t="shared" si="34"/>
        <v>0</v>
      </c>
      <c r="U57" s="2" t="str">
        <f t="shared" si="23"/>
        <v>N.A.</v>
      </c>
      <c r="V57" s="2"/>
      <c r="W57" s="2">
        <f t="shared" si="35"/>
        <v>0</v>
      </c>
      <c r="X57" s="2">
        <f t="shared" si="35"/>
        <v>0</v>
      </c>
      <c r="Y57" s="2">
        <f t="shared" si="35"/>
        <v>0</v>
      </c>
      <c r="Z57" s="2">
        <f t="shared" si="35"/>
        <v>0</v>
      </c>
      <c r="AA57" s="2">
        <f t="shared" si="35"/>
        <v>0</v>
      </c>
      <c r="AB57" s="2">
        <f t="shared" si="35"/>
        <v>0</v>
      </c>
      <c r="AC57" s="2">
        <f t="shared" si="35"/>
        <v>0</v>
      </c>
      <c r="AD57" s="2">
        <f t="shared" si="35"/>
        <v>0</v>
      </c>
      <c r="AE57" s="2">
        <f t="shared" si="35"/>
        <v>0</v>
      </c>
      <c r="AF57" s="2">
        <f t="shared" si="35"/>
        <v>0</v>
      </c>
      <c r="AG57" s="2">
        <f t="shared" si="35"/>
        <v>0</v>
      </c>
      <c r="AH57" s="2">
        <f t="shared" si="35"/>
        <v>0</v>
      </c>
      <c r="AI57" s="2"/>
      <c r="AJ57" s="2" t="str">
        <f t="shared" si="36"/>
        <v>0</v>
      </c>
      <c r="AK57" s="2" t="str">
        <f t="shared" si="37"/>
        <v>0</v>
      </c>
      <c r="AL57" s="2" t="str">
        <f t="shared" si="38"/>
        <v>0</v>
      </c>
    </row>
    <row r="58" spans="1:38">
      <c r="A58" s="2"/>
      <c r="B58" s="2"/>
      <c r="C58" s="2"/>
      <c r="D58" s="2"/>
      <c r="E58" s="2"/>
      <c r="F58" s="2"/>
      <c r="G58" s="2"/>
      <c r="H58" s="2"/>
      <c r="I58" s="2"/>
      <c r="J58" s="2"/>
      <c r="K58" s="2"/>
      <c r="L58" s="2"/>
      <c r="M58" s="2"/>
      <c r="N58" s="2"/>
      <c r="O58" s="2"/>
      <c r="P58" s="2"/>
      <c r="Q58" s="2"/>
      <c r="R58" s="2"/>
      <c r="S58" s="2"/>
      <c r="T58" s="3">
        <f t="shared" si="34"/>
        <v>0</v>
      </c>
      <c r="U58" s="2" t="str">
        <f t="shared" si="23"/>
        <v>N.A.</v>
      </c>
      <c r="V58" s="2"/>
      <c r="W58" s="2">
        <f t="shared" si="35"/>
        <v>0</v>
      </c>
      <c r="X58" s="2">
        <f t="shared" si="35"/>
        <v>0</v>
      </c>
      <c r="Y58" s="2">
        <f t="shared" si="35"/>
        <v>0</v>
      </c>
      <c r="Z58" s="2">
        <f t="shared" si="35"/>
        <v>0</v>
      </c>
      <c r="AA58" s="2">
        <f t="shared" si="35"/>
        <v>0</v>
      </c>
      <c r="AB58" s="2">
        <f t="shared" si="35"/>
        <v>0</v>
      </c>
      <c r="AC58" s="2">
        <f t="shared" si="35"/>
        <v>0</v>
      </c>
      <c r="AD58" s="2">
        <f t="shared" si="35"/>
        <v>0</v>
      </c>
      <c r="AE58" s="2">
        <f t="shared" si="35"/>
        <v>0</v>
      </c>
      <c r="AF58" s="2">
        <f t="shared" si="35"/>
        <v>0</v>
      </c>
      <c r="AG58" s="2">
        <f t="shared" si="35"/>
        <v>0</v>
      </c>
      <c r="AH58" s="2">
        <f t="shared" si="35"/>
        <v>0</v>
      </c>
      <c r="AI58" s="2"/>
      <c r="AJ58" s="2" t="str">
        <f t="shared" si="36"/>
        <v>0</v>
      </c>
      <c r="AK58" s="2" t="str">
        <f t="shared" si="37"/>
        <v>0</v>
      </c>
      <c r="AL58" s="2" t="str">
        <f t="shared" si="38"/>
        <v>0</v>
      </c>
    </row>
    <row r="59" spans="1:38">
      <c r="A59" s="2"/>
      <c r="B59" s="2"/>
      <c r="C59" s="2"/>
      <c r="D59" s="2"/>
      <c r="E59" s="2"/>
      <c r="F59" s="2"/>
      <c r="G59" s="2"/>
      <c r="H59" s="2"/>
      <c r="I59" s="2"/>
      <c r="J59" s="2"/>
      <c r="K59" s="2"/>
      <c r="L59" s="2"/>
      <c r="M59" s="2"/>
      <c r="N59" s="2"/>
      <c r="O59" s="2"/>
      <c r="P59" s="2"/>
      <c r="Q59" s="2"/>
      <c r="R59" s="2"/>
      <c r="S59" s="2"/>
      <c r="T59" s="3">
        <f t="shared" si="34"/>
        <v>0</v>
      </c>
      <c r="U59" s="2" t="str">
        <f t="shared" si="23"/>
        <v>N.A.</v>
      </c>
      <c r="V59" s="2"/>
      <c r="W59" s="2">
        <f t="shared" si="35"/>
        <v>0</v>
      </c>
      <c r="X59" s="2">
        <f t="shared" si="35"/>
        <v>0</v>
      </c>
      <c r="Y59" s="2">
        <f t="shared" si="35"/>
        <v>0</v>
      </c>
      <c r="Z59" s="2">
        <f t="shared" si="35"/>
        <v>0</v>
      </c>
      <c r="AA59" s="2">
        <f t="shared" si="35"/>
        <v>0</v>
      </c>
      <c r="AB59" s="2">
        <f t="shared" si="35"/>
        <v>0</v>
      </c>
      <c r="AC59" s="2">
        <f t="shared" si="35"/>
        <v>0</v>
      </c>
      <c r="AD59" s="2">
        <f t="shared" si="35"/>
        <v>0</v>
      </c>
      <c r="AE59" s="2">
        <f t="shared" si="35"/>
        <v>0</v>
      </c>
      <c r="AF59" s="2">
        <f t="shared" si="35"/>
        <v>0</v>
      </c>
      <c r="AG59" s="2">
        <f t="shared" ref="X59:AH66" si="39">IF(ISNUMBER(MATCH(AG$39,$D$38:$Q$38,0)),_xlfn.IFNA(VLOOKUP($T59,$D$38:$Q$68,MATCH(AG$39,$D$38:$Q$38,0),FALSE),0),"N.A.")</f>
        <v>0</v>
      </c>
      <c r="AH59" s="2">
        <f t="shared" si="39"/>
        <v>0</v>
      </c>
      <c r="AI59" s="2"/>
      <c r="AJ59" s="2" t="str">
        <f t="shared" si="36"/>
        <v>0</v>
      </c>
      <c r="AK59" s="2" t="str">
        <f t="shared" si="37"/>
        <v>0</v>
      </c>
      <c r="AL59" s="2" t="str">
        <f t="shared" si="38"/>
        <v>0</v>
      </c>
    </row>
    <row r="60" spans="1:38">
      <c r="A60" s="2"/>
      <c r="B60" s="2"/>
      <c r="C60" s="2"/>
      <c r="D60" s="2"/>
      <c r="E60" s="2"/>
      <c r="F60" s="2"/>
      <c r="G60" s="2"/>
      <c r="H60" s="2"/>
      <c r="I60" s="2"/>
      <c r="J60" s="2"/>
      <c r="K60" s="2"/>
      <c r="L60" s="2"/>
      <c r="M60" s="2"/>
      <c r="N60" s="2"/>
      <c r="O60" s="2"/>
      <c r="P60" s="2"/>
      <c r="Q60" s="2"/>
      <c r="R60" s="2"/>
      <c r="S60" s="2"/>
      <c r="T60" s="3">
        <f t="shared" si="34"/>
        <v>0</v>
      </c>
      <c r="U60" s="2" t="str">
        <f t="shared" si="23"/>
        <v>N.A.</v>
      </c>
      <c r="V60" s="2"/>
      <c r="W60" s="2">
        <f t="shared" si="35"/>
        <v>0</v>
      </c>
      <c r="X60" s="2">
        <f t="shared" si="39"/>
        <v>0</v>
      </c>
      <c r="Y60" s="2">
        <f t="shared" si="39"/>
        <v>0</v>
      </c>
      <c r="Z60" s="2">
        <f t="shared" si="39"/>
        <v>0</v>
      </c>
      <c r="AA60" s="2">
        <f t="shared" si="39"/>
        <v>0</v>
      </c>
      <c r="AB60" s="2">
        <f t="shared" si="39"/>
        <v>0</v>
      </c>
      <c r="AC60" s="2">
        <f t="shared" si="39"/>
        <v>0</v>
      </c>
      <c r="AD60" s="2">
        <f t="shared" si="39"/>
        <v>0</v>
      </c>
      <c r="AE60" s="2">
        <f t="shared" si="39"/>
        <v>0</v>
      </c>
      <c r="AF60" s="2">
        <f t="shared" si="39"/>
        <v>0</v>
      </c>
      <c r="AG60" s="2">
        <f t="shared" si="39"/>
        <v>0</v>
      </c>
      <c r="AH60" s="2">
        <f t="shared" si="39"/>
        <v>0</v>
      </c>
      <c r="AI60" s="2"/>
      <c r="AJ60" s="2" t="str">
        <f t="shared" si="36"/>
        <v>0</v>
      </c>
      <c r="AK60" s="2" t="str">
        <f t="shared" si="37"/>
        <v>0</v>
      </c>
      <c r="AL60" s="2" t="str">
        <f t="shared" si="38"/>
        <v>0</v>
      </c>
    </row>
    <row r="61" spans="1:38">
      <c r="A61" s="2"/>
      <c r="B61" s="2"/>
      <c r="C61" s="2"/>
      <c r="D61" s="2"/>
      <c r="E61" s="2"/>
      <c r="F61" s="2"/>
      <c r="G61" s="2"/>
      <c r="H61" s="2"/>
      <c r="I61" s="2"/>
      <c r="J61" s="2"/>
      <c r="K61" s="2"/>
      <c r="L61" s="2"/>
      <c r="M61" s="2"/>
      <c r="N61" s="2"/>
      <c r="O61" s="2"/>
      <c r="P61" s="2"/>
      <c r="Q61" s="2"/>
      <c r="R61" s="2"/>
      <c r="S61" s="2"/>
      <c r="T61" s="3">
        <f t="shared" si="34"/>
        <v>0</v>
      </c>
      <c r="U61" s="2" t="str">
        <f t="shared" si="23"/>
        <v>N.A.</v>
      </c>
      <c r="V61" s="2"/>
      <c r="W61" s="2">
        <f t="shared" si="35"/>
        <v>0</v>
      </c>
      <c r="X61" s="2">
        <f t="shared" si="39"/>
        <v>0</v>
      </c>
      <c r="Y61" s="2">
        <f t="shared" si="39"/>
        <v>0</v>
      </c>
      <c r="Z61" s="2">
        <f t="shared" si="39"/>
        <v>0</v>
      </c>
      <c r="AA61" s="2">
        <f t="shared" si="39"/>
        <v>0</v>
      </c>
      <c r="AB61" s="2">
        <f t="shared" si="39"/>
        <v>0</v>
      </c>
      <c r="AC61" s="2">
        <f t="shared" si="39"/>
        <v>0</v>
      </c>
      <c r="AD61" s="2">
        <f t="shared" si="39"/>
        <v>0</v>
      </c>
      <c r="AE61" s="2">
        <f t="shared" si="39"/>
        <v>0</v>
      </c>
      <c r="AF61" s="2">
        <f t="shared" si="39"/>
        <v>0</v>
      </c>
      <c r="AG61" s="2">
        <f t="shared" si="39"/>
        <v>0</v>
      </c>
      <c r="AH61" s="2">
        <f t="shared" si="39"/>
        <v>0</v>
      </c>
      <c r="AI61" s="2"/>
      <c r="AJ61" s="2" t="str">
        <f t="shared" si="36"/>
        <v>0</v>
      </c>
      <c r="AK61" s="2" t="str">
        <f>IF(AND(W61=0,X61=0,Y61=0,Z61=0,AA61=0,AB61=0),"0",SUM($W61:$AB61)*$U61*$B$3*2)</f>
        <v>0</v>
      </c>
      <c r="AL61" s="2" t="str">
        <f t="shared" si="38"/>
        <v>0</v>
      </c>
    </row>
    <row r="62" spans="1:38">
      <c r="A62" s="2"/>
      <c r="B62" s="2"/>
      <c r="C62" s="2"/>
      <c r="D62" s="2"/>
      <c r="E62" s="2"/>
      <c r="F62" s="2"/>
      <c r="G62" s="2"/>
      <c r="H62" s="2"/>
      <c r="I62" s="2"/>
      <c r="J62" s="2"/>
      <c r="K62" s="2"/>
      <c r="L62" s="2"/>
      <c r="M62" s="2"/>
      <c r="N62" s="2"/>
      <c r="O62" s="2"/>
      <c r="P62" s="2"/>
      <c r="Q62" s="2"/>
      <c r="R62" s="2"/>
      <c r="S62" s="2"/>
      <c r="T62" s="3">
        <f t="shared" si="34"/>
        <v>0</v>
      </c>
      <c r="U62" s="2" t="str">
        <f t="shared" si="23"/>
        <v>N.A.</v>
      </c>
      <c r="V62" s="2"/>
      <c r="W62" s="2">
        <f t="shared" si="35"/>
        <v>0</v>
      </c>
      <c r="X62" s="2">
        <f t="shared" si="39"/>
        <v>0</v>
      </c>
      <c r="Y62" s="2">
        <f t="shared" si="39"/>
        <v>0</v>
      </c>
      <c r="Z62" s="2">
        <f t="shared" si="39"/>
        <v>0</v>
      </c>
      <c r="AA62" s="2">
        <f t="shared" si="39"/>
        <v>0</v>
      </c>
      <c r="AB62" s="2">
        <f t="shared" si="39"/>
        <v>0</v>
      </c>
      <c r="AC62" s="2">
        <f t="shared" si="39"/>
        <v>0</v>
      </c>
      <c r="AD62" s="2">
        <f t="shared" si="39"/>
        <v>0</v>
      </c>
      <c r="AE62" s="2">
        <f t="shared" si="39"/>
        <v>0</v>
      </c>
      <c r="AF62" s="2">
        <f t="shared" si="39"/>
        <v>0</v>
      </c>
      <c r="AG62" s="2">
        <f t="shared" si="39"/>
        <v>0</v>
      </c>
      <c r="AH62" s="2">
        <f t="shared" si="39"/>
        <v>0</v>
      </c>
      <c r="AI62" s="2"/>
      <c r="AJ62" s="2" t="str">
        <f t="shared" si="36"/>
        <v>0</v>
      </c>
      <c r="AK62" s="2" t="str">
        <f t="shared" si="37"/>
        <v>0</v>
      </c>
      <c r="AL62" s="2" t="str">
        <f t="shared" si="38"/>
        <v>0</v>
      </c>
    </row>
    <row r="63" spans="1:38">
      <c r="A63" s="2"/>
      <c r="B63" s="2"/>
      <c r="C63" s="2"/>
      <c r="D63" s="2"/>
      <c r="E63" s="2"/>
      <c r="F63" s="2"/>
      <c r="G63" s="2"/>
      <c r="H63" s="2"/>
      <c r="I63" s="2"/>
      <c r="J63" s="2"/>
      <c r="K63" s="2"/>
      <c r="L63" s="2"/>
      <c r="M63" s="2"/>
      <c r="N63" s="2"/>
      <c r="O63" s="2"/>
      <c r="P63" s="2"/>
      <c r="Q63" s="2"/>
      <c r="R63" s="2"/>
      <c r="S63" s="2"/>
      <c r="T63" s="3">
        <f t="shared" si="34"/>
        <v>0</v>
      </c>
      <c r="U63" s="2" t="str">
        <f t="shared" si="23"/>
        <v>N.A.</v>
      </c>
      <c r="V63" s="2"/>
      <c r="W63" s="2">
        <f t="shared" si="35"/>
        <v>0</v>
      </c>
      <c r="X63" s="2">
        <f t="shared" si="39"/>
        <v>0</v>
      </c>
      <c r="Y63" s="2">
        <f t="shared" si="39"/>
        <v>0</v>
      </c>
      <c r="Z63" s="2">
        <f t="shared" si="39"/>
        <v>0</v>
      </c>
      <c r="AA63" s="2">
        <f t="shared" si="39"/>
        <v>0</v>
      </c>
      <c r="AB63" s="2">
        <f t="shared" si="39"/>
        <v>0</v>
      </c>
      <c r="AC63" s="2">
        <f t="shared" si="39"/>
        <v>0</v>
      </c>
      <c r="AD63" s="2">
        <f t="shared" si="39"/>
        <v>0</v>
      </c>
      <c r="AE63" s="2">
        <f t="shared" si="39"/>
        <v>0</v>
      </c>
      <c r="AF63" s="2">
        <f t="shared" si="39"/>
        <v>0</v>
      </c>
      <c r="AG63" s="2">
        <f t="shared" si="39"/>
        <v>0</v>
      </c>
      <c r="AH63" s="2">
        <f t="shared" si="39"/>
        <v>0</v>
      </c>
      <c r="AI63" s="2"/>
      <c r="AJ63" s="2" t="str">
        <f t="shared" si="36"/>
        <v>0</v>
      </c>
      <c r="AK63" s="2" t="str">
        <f t="shared" si="37"/>
        <v>0</v>
      </c>
      <c r="AL63" s="2" t="str">
        <f t="shared" si="38"/>
        <v>0</v>
      </c>
    </row>
    <row r="64" spans="1:38">
      <c r="A64" s="2"/>
      <c r="B64" s="2"/>
      <c r="C64" s="2"/>
      <c r="D64" s="2"/>
      <c r="E64" s="2"/>
      <c r="F64" s="2"/>
      <c r="G64" s="2"/>
      <c r="H64" s="2"/>
      <c r="I64" s="2"/>
      <c r="J64" s="2"/>
      <c r="K64" s="2"/>
      <c r="L64" s="2"/>
      <c r="M64" s="2"/>
      <c r="N64" s="2"/>
      <c r="O64" s="2"/>
      <c r="P64" s="2"/>
      <c r="Q64" s="2"/>
      <c r="R64" s="2"/>
      <c r="S64" s="2"/>
      <c r="T64" s="3">
        <f t="shared" si="34"/>
        <v>0</v>
      </c>
      <c r="U64" s="2" t="str">
        <f t="shared" si="23"/>
        <v>N.A.</v>
      </c>
      <c r="V64" s="2"/>
      <c r="W64" s="2">
        <f t="shared" si="35"/>
        <v>0</v>
      </c>
      <c r="X64" s="2">
        <f t="shared" si="39"/>
        <v>0</v>
      </c>
      <c r="Y64" s="2">
        <f t="shared" si="39"/>
        <v>0</v>
      </c>
      <c r="Z64" s="2">
        <f t="shared" si="39"/>
        <v>0</v>
      </c>
      <c r="AA64" s="2">
        <f t="shared" si="39"/>
        <v>0</v>
      </c>
      <c r="AB64" s="2">
        <f t="shared" si="39"/>
        <v>0</v>
      </c>
      <c r="AC64" s="2">
        <f t="shared" si="39"/>
        <v>0</v>
      </c>
      <c r="AD64" s="2">
        <f t="shared" si="39"/>
        <v>0</v>
      </c>
      <c r="AE64" s="2">
        <f t="shared" si="39"/>
        <v>0</v>
      </c>
      <c r="AF64" s="2">
        <f t="shared" si="39"/>
        <v>0</v>
      </c>
      <c r="AG64" s="2">
        <f t="shared" si="39"/>
        <v>0</v>
      </c>
      <c r="AH64" s="2">
        <f t="shared" si="39"/>
        <v>0</v>
      </c>
      <c r="AI64" s="2"/>
      <c r="AJ64" s="2" t="str">
        <f t="shared" si="36"/>
        <v>0</v>
      </c>
      <c r="AK64" s="2" t="str">
        <f t="shared" si="37"/>
        <v>0</v>
      </c>
      <c r="AL64" s="2" t="str">
        <f t="shared" si="38"/>
        <v>0</v>
      </c>
    </row>
    <row r="65" spans="1:38">
      <c r="A65" s="2"/>
      <c r="B65" s="2"/>
      <c r="C65" s="2"/>
      <c r="D65" s="2"/>
      <c r="E65" s="2"/>
      <c r="F65" s="2"/>
      <c r="G65" s="2"/>
      <c r="H65" s="2"/>
      <c r="I65" s="2"/>
      <c r="J65" s="2"/>
      <c r="K65" s="2"/>
      <c r="L65" s="2"/>
      <c r="M65" s="2"/>
      <c r="N65" s="2"/>
      <c r="O65" s="2"/>
      <c r="P65" s="2"/>
      <c r="Q65" s="2"/>
      <c r="R65" s="2"/>
      <c r="S65" s="2"/>
      <c r="T65" s="3">
        <f t="shared" si="34"/>
        <v>0</v>
      </c>
      <c r="U65" s="2" t="str">
        <f t="shared" si="23"/>
        <v>N.A.</v>
      </c>
      <c r="V65" s="2"/>
      <c r="W65" s="2">
        <f t="shared" si="35"/>
        <v>0</v>
      </c>
      <c r="X65" s="2">
        <f t="shared" si="39"/>
        <v>0</v>
      </c>
      <c r="Y65" s="2">
        <f t="shared" si="39"/>
        <v>0</v>
      </c>
      <c r="Z65" s="2">
        <f t="shared" si="39"/>
        <v>0</v>
      </c>
      <c r="AA65" s="2">
        <f t="shared" si="39"/>
        <v>0</v>
      </c>
      <c r="AB65" s="2">
        <f t="shared" si="39"/>
        <v>0</v>
      </c>
      <c r="AC65" s="2">
        <f t="shared" si="39"/>
        <v>0</v>
      </c>
      <c r="AD65" s="2">
        <f t="shared" si="39"/>
        <v>0</v>
      </c>
      <c r="AE65" s="2">
        <f t="shared" si="39"/>
        <v>0</v>
      </c>
      <c r="AF65" s="2">
        <f t="shared" si="39"/>
        <v>0</v>
      </c>
      <c r="AG65" s="2">
        <f t="shared" si="39"/>
        <v>0</v>
      </c>
      <c r="AH65" s="2">
        <f t="shared" si="39"/>
        <v>0</v>
      </c>
      <c r="AI65" s="2"/>
      <c r="AJ65" s="2" t="str">
        <f t="shared" si="36"/>
        <v>0</v>
      </c>
      <c r="AK65" s="2" t="str">
        <f t="shared" si="37"/>
        <v>0</v>
      </c>
      <c r="AL65" s="2" t="str">
        <f t="shared" si="38"/>
        <v>0</v>
      </c>
    </row>
    <row r="66" spans="1:38">
      <c r="A66" s="2"/>
      <c r="B66" s="2"/>
      <c r="C66" s="2"/>
      <c r="D66" s="2"/>
      <c r="E66" s="2"/>
      <c r="F66" s="2"/>
      <c r="G66" s="2"/>
      <c r="H66" s="2"/>
      <c r="I66" s="2"/>
      <c r="J66" s="2"/>
      <c r="K66" s="2"/>
      <c r="L66" s="2"/>
      <c r="M66" s="2"/>
      <c r="N66" s="2"/>
      <c r="O66" s="2"/>
      <c r="P66" s="2"/>
      <c r="Q66" s="2"/>
      <c r="R66" s="2"/>
      <c r="S66" s="2"/>
      <c r="T66" s="3">
        <f t="shared" si="34"/>
        <v>0</v>
      </c>
      <c r="U66" s="2" t="str">
        <f t="shared" si="23"/>
        <v>N.A.</v>
      </c>
      <c r="V66" s="2"/>
      <c r="W66" s="2">
        <f t="shared" si="35"/>
        <v>0</v>
      </c>
      <c r="X66" s="2">
        <f t="shared" si="39"/>
        <v>0</v>
      </c>
      <c r="Y66" s="2">
        <f t="shared" si="39"/>
        <v>0</v>
      </c>
      <c r="Z66" s="2">
        <f t="shared" si="39"/>
        <v>0</v>
      </c>
      <c r="AA66" s="2">
        <f t="shared" si="39"/>
        <v>0</v>
      </c>
      <c r="AB66" s="2">
        <f t="shared" si="39"/>
        <v>0</v>
      </c>
      <c r="AC66" s="2">
        <f t="shared" si="39"/>
        <v>0</v>
      </c>
      <c r="AD66" s="2">
        <f t="shared" si="39"/>
        <v>0</v>
      </c>
      <c r="AE66" s="2">
        <f t="shared" si="39"/>
        <v>0</v>
      </c>
      <c r="AF66" s="2">
        <f t="shared" si="39"/>
        <v>0</v>
      </c>
      <c r="AG66" s="2">
        <f t="shared" si="39"/>
        <v>0</v>
      </c>
      <c r="AH66" s="2">
        <f t="shared" si="39"/>
        <v>0</v>
      </c>
      <c r="AI66" s="2"/>
      <c r="AJ66" s="2" t="str">
        <f>IF(W66=0,"0",$W66*$U66*$B$3*2)</f>
        <v>0</v>
      </c>
      <c r="AK66" s="2" t="str">
        <f>IF(AND(W66=0,X66=0,Y66=0,Z66=0,AA66=0,AB66=0),"0",SUM($W66:$AB66)*$U66*$B$3*2)</f>
        <v>0</v>
      </c>
      <c r="AL66" s="2" t="str">
        <f>IF(AND(AC66=0,AD66=0,AE66=0,AF66=0,AG66=0,AH66=0),"0",SUM($AC66:$AH66)*$U66*$B$3*2)</f>
        <v>0</v>
      </c>
    </row>
    <row r="69" spans="1:38">
      <c r="A69" s="70" t="s">
        <v>100</v>
      </c>
    </row>
    <row r="70" spans="1:38">
      <c r="A70" s="36"/>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row>
    <row r="71" spans="1:38">
      <c r="A71" s="2"/>
      <c r="B71" s="2"/>
      <c r="C71" s="2"/>
      <c r="D71" s="2"/>
      <c r="E71" s="68">
        <f>Input_dati!B1</f>
        <v>43466</v>
      </c>
      <c r="F71" s="68">
        <f>EDATE(E71,1)</f>
        <v>43497</v>
      </c>
      <c r="G71" s="68">
        <f t="shared" ref="G71:P71" si="40">EDATE(F71,1)</f>
        <v>43525</v>
      </c>
      <c r="H71" s="68">
        <f t="shared" si="40"/>
        <v>43556</v>
      </c>
      <c r="I71" s="68">
        <f t="shared" si="40"/>
        <v>43586</v>
      </c>
      <c r="J71" s="68">
        <f t="shared" si="40"/>
        <v>43617</v>
      </c>
      <c r="K71" s="68">
        <f t="shared" si="40"/>
        <v>43647</v>
      </c>
      <c r="L71" s="68">
        <f t="shared" si="40"/>
        <v>43678</v>
      </c>
      <c r="M71" s="68">
        <f t="shared" si="40"/>
        <v>43709</v>
      </c>
      <c r="N71" s="68">
        <f t="shared" si="40"/>
        <v>43739</v>
      </c>
      <c r="O71" s="68">
        <f t="shared" si="40"/>
        <v>43770</v>
      </c>
      <c r="P71" s="68">
        <f t="shared" si="40"/>
        <v>43800</v>
      </c>
      <c r="Q71" s="2" t="str">
        <f t="shared" ref="Q71" si="41">MID(Q72,10,6)</f>
        <v/>
      </c>
      <c r="R71" s="2"/>
      <c r="S71" s="2"/>
      <c r="T71" s="3"/>
      <c r="U71" s="2"/>
      <c r="V71" s="2"/>
      <c r="W71" s="2"/>
      <c r="X71" s="2"/>
      <c r="Y71" s="2"/>
      <c r="Z71" s="2"/>
      <c r="AA71" s="2"/>
      <c r="AB71" s="2"/>
      <c r="AC71" s="2"/>
      <c r="AD71" s="2"/>
      <c r="AE71" s="2"/>
      <c r="AF71" s="2"/>
      <c r="AG71" s="2"/>
      <c r="AH71" s="2"/>
      <c r="AI71" s="2"/>
      <c r="AJ71" s="2"/>
      <c r="AK71" s="4"/>
      <c r="AL71" s="2"/>
    </row>
    <row r="72" spans="1:38">
      <c r="A72" s="2" t="s">
        <v>119</v>
      </c>
      <c r="B72" s="2" t="s">
        <v>193</v>
      </c>
      <c r="C72" s="2"/>
      <c r="D72" s="2" t="s">
        <v>119</v>
      </c>
      <c r="E72" s="2" t="s">
        <v>156</v>
      </c>
      <c r="F72" s="2" t="s">
        <v>157</v>
      </c>
      <c r="G72" s="2" t="s">
        <v>158</v>
      </c>
      <c r="H72" s="2" t="s">
        <v>159</v>
      </c>
      <c r="I72" s="2" t="s">
        <v>160</v>
      </c>
      <c r="J72" s="2" t="s">
        <v>161</v>
      </c>
      <c r="K72" s="2" t="s">
        <v>162</v>
      </c>
      <c r="L72" s="2" t="s">
        <v>163</v>
      </c>
      <c r="M72" s="2" t="s">
        <v>164</v>
      </c>
      <c r="N72" s="2" t="s">
        <v>165</v>
      </c>
      <c r="O72" s="2" t="s">
        <v>166</v>
      </c>
      <c r="P72" s="2" t="s">
        <v>167</v>
      </c>
      <c r="Q72" s="2"/>
      <c r="R72" s="2"/>
      <c r="S72" s="2"/>
      <c r="T72" s="2"/>
      <c r="U72" s="3" t="str">
        <f>B72</f>
        <v>Media di Tempo medio di percorrenza sede di residenza-sede di lavoro</v>
      </c>
      <c r="V72" s="3"/>
      <c r="W72" s="59">
        <f>E71</f>
        <v>43466</v>
      </c>
      <c r="X72" s="59">
        <f t="shared" ref="X72:AH72" si="42">F71</f>
        <v>43497</v>
      </c>
      <c r="Y72" s="59">
        <f t="shared" si="42"/>
        <v>43525</v>
      </c>
      <c r="Z72" s="59">
        <f t="shared" si="42"/>
        <v>43556</v>
      </c>
      <c r="AA72" s="59">
        <f t="shared" si="42"/>
        <v>43586</v>
      </c>
      <c r="AB72" s="59">
        <f t="shared" si="42"/>
        <v>43617</v>
      </c>
      <c r="AC72" s="59">
        <f t="shared" si="42"/>
        <v>43647</v>
      </c>
      <c r="AD72" s="59">
        <f t="shared" si="42"/>
        <v>43678</v>
      </c>
      <c r="AE72" s="59">
        <f t="shared" si="42"/>
        <v>43709</v>
      </c>
      <c r="AF72" s="59">
        <f t="shared" si="42"/>
        <v>43739</v>
      </c>
      <c r="AG72" s="59">
        <f t="shared" si="42"/>
        <v>43770</v>
      </c>
      <c r="AH72" s="59">
        <f t="shared" si="42"/>
        <v>43800</v>
      </c>
      <c r="AI72" s="68"/>
      <c r="AJ72" s="59">
        <f>W72</f>
        <v>43466</v>
      </c>
      <c r="AK72" s="59">
        <f>EDATE(AJ72,5)</f>
        <v>43617</v>
      </c>
      <c r="AL72" s="59">
        <f>EDATE(AK72,6)</f>
        <v>43800</v>
      </c>
    </row>
    <row r="73" spans="1:38">
      <c r="A73" s="67" t="s">
        <v>58</v>
      </c>
      <c r="B73" s="2">
        <v>17.444444444444443</v>
      </c>
      <c r="C73" s="2"/>
      <c r="D73" s="67" t="s">
        <v>58</v>
      </c>
      <c r="E73" s="2">
        <v>5</v>
      </c>
      <c r="F73" s="2"/>
      <c r="G73" s="2"/>
      <c r="H73" s="2"/>
      <c r="I73" s="2"/>
      <c r="J73" s="2"/>
      <c r="K73" s="2"/>
      <c r="L73" s="2"/>
      <c r="M73" s="2"/>
      <c r="N73" s="2"/>
      <c r="O73" s="2"/>
      <c r="P73" s="2"/>
      <c r="Q73" s="2"/>
      <c r="R73" s="2"/>
      <c r="S73" s="2"/>
      <c r="T73" s="3" t="str">
        <f t="shared" ref="T73:T81" si="43">A73</f>
        <v>Fino a 30 anni</v>
      </c>
      <c r="U73" s="2">
        <f t="shared" ref="U73:U81" si="44">IF(ISBLANK(B73),"N.A.",B73)</f>
        <v>17.444444444444443</v>
      </c>
      <c r="V73" s="2"/>
      <c r="W73" s="2">
        <f>IF(ISNUMBER(MATCH(W$72,$D$71:$Q$71,0)),_xlfn.IFNA(VLOOKUP($T73,$D$71:$Q$79,MATCH(W$6,$D$71:$Q$71,0),FALSE),0),"N.A.")</f>
        <v>5</v>
      </c>
      <c r="X73" s="2">
        <f t="shared" ref="X73:AH73" si="45">IF(ISNUMBER(MATCH(X$72,$D$71:$Q$71,0)),_xlfn.IFNA(VLOOKUP($T73,$D$71:$Q$79,MATCH(X$6,$D$71:$Q$71,0),FALSE),0),"N.A.")</f>
        <v>0</v>
      </c>
      <c r="Y73" s="2">
        <f t="shared" si="45"/>
        <v>0</v>
      </c>
      <c r="Z73" s="2">
        <f t="shared" si="45"/>
        <v>0</v>
      </c>
      <c r="AA73" s="2">
        <f t="shared" si="45"/>
        <v>0</v>
      </c>
      <c r="AB73" s="2">
        <f t="shared" si="45"/>
        <v>0</v>
      </c>
      <c r="AC73" s="2">
        <f t="shared" si="45"/>
        <v>0</v>
      </c>
      <c r="AD73" s="2">
        <f t="shared" si="45"/>
        <v>0</v>
      </c>
      <c r="AE73" s="2">
        <f t="shared" si="45"/>
        <v>0</v>
      </c>
      <c r="AF73" s="2">
        <f t="shared" si="45"/>
        <v>0</v>
      </c>
      <c r="AG73" s="2">
        <f t="shared" si="45"/>
        <v>0</v>
      </c>
      <c r="AH73" s="2">
        <f t="shared" si="45"/>
        <v>0</v>
      </c>
      <c r="AI73" s="2"/>
      <c r="AJ73" s="2">
        <f t="shared" ref="AJ73:AJ78" si="46">IF(W73=0,"0",$W73*$U73*$B$3*2)</f>
        <v>52.333333333333329</v>
      </c>
      <c r="AK73" s="2">
        <f>IF(AND(W73=0,X73=0,Y73=0,Z73=0,AA73=0,AB73=0),"0",SUM($W73:$AB73)*$U73*$B$3*2)</f>
        <v>52.333333333333329</v>
      </c>
      <c r="AL73" s="2" t="str">
        <f>IF(AND(AC73=0,AD73=0,AE73=0,AF73=0,AG73=0,AH73=0),"0",SUM($AC73:$AH73)*$U73*$B$3*2)</f>
        <v>0</v>
      </c>
    </row>
    <row r="74" spans="1:38">
      <c r="A74" s="67" t="s">
        <v>39</v>
      </c>
      <c r="B74" s="2">
        <v>18.653846153846153</v>
      </c>
      <c r="C74" s="2"/>
      <c r="D74" s="67" t="s">
        <v>39</v>
      </c>
      <c r="E74" s="2">
        <v>13</v>
      </c>
      <c r="F74" s="2"/>
      <c r="G74" s="2"/>
      <c r="H74" s="2"/>
      <c r="I74" s="2"/>
      <c r="J74" s="2"/>
      <c r="K74" s="2"/>
      <c r="L74" s="2"/>
      <c r="M74" s="2"/>
      <c r="N74" s="2"/>
      <c r="O74" s="2"/>
      <c r="P74" s="2"/>
      <c r="Q74" s="2"/>
      <c r="R74" s="2"/>
      <c r="S74" s="2"/>
      <c r="T74" s="3" t="str">
        <f t="shared" si="43"/>
        <v>31-35 anni</v>
      </c>
      <c r="U74" s="2">
        <f t="shared" si="44"/>
        <v>18.653846153846153</v>
      </c>
      <c r="V74" s="2"/>
      <c r="W74" s="2">
        <f t="shared" ref="W74:AH81" si="47">IF(ISNUMBER(MATCH(W$72,$D$71:$Q$71,0)),_xlfn.IFNA(VLOOKUP($T74,$D$71:$Q$79,MATCH(W$6,$D$71:$Q$71,0),FALSE),0),"N.A.")</f>
        <v>13</v>
      </c>
      <c r="X74" s="2">
        <f t="shared" si="47"/>
        <v>0</v>
      </c>
      <c r="Y74" s="2">
        <f t="shared" si="47"/>
        <v>0</v>
      </c>
      <c r="Z74" s="2">
        <f t="shared" si="47"/>
        <v>0</v>
      </c>
      <c r="AA74" s="2">
        <f t="shared" si="47"/>
        <v>0</v>
      </c>
      <c r="AB74" s="2">
        <f t="shared" si="47"/>
        <v>0</v>
      </c>
      <c r="AC74" s="2">
        <f t="shared" si="47"/>
        <v>0</v>
      </c>
      <c r="AD74" s="2">
        <f t="shared" si="47"/>
        <v>0</v>
      </c>
      <c r="AE74" s="2">
        <f t="shared" si="47"/>
        <v>0</v>
      </c>
      <c r="AF74" s="2">
        <f t="shared" si="47"/>
        <v>0</v>
      </c>
      <c r="AG74" s="2">
        <f t="shared" si="47"/>
        <v>0</v>
      </c>
      <c r="AH74" s="2">
        <f t="shared" si="47"/>
        <v>0</v>
      </c>
      <c r="AI74" s="2"/>
      <c r="AJ74" s="2">
        <f t="shared" si="46"/>
        <v>145.5</v>
      </c>
      <c r="AK74" s="2">
        <f t="shared" ref="AK74:AK80" si="48">IF(AND(W74=0,X74=0,Y74=0,Z74=0,AA74=0,AB74=0),"0",SUM($W74:$AB74)*$U74*$B$3*2)</f>
        <v>145.5</v>
      </c>
      <c r="AL74" s="2" t="str">
        <f t="shared" ref="AL74:AL80" si="49">IF(AND(AC74=0,AD74=0,AE74=0,AF74=0,AG74=0,AH74=0),"0",SUM($AC74:$AH74)*$U74*$B$3*2)</f>
        <v>0</v>
      </c>
    </row>
    <row r="75" spans="1:38">
      <c r="A75" s="67" t="s">
        <v>54</v>
      </c>
      <c r="B75" s="2">
        <v>21.344827586206897</v>
      </c>
      <c r="C75" s="2"/>
      <c r="D75" s="67" t="s">
        <v>54</v>
      </c>
      <c r="E75" s="2">
        <v>16</v>
      </c>
      <c r="F75" s="2"/>
      <c r="G75" s="2"/>
      <c r="H75" s="2"/>
      <c r="I75" s="2"/>
      <c r="J75" s="2"/>
      <c r="K75" s="2"/>
      <c r="L75" s="2"/>
      <c r="M75" s="2"/>
      <c r="N75" s="2"/>
      <c r="O75" s="2"/>
      <c r="P75" s="2"/>
      <c r="Q75" s="2"/>
      <c r="R75" s="2"/>
      <c r="S75" s="2"/>
      <c r="T75" s="3" t="str">
        <f t="shared" si="43"/>
        <v>36-45 anni</v>
      </c>
      <c r="U75" s="2">
        <f t="shared" si="44"/>
        <v>21.344827586206897</v>
      </c>
      <c r="V75" s="2"/>
      <c r="W75" s="2">
        <f t="shared" si="47"/>
        <v>16</v>
      </c>
      <c r="X75" s="2">
        <f t="shared" si="47"/>
        <v>0</v>
      </c>
      <c r="Y75" s="2">
        <f t="shared" si="47"/>
        <v>0</v>
      </c>
      <c r="Z75" s="2">
        <f t="shared" si="47"/>
        <v>0</v>
      </c>
      <c r="AA75" s="2">
        <f t="shared" si="47"/>
        <v>0</v>
      </c>
      <c r="AB75" s="2">
        <f t="shared" si="47"/>
        <v>0</v>
      </c>
      <c r="AC75" s="2">
        <f t="shared" si="47"/>
        <v>0</v>
      </c>
      <c r="AD75" s="2">
        <f t="shared" si="47"/>
        <v>0</v>
      </c>
      <c r="AE75" s="2">
        <f t="shared" si="47"/>
        <v>0</v>
      </c>
      <c r="AF75" s="2">
        <f t="shared" si="47"/>
        <v>0</v>
      </c>
      <c r="AG75" s="2">
        <f t="shared" si="47"/>
        <v>0</v>
      </c>
      <c r="AH75" s="2">
        <f t="shared" si="47"/>
        <v>0</v>
      </c>
      <c r="AI75" s="2"/>
      <c r="AJ75" s="2">
        <f t="shared" si="46"/>
        <v>204.91034482758621</v>
      </c>
      <c r="AK75" s="2">
        <f t="shared" si="48"/>
        <v>204.91034482758621</v>
      </c>
      <c r="AL75" s="2" t="str">
        <f t="shared" si="49"/>
        <v>0</v>
      </c>
    </row>
    <row r="76" spans="1:38">
      <c r="A76" s="67" t="s">
        <v>50</v>
      </c>
      <c r="B76" s="2">
        <v>19.16</v>
      </c>
      <c r="C76" s="2"/>
      <c r="D76" s="67" t="s">
        <v>50</v>
      </c>
      <c r="E76" s="2">
        <v>13</v>
      </c>
      <c r="F76" s="2"/>
      <c r="G76" s="2"/>
      <c r="H76" s="2"/>
      <c r="I76" s="2"/>
      <c r="J76" s="2"/>
      <c r="K76" s="2"/>
      <c r="L76" s="2"/>
      <c r="M76" s="2"/>
      <c r="N76" s="2"/>
      <c r="O76" s="2"/>
      <c r="P76" s="2"/>
      <c r="Q76" s="2"/>
      <c r="R76" s="2"/>
      <c r="S76" s="2"/>
      <c r="T76" s="3" t="str">
        <f t="shared" si="43"/>
        <v>46-55 anni</v>
      </c>
      <c r="U76" s="2">
        <f t="shared" si="44"/>
        <v>19.16</v>
      </c>
      <c r="V76" s="2"/>
      <c r="W76" s="2">
        <f t="shared" si="47"/>
        <v>13</v>
      </c>
      <c r="X76" s="2">
        <f t="shared" si="47"/>
        <v>0</v>
      </c>
      <c r="Y76" s="2">
        <f t="shared" si="47"/>
        <v>0</v>
      </c>
      <c r="Z76" s="2">
        <f t="shared" si="47"/>
        <v>0</v>
      </c>
      <c r="AA76" s="2">
        <f t="shared" si="47"/>
        <v>0</v>
      </c>
      <c r="AB76" s="2">
        <f t="shared" si="47"/>
        <v>0</v>
      </c>
      <c r="AC76" s="2">
        <f t="shared" si="47"/>
        <v>0</v>
      </c>
      <c r="AD76" s="2">
        <f t="shared" si="47"/>
        <v>0</v>
      </c>
      <c r="AE76" s="2">
        <f t="shared" si="47"/>
        <v>0</v>
      </c>
      <c r="AF76" s="2">
        <f t="shared" si="47"/>
        <v>0</v>
      </c>
      <c r="AG76" s="2">
        <f t="shared" si="47"/>
        <v>0</v>
      </c>
      <c r="AH76" s="2">
        <f t="shared" si="47"/>
        <v>0</v>
      </c>
      <c r="AI76" s="2"/>
      <c r="AJ76" s="2">
        <f t="shared" si="46"/>
        <v>149.44800000000001</v>
      </c>
      <c r="AK76" s="2">
        <f t="shared" si="48"/>
        <v>149.44800000000001</v>
      </c>
      <c r="AL76" s="2" t="str">
        <f t="shared" si="49"/>
        <v>0</v>
      </c>
    </row>
    <row r="77" spans="1:38">
      <c r="A77" s="67" t="s">
        <v>63</v>
      </c>
      <c r="B77" s="2">
        <v>18.636363636363637</v>
      </c>
      <c r="C77" s="2"/>
      <c r="D77" s="67" t="s">
        <v>63</v>
      </c>
      <c r="E77" s="2">
        <v>7</v>
      </c>
      <c r="F77" s="2"/>
      <c r="G77" s="2"/>
      <c r="H77" s="2"/>
      <c r="I77" s="2"/>
      <c r="J77" s="2"/>
      <c r="K77" s="2"/>
      <c r="L77" s="2"/>
      <c r="M77" s="2"/>
      <c r="N77" s="2"/>
      <c r="O77" s="2"/>
      <c r="P77" s="2"/>
      <c r="Q77" s="2"/>
      <c r="R77" s="2"/>
      <c r="S77" s="2"/>
      <c r="T77" s="3" t="str">
        <f t="shared" si="43"/>
        <v>Oltre 55 anni</v>
      </c>
      <c r="U77" s="2">
        <f t="shared" si="44"/>
        <v>18.636363636363637</v>
      </c>
      <c r="V77" s="2"/>
      <c r="W77" s="2">
        <f t="shared" si="47"/>
        <v>7</v>
      </c>
      <c r="X77" s="2">
        <f t="shared" si="47"/>
        <v>0</v>
      </c>
      <c r="Y77" s="2">
        <f t="shared" si="47"/>
        <v>0</v>
      </c>
      <c r="Z77" s="2">
        <f t="shared" si="47"/>
        <v>0</v>
      </c>
      <c r="AA77" s="2">
        <f t="shared" si="47"/>
        <v>0</v>
      </c>
      <c r="AB77" s="2">
        <f t="shared" si="47"/>
        <v>0</v>
      </c>
      <c r="AC77" s="2">
        <f t="shared" si="47"/>
        <v>0</v>
      </c>
      <c r="AD77" s="2">
        <f t="shared" si="47"/>
        <v>0</v>
      </c>
      <c r="AE77" s="2">
        <f t="shared" si="47"/>
        <v>0</v>
      </c>
      <c r="AF77" s="2">
        <f t="shared" si="47"/>
        <v>0</v>
      </c>
      <c r="AG77" s="2">
        <f t="shared" si="47"/>
        <v>0</v>
      </c>
      <c r="AH77" s="2">
        <f t="shared" si="47"/>
        <v>0</v>
      </c>
      <c r="AI77" s="2"/>
      <c r="AJ77" s="2">
        <f t="shared" si="46"/>
        <v>78.27272727272728</v>
      </c>
      <c r="AK77" s="2">
        <f t="shared" si="48"/>
        <v>78.27272727272728</v>
      </c>
      <c r="AL77" s="2" t="str">
        <f t="shared" si="49"/>
        <v>0</v>
      </c>
    </row>
    <row r="78" spans="1:38">
      <c r="A78" s="67" t="s">
        <v>136</v>
      </c>
      <c r="B78" s="2"/>
      <c r="C78" s="2"/>
      <c r="D78" s="67" t="s">
        <v>136</v>
      </c>
      <c r="E78" s="2"/>
      <c r="F78" s="2"/>
      <c r="G78" s="2"/>
      <c r="H78" s="2"/>
      <c r="I78" s="2"/>
      <c r="J78" s="2"/>
      <c r="K78" s="2"/>
      <c r="L78" s="2"/>
      <c r="M78" s="2"/>
      <c r="N78" s="2"/>
      <c r="O78" s="2"/>
      <c r="P78" s="2"/>
      <c r="Q78" s="2"/>
      <c r="R78" s="2"/>
      <c r="S78" s="2"/>
      <c r="T78" s="3" t="str">
        <f t="shared" si="43"/>
        <v>(vuoto)</v>
      </c>
      <c r="U78" s="2" t="str">
        <f t="shared" si="44"/>
        <v>N.A.</v>
      </c>
      <c r="V78" s="2"/>
      <c r="W78" s="2">
        <f t="shared" si="47"/>
        <v>0</v>
      </c>
      <c r="X78" s="2">
        <f t="shared" si="47"/>
        <v>0</v>
      </c>
      <c r="Y78" s="2">
        <f t="shared" si="47"/>
        <v>0</v>
      </c>
      <c r="Z78" s="2">
        <f t="shared" si="47"/>
        <v>0</v>
      </c>
      <c r="AA78" s="2">
        <f t="shared" si="47"/>
        <v>0</v>
      </c>
      <c r="AB78" s="2">
        <f t="shared" si="47"/>
        <v>0</v>
      </c>
      <c r="AC78" s="2">
        <f t="shared" si="47"/>
        <v>0</v>
      </c>
      <c r="AD78" s="2">
        <f t="shared" si="47"/>
        <v>0</v>
      </c>
      <c r="AE78" s="2">
        <f t="shared" si="47"/>
        <v>0</v>
      </c>
      <c r="AF78" s="2">
        <f t="shared" si="47"/>
        <v>0</v>
      </c>
      <c r="AG78" s="2">
        <f t="shared" si="47"/>
        <v>0</v>
      </c>
      <c r="AH78" s="2">
        <f t="shared" si="47"/>
        <v>0</v>
      </c>
      <c r="AI78" s="2"/>
      <c r="AJ78" s="2" t="str">
        <f t="shared" si="46"/>
        <v>0</v>
      </c>
      <c r="AK78" s="2" t="str">
        <f t="shared" si="48"/>
        <v>0</v>
      </c>
      <c r="AL78" s="2" t="str">
        <f t="shared" si="49"/>
        <v>0</v>
      </c>
    </row>
    <row r="79" spans="1:38">
      <c r="A79" s="67" t="s">
        <v>81</v>
      </c>
      <c r="B79" s="2">
        <v>19.45</v>
      </c>
      <c r="C79" s="2"/>
      <c r="D79" s="67" t="s">
        <v>81</v>
      </c>
      <c r="E79" s="2">
        <v>54</v>
      </c>
      <c r="F79" s="2"/>
      <c r="G79" s="2"/>
      <c r="H79" s="2"/>
      <c r="I79" s="2"/>
      <c r="J79" s="2"/>
      <c r="K79" s="2"/>
      <c r="L79" s="2"/>
      <c r="M79" s="2"/>
      <c r="N79" s="2"/>
      <c r="O79" s="2"/>
      <c r="P79" s="2"/>
      <c r="Q79" s="2"/>
      <c r="R79" s="2"/>
      <c r="S79" s="2"/>
      <c r="T79" s="3" t="str">
        <f t="shared" si="43"/>
        <v>Totale complessivo</v>
      </c>
      <c r="U79" s="2">
        <f t="shared" si="44"/>
        <v>19.45</v>
      </c>
      <c r="V79" s="2"/>
      <c r="W79" s="2">
        <f t="shared" si="47"/>
        <v>54</v>
      </c>
      <c r="X79" s="2">
        <f t="shared" si="47"/>
        <v>0</v>
      </c>
      <c r="Y79" s="2">
        <f t="shared" si="47"/>
        <v>0</v>
      </c>
      <c r="Z79" s="2">
        <f t="shared" si="47"/>
        <v>0</v>
      </c>
      <c r="AA79" s="2">
        <f t="shared" si="47"/>
        <v>0</v>
      </c>
      <c r="AB79" s="2">
        <f t="shared" si="47"/>
        <v>0</v>
      </c>
      <c r="AC79" s="2">
        <f t="shared" si="47"/>
        <v>0</v>
      </c>
      <c r="AD79" s="2">
        <f t="shared" si="47"/>
        <v>0</v>
      </c>
      <c r="AE79" s="2">
        <f t="shared" si="47"/>
        <v>0</v>
      </c>
      <c r="AF79" s="2">
        <f t="shared" si="47"/>
        <v>0</v>
      </c>
      <c r="AG79" s="2">
        <f t="shared" si="47"/>
        <v>0</v>
      </c>
      <c r="AH79" s="2">
        <f t="shared" si="47"/>
        <v>0</v>
      </c>
      <c r="AI79" s="2"/>
      <c r="AJ79" s="2">
        <f t="shared" ref="AJ79:AJ80" si="50">IF(W79=0,"0",$W79*$U79*$B$3*2)</f>
        <v>630.17999999999995</v>
      </c>
      <c r="AK79" s="2">
        <f t="shared" si="48"/>
        <v>630.17999999999995</v>
      </c>
      <c r="AL79" s="2" t="str">
        <f t="shared" si="49"/>
        <v>0</v>
      </c>
    </row>
    <row r="80" spans="1:38">
      <c r="A80" s="2"/>
      <c r="B80" s="2"/>
      <c r="C80" s="2"/>
      <c r="D80" s="2"/>
      <c r="E80" s="2"/>
      <c r="F80" s="2"/>
      <c r="G80" s="2"/>
      <c r="H80" s="2"/>
      <c r="I80" s="2"/>
      <c r="J80" s="2"/>
      <c r="K80" s="2"/>
      <c r="L80" s="2"/>
      <c r="M80" s="2"/>
      <c r="N80" s="2"/>
      <c r="O80" s="2"/>
      <c r="P80" s="2"/>
      <c r="Q80" s="2"/>
      <c r="R80" s="2"/>
      <c r="S80" s="2"/>
      <c r="T80" s="3">
        <f t="shared" si="43"/>
        <v>0</v>
      </c>
      <c r="U80" s="2" t="str">
        <f t="shared" si="44"/>
        <v>N.A.</v>
      </c>
      <c r="V80" s="2"/>
      <c r="W80" s="2">
        <f t="shared" si="47"/>
        <v>0</v>
      </c>
      <c r="X80" s="2">
        <f t="shared" si="47"/>
        <v>0</v>
      </c>
      <c r="Y80" s="2">
        <f t="shared" si="47"/>
        <v>0</v>
      </c>
      <c r="Z80" s="2">
        <f t="shared" si="47"/>
        <v>0</v>
      </c>
      <c r="AA80" s="2">
        <f t="shared" si="47"/>
        <v>0</v>
      </c>
      <c r="AB80" s="2">
        <f t="shared" si="47"/>
        <v>0</v>
      </c>
      <c r="AC80" s="2">
        <f t="shared" si="47"/>
        <v>0</v>
      </c>
      <c r="AD80" s="2">
        <f t="shared" si="47"/>
        <v>0</v>
      </c>
      <c r="AE80" s="2">
        <f t="shared" si="47"/>
        <v>0</v>
      </c>
      <c r="AF80" s="2">
        <f t="shared" si="47"/>
        <v>0</v>
      </c>
      <c r="AG80" s="2">
        <f t="shared" si="47"/>
        <v>0</v>
      </c>
      <c r="AH80" s="2">
        <f t="shared" si="47"/>
        <v>0</v>
      </c>
      <c r="AI80" s="2"/>
      <c r="AJ80" s="2" t="str">
        <f t="shared" si="50"/>
        <v>0</v>
      </c>
      <c r="AK80" s="2" t="str">
        <f t="shared" si="48"/>
        <v>0</v>
      </c>
      <c r="AL80" s="2" t="str">
        <f t="shared" si="49"/>
        <v>0</v>
      </c>
    </row>
    <row r="81" spans="1:38">
      <c r="A81" s="2"/>
      <c r="B81" s="2"/>
      <c r="C81" s="2"/>
      <c r="D81" s="2"/>
      <c r="E81" s="2"/>
      <c r="F81" s="2"/>
      <c r="G81" s="2"/>
      <c r="H81" s="2"/>
      <c r="I81" s="2"/>
      <c r="J81" s="2"/>
      <c r="K81" s="2"/>
      <c r="L81" s="2"/>
      <c r="M81" s="2"/>
      <c r="N81" s="2"/>
      <c r="O81" s="2"/>
      <c r="P81" s="2"/>
      <c r="Q81" s="2"/>
      <c r="R81" s="2"/>
      <c r="S81" s="2"/>
      <c r="T81" s="3">
        <f t="shared" si="43"/>
        <v>0</v>
      </c>
      <c r="U81" s="2" t="str">
        <f t="shared" si="44"/>
        <v>N.A.</v>
      </c>
      <c r="V81" s="2"/>
      <c r="W81" s="2">
        <f t="shared" si="47"/>
        <v>0</v>
      </c>
      <c r="X81" s="2">
        <f t="shared" si="47"/>
        <v>0</v>
      </c>
      <c r="Y81" s="2">
        <f t="shared" si="47"/>
        <v>0</v>
      </c>
      <c r="Z81" s="2">
        <f t="shared" si="47"/>
        <v>0</v>
      </c>
      <c r="AA81" s="2">
        <f t="shared" si="47"/>
        <v>0</v>
      </c>
      <c r="AB81" s="2">
        <f t="shared" si="47"/>
        <v>0</v>
      </c>
      <c r="AC81" s="2">
        <f t="shared" si="47"/>
        <v>0</v>
      </c>
      <c r="AD81" s="2">
        <f t="shared" si="47"/>
        <v>0</v>
      </c>
      <c r="AE81" s="2">
        <f t="shared" si="47"/>
        <v>0</v>
      </c>
      <c r="AF81" s="2">
        <f t="shared" si="47"/>
        <v>0</v>
      </c>
      <c r="AG81" s="2">
        <f t="shared" si="47"/>
        <v>0</v>
      </c>
      <c r="AH81" s="2">
        <f t="shared" si="47"/>
        <v>0</v>
      </c>
      <c r="AI81" s="2"/>
      <c r="AJ81" s="2" t="str">
        <f>IF(W81=0,"0",$W81*$U81*$B$3*2)</f>
        <v>0</v>
      </c>
      <c r="AK81" s="2" t="str">
        <f>IF(AND(W81=0,X81=0,Y81=0,Z81=0,AA81=0,AB81=0),"0",SUM($W81:$AB81)*$U81*$B$3*2)</f>
        <v>0</v>
      </c>
      <c r="AL81" s="2" t="str">
        <f>IF(AND(AC81=0,AD81=0,AE81=0,AF81=0,AG81=0,AH81=0),"0",SUM($AC81:$AH81)*$U81*$B$3*2)</f>
        <v>0</v>
      </c>
    </row>
    <row r="82" spans="1:38">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row>
    <row r="83" spans="1:38">
      <c r="A83" s="2"/>
      <c r="B83" s="2"/>
      <c r="C83" s="2"/>
      <c r="D83" s="2"/>
      <c r="E83" s="68">
        <f>Input_dati!B1</f>
        <v>43466</v>
      </c>
      <c r="F83" s="68">
        <f>EDATE(E83,1)</f>
        <v>43497</v>
      </c>
      <c r="G83" s="68">
        <f t="shared" ref="G83:P83" si="51">EDATE(F83,1)</f>
        <v>43525</v>
      </c>
      <c r="H83" s="68">
        <f t="shared" si="51"/>
        <v>43556</v>
      </c>
      <c r="I83" s="68">
        <f t="shared" si="51"/>
        <v>43586</v>
      </c>
      <c r="J83" s="68">
        <f t="shared" si="51"/>
        <v>43617</v>
      </c>
      <c r="K83" s="68">
        <f t="shared" si="51"/>
        <v>43647</v>
      </c>
      <c r="L83" s="68">
        <f t="shared" si="51"/>
        <v>43678</v>
      </c>
      <c r="M83" s="68">
        <f t="shared" si="51"/>
        <v>43709</v>
      </c>
      <c r="N83" s="68">
        <f t="shared" si="51"/>
        <v>43739</v>
      </c>
      <c r="O83" s="68">
        <f t="shared" si="51"/>
        <v>43770</v>
      </c>
      <c r="P83" s="68">
        <f t="shared" si="51"/>
        <v>43800</v>
      </c>
      <c r="Q83" s="2" t="str">
        <f t="shared" ref="Q83" si="52">MID(Q84,10,6)</f>
        <v/>
      </c>
      <c r="R83" s="2"/>
      <c r="S83" s="2"/>
      <c r="T83" s="2"/>
      <c r="U83" s="2"/>
      <c r="V83" s="2"/>
      <c r="W83" s="2"/>
      <c r="X83" s="2"/>
      <c r="Y83" s="2"/>
      <c r="Z83" s="2"/>
      <c r="AA83" s="2"/>
      <c r="AB83" s="2"/>
      <c r="AC83" s="2"/>
      <c r="AD83" s="2"/>
      <c r="AE83" s="2"/>
      <c r="AF83" s="2"/>
      <c r="AG83" s="2"/>
      <c r="AH83" s="2"/>
      <c r="AI83" s="2"/>
      <c r="AJ83" s="2"/>
      <c r="AK83" s="2"/>
      <c r="AL83" s="2"/>
    </row>
    <row r="84" spans="1:38">
      <c r="A84" s="2" t="s">
        <v>119</v>
      </c>
      <c r="B84" s="2" t="s">
        <v>193</v>
      </c>
      <c r="C84" s="2"/>
      <c r="D84" s="2" t="s">
        <v>119</v>
      </c>
      <c r="E84" s="2" t="s">
        <v>156</v>
      </c>
      <c r="F84" s="2" t="s">
        <v>157</v>
      </c>
      <c r="G84" s="2" t="s">
        <v>158</v>
      </c>
      <c r="H84" s="2" t="s">
        <v>159</v>
      </c>
      <c r="I84" s="2" t="s">
        <v>160</v>
      </c>
      <c r="J84" s="2" t="s">
        <v>161</v>
      </c>
      <c r="K84" s="2" t="s">
        <v>162</v>
      </c>
      <c r="L84" s="2" t="s">
        <v>163</v>
      </c>
      <c r="M84" s="2" t="s">
        <v>164</v>
      </c>
      <c r="N84" s="2" t="s">
        <v>165</v>
      </c>
      <c r="O84" s="2" t="s">
        <v>166</v>
      </c>
      <c r="P84" s="2" t="s">
        <v>167</v>
      </c>
      <c r="Q84" s="2"/>
      <c r="R84" s="2"/>
      <c r="S84" s="2"/>
      <c r="T84" s="2"/>
      <c r="U84" s="2"/>
      <c r="V84" s="2"/>
      <c r="W84" s="59">
        <f>E83</f>
        <v>43466</v>
      </c>
      <c r="X84" s="59">
        <f t="shared" ref="X84:AH84" si="53">F83</f>
        <v>43497</v>
      </c>
      <c r="Y84" s="59">
        <f t="shared" si="53"/>
        <v>43525</v>
      </c>
      <c r="Z84" s="59">
        <f t="shared" si="53"/>
        <v>43556</v>
      </c>
      <c r="AA84" s="59">
        <f t="shared" si="53"/>
        <v>43586</v>
      </c>
      <c r="AB84" s="59">
        <f t="shared" si="53"/>
        <v>43617</v>
      </c>
      <c r="AC84" s="59">
        <f t="shared" si="53"/>
        <v>43647</v>
      </c>
      <c r="AD84" s="59">
        <f t="shared" si="53"/>
        <v>43678</v>
      </c>
      <c r="AE84" s="59">
        <f t="shared" si="53"/>
        <v>43709</v>
      </c>
      <c r="AF84" s="59">
        <f t="shared" si="53"/>
        <v>43739</v>
      </c>
      <c r="AG84" s="59">
        <f t="shared" si="53"/>
        <v>43770</v>
      </c>
      <c r="AH84" s="59">
        <f t="shared" si="53"/>
        <v>43800</v>
      </c>
      <c r="AI84" s="68"/>
      <c r="AJ84" s="59">
        <f>W84</f>
        <v>43466</v>
      </c>
      <c r="AK84" s="59">
        <f>EDATE(AJ84,5)</f>
        <v>43617</v>
      </c>
      <c r="AL84" s="59">
        <f>EDATE(AK84,6)</f>
        <v>43800</v>
      </c>
    </row>
    <row r="85" spans="1:38">
      <c r="A85" s="67" t="s">
        <v>49</v>
      </c>
      <c r="B85" s="2">
        <v>18.967741935483872</v>
      </c>
      <c r="C85" s="2"/>
      <c r="D85" s="67" t="s">
        <v>49</v>
      </c>
      <c r="E85" s="2">
        <v>18</v>
      </c>
      <c r="F85" s="2"/>
      <c r="G85" s="2"/>
      <c r="H85" s="2"/>
      <c r="I85" s="2"/>
      <c r="J85" s="2"/>
      <c r="K85" s="2"/>
      <c r="L85" s="2"/>
      <c r="M85" s="2"/>
      <c r="N85" s="2"/>
      <c r="O85" s="2"/>
      <c r="P85" s="2"/>
      <c r="Q85" s="2"/>
      <c r="R85" s="2"/>
      <c r="S85" s="2"/>
      <c r="T85" s="3" t="str">
        <f>D85</f>
        <v>Femmina</v>
      </c>
      <c r="U85" s="2">
        <f>IF(ISBLANK(B85),"N.A.",B85)</f>
        <v>18.967741935483872</v>
      </c>
      <c r="V85" s="2"/>
      <c r="W85" s="2">
        <f>IF(ISNUMBER(MATCH(W$84,$D$83:$Q$83,0)),_xlfn.IFNA(VLOOKUP($T85,$D$83:$Q$88,MATCH(W$84,$D$83:$Q$83,0),FALSE),0),"N.A.")</f>
        <v>18</v>
      </c>
      <c r="X85" s="2">
        <f t="shared" ref="X85:AH85" si="54">IF(ISNUMBER(MATCH(X$84,$D$83:$Q$83,0)),_xlfn.IFNA(VLOOKUP($T85,$D$83:$Q$88,MATCH(X$84,$D$83:$Q$83,0),FALSE),0),"N.A.")</f>
        <v>0</v>
      </c>
      <c r="Y85" s="2">
        <f t="shared" si="54"/>
        <v>0</v>
      </c>
      <c r="Z85" s="2">
        <f t="shared" si="54"/>
        <v>0</v>
      </c>
      <c r="AA85" s="2">
        <f t="shared" si="54"/>
        <v>0</v>
      </c>
      <c r="AB85" s="2">
        <f t="shared" si="54"/>
        <v>0</v>
      </c>
      <c r="AC85" s="2">
        <f t="shared" si="54"/>
        <v>0</v>
      </c>
      <c r="AD85" s="2">
        <f t="shared" si="54"/>
        <v>0</v>
      </c>
      <c r="AE85" s="2">
        <f t="shared" si="54"/>
        <v>0</v>
      </c>
      <c r="AF85" s="2">
        <f t="shared" si="54"/>
        <v>0</v>
      </c>
      <c r="AG85" s="2">
        <f t="shared" si="54"/>
        <v>0</v>
      </c>
      <c r="AH85" s="2">
        <f t="shared" si="54"/>
        <v>0</v>
      </c>
      <c r="AI85" s="2"/>
      <c r="AJ85" s="2">
        <f>IF(W85=0,"0",$W85*$U85*$B$3*2)</f>
        <v>204.8516129032258</v>
      </c>
      <c r="AK85" s="2">
        <f>IF(AND(W85=0,X85=0,Y85=0,Z85=0,AA85=0,AB85=0),"0",SUM($W85:$AB85)*$U85*$B$3*2)</f>
        <v>204.8516129032258</v>
      </c>
      <c r="AL85" s="2" t="str">
        <f>IF(AND(AC85=0,AD85=0,AE85=0,AF85=0,AG85=0,AH85=0),"0",SUM($AC85:$AH85)*$U85*$B$3*2)</f>
        <v>0</v>
      </c>
    </row>
    <row r="86" spans="1:38">
      <c r="A86" s="67" t="s">
        <v>38</v>
      </c>
      <c r="B86" s="2">
        <v>19.666666666666668</v>
      </c>
      <c r="C86" s="2"/>
      <c r="D86" s="67" t="s">
        <v>38</v>
      </c>
      <c r="E86" s="2">
        <v>36</v>
      </c>
      <c r="F86" s="2"/>
      <c r="G86" s="2"/>
      <c r="H86" s="2"/>
      <c r="I86" s="2"/>
      <c r="J86" s="2"/>
      <c r="K86" s="2"/>
      <c r="L86" s="2"/>
      <c r="M86" s="2"/>
      <c r="N86" s="2"/>
      <c r="O86" s="2"/>
      <c r="P86" s="2"/>
      <c r="Q86" s="2"/>
      <c r="R86" s="2"/>
      <c r="S86" s="2"/>
      <c r="T86" s="3" t="str">
        <f t="shared" ref="T86:T87" si="55">D86</f>
        <v>Maschio</v>
      </c>
      <c r="U86" s="2">
        <f t="shared" ref="U86:U88" si="56">IF(ISBLANK(B86),"N.A.",B86)</f>
        <v>19.666666666666668</v>
      </c>
      <c r="V86" s="2"/>
      <c r="W86" s="2">
        <f t="shared" ref="W86:AH88" si="57">IF(ISNUMBER(MATCH(W$84,$D$83:$Q$83,0)),_xlfn.IFNA(VLOOKUP($T86,$D$83:$Q$88,MATCH(W$84,$D$83:$Q$83,0),FALSE),0),"N.A.")</f>
        <v>36</v>
      </c>
      <c r="X86" s="2">
        <f t="shared" si="57"/>
        <v>0</v>
      </c>
      <c r="Y86" s="2">
        <f t="shared" si="57"/>
        <v>0</v>
      </c>
      <c r="Z86" s="2">
        <f t="shared" si="57"/>
        <v>0</v>
      </c>
      <c r="AA86" s="2">
        <f t="shared" si="57"/>
        <v>0</v>
      </c>
      <c r="AB86" s="2">
        <f t="shared" si="57"/>
        <v>0</v>
      </c>
      <c r="AC86" s="2">
        <f t="shared" si="57"/>
        <v>0</v>
      </c>
      <c r="AD86" s="2">
        <f t="shared" si="57"/>
        <v>0</v>
      </c>
      <c r="AE86" s="2">
        <f t="shared" si="57"/>
        <v>0</v>
      </c>
      <c r="AF86" s="2">
        <f t="shared" si="57"/>
        <v>0</v>
      </c>
      <c r="AG86" s="2">
        <f t="shared" si="57"/>
        <v>0</v>
      </c>
      <c r="AH86" s="2">
        <f t="shared" si="57"/>
        <v>0</v>
      </c>
      <c r="AI86" s="2"/>
      <c r="AJ86" s="2">
        <f t="shared" ref="AJ86" si="58">IF(W86=0,"0",$W86*$U86*$B$3*2)</f>
        <v>424.8</v>
      </c>
      <c r="AK86" s="2">
        <f t="shared" ref="AK86" si="59">IF(AND(W86=0,X86=0,Y86=0,Z86=0,AA86=0,AB86=0),"0",SUM($W86:$AB86)*$U86*$B$3*2)</f>
        <v>424.8</v>
      </c>
      <c r="AL86" s="2" t="str">
        <f t="shared" ref="AL86" si="60">IF(AND(AC86=0,AD86=0,AE86=0,AF86=0,AG86=0,AH86=0),"0",SUM($AC86:$AH86)*$U86*$B$3*2)</f>
        <v>0</v>
      </c>
    </row>
    <row r="87" spans="1:38">
      <c r="A87" s="67" t="s">
        <v>136</v>
      </c>
      <c r="B87" s="2"/>
      <c r="C87" s="2"/>
      <c r="D87" s="67" t="s">
        <v>136</v>
      </c>
      <c r="E87" s="2"/>
      <c r="F87" s="2"/>
      <c r="G87" s="2"/>
      <c r="H87" s="2"/>
      <c r="I87" s="2"/>
      <c r="J87" s="2"/>
      <c r="K87" s="2"/>
      <c r="L87" s="2"/>
      <c r="M87" s="2"/>
      <c r="N87" s="2"/>
      <c r="O87" s="2"/>
      <c r="P87" s="2"/>
      <c r="Q87" s="2"/>
      <c r="R87" s="2"/>
      <c r="S87" s="2"/>
      <c r="T87" s="3" t="str">
        <f t="shared" si="55"/>
        <v>(vuoto)</v>
      </c>
      <c r="U87" s="2" t="str">
        <f t="shared" si="56"/>
        <v>N.A.</v>
      </c>
      <c r="V87" s="2"/>
      <c r="W87" s="2">
        <f t="shared" si="57"/>
        <v>0</v>
      </c>
      <c r="X87" s="2">
        <f t="shared" si="57"/>
        <v>0</v>
      </c>
      <c r="Y87" s="2">
        <f t="shared" si="57"/>
        <v>0</v>
      </c>
      <c r="Z87" s="2">
        <f t="shared" si="57"/>
        <v>0</v>
      </c>
      <c r="AA87" s="2">
        <f t="shared" si="57"/>
        <v>0</v>
      </c>
      <c r="AB87" s="2">
        <f t="shared" si="57"/>
        <v>0</v>
      </c>
      <c r="AC87" s="2">
        <f t="shared" si="57"/>
        <v>0</v>
      </c>
      <c r="AD87" s="2">
        <f t="shared" si="57"/>
        <v>0</v>
      </c>
      <c r="AE87" s="2">
        <f t="shared" si="57"/>
        <v>0</v>
      </c>
      <c r="AF87" s="2">
        <f t="shared" si="57"/>
        <v>0</v>
      </c>
      <c r="AG87" s="2">
        <f t="shared" si="57"/>
        <v>0</v>
      </c>
      <c r="AH87" s="2">
        <f t="shared" si="57"/>
        <v>0</v>
      </c>
      <c r="AI87" s="2"/>
      <c r="AJ87" s="2" t="str">
        <f>IF(W87=0,"0",$W87*$U87*$B$3*2)</f>
        <v>0</v>
      </c>
      <c r="AK87" s="2" t="str">
        <f>IF(AND(W87=0,X87=0,Y87=0,Z87=0,AA87=0,AB87=0),"0",SUM($W87:$AB87)*$U87*$B$3*2)</f>
        <v>0</v>
      </c>
      <c r="AL87" s="2" t="str">
        <f>IF(AND(AC87=0,AD87=0,AE87=0,AF87=0,AG87=0,AH87=0),"0",SUM($AC87:$AH87)*$U87*$B$3*2)</f>
        <v>0</v>
      </c>
    </row>
    <row r="88" spans="1:38">
      <c r="A88" s="67" t="s">
        <v>81</v>
      </c>
      <c r="B88" s="2">
        <v>19.45</v>
      </c>
      <c r="C88" s="2"/>
      <c r="D88" s="67" t="s">
        <v>81</v>
      </c>
      <c r="E88" s="2">
        <v>54</v>
      </c>
      <c r="F88" s="2"/>
      <c r="G88" s="2"/>
      <c r="H88" s="2"/>
      <c r="I88" s="2"/>
      <c r="J88" s="2"/>
      <c r="K88" s="2"/>
      <c r="L88" s="2"/>
      <c r="M88" s="2"/>
      <c r="N88" s="2"/>
      <c r="O88" s="2"/>
      <c r="P88" s="2"/>
      <c r="Q88" s="2"/>
      <c r="R88" s="2"/>
      <c r="S88" s="2"/>
      <c r="T88" s="3" t="str">
        <f>D88</f>
        <v>Totale complessivo</v>
      </c>
      <c r="U88" s="2">
        <f t="shared" si="56"/>
        <v>19.45</v>
      </c>
      <c r="V88" s="2"/>
      <c r="W88" s="2">
        <f t="shared" si="57"/>
        <v>54</v>
      </c>
      <c r="X88" s="2">
        <f t="shared" si="57"/>
        <v>0</v>
      </c>
      <c r="Y88" s="2">
        <f t="shared" si="57"/>
        <v>0</v>
      </c>
      <c r="Z88" s="2">
        <f t="shared" si="57"/>
        <v>0</v>
      </c>
      <c r="AA88" s="2">
        <f t="shared" si="57"/>
        <v>0</v>
      </c>
      <c r="AB88" s="2">
        <f t="shared" si="57"/>
        <v>0</v>
      </c>
      <c r="AC88" s="2">
        <f t="shared" si="57"/>
        <v>0</v>
      </c>
      <c r="AD88" s="2">
        <f t="shared" si="57"/>
        <v>0</v>
      </c>
      <c r="AE88" s="2">
        <f t="shared" si="57"/>
        <v>0</v>
      </c>
      <c r="AF88" s="2">
        <f t="shared" si="57"/>
        <v>0</v>
      </c>
      <c r="AG88" s="2">
        <f t="shared" si="57"/>
        <v>0</v>
      </c>
      <c r="AH88" s="2">
        <f t="shared" si="57"/>
        <v>0</v>
      </c>
      <c r="AI88" s="2"/>
      <c r="AJ88" s="2">
        <f>IF(W88=0,"0",$W88*$U88*$B$3*2)</f>
        <v>630.17999999999995</v>
      </c>
      <c r="AK88" s="2">
        <f>IF(AND(W88=0,X88=0,Y88=0,Z88=0,AA88=0,AB88=0),"0",SUM($W88:$AB88)*$U88*$B$3*2)</f>
        <v>630.17999999999995</v>
      </c>
      <c r="AL88" s="2" t="str">
        <f>IF(AND(AC88=0,AD88=0,AE88=0,AF88=0,AG88=0,AH88=0),"0",SUM($AC88:$AH88)*$U88*$B$3*2)</f>
        <v>0</v>
      </c>
    </row>
    <row r="89" spans="1:38">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row>
    <row r="90" spans="1:38">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row>
    <row r="91" spans="1:38">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row>
    <row r="92" spans="1:38">
      <c r="A92" s="2"/>
      <c r="B92" s="2"/>
      <c r="C92" s="2"/>
      <c r="D92" s="2"/>
      <c r="E92" s="68">
        <f>Input_dati!B1</f>
        <v>43466</v>
      </c>
      <c r="F92" s="68">
        <f>EDATE(E92,1)</f>
        <v>43497</v>
      </c>
      <c r="G92" s="68">
        <f t="shared" ref="G92:P92" si="61">EDATE(F92,1)</f>
        <v>43525</v>
      </c>
      <c r="H92" s="68">
        <f t="shared" si="61"/>
        <v>43556</v>
      </c>
      <c r="I92" s="68">
        <f t="shared" si="61"/>
        <v>43586</v>
      </c>
      <c r="J92" s="68">
        <f t="shared" si="61"/>
        <v>43617</v>
      </c>
      <c r="K92" s="68">
        <f t="shared" si="61"/>
        <v>43647</v>
      </c>
      <c r="L92" s="68">
        <f t="shared" si="61"/>
        <v>43678</v>
      </c>
      <c r="M92" s="68">
        <f t="shared" si="61"/>
        <v>43709</v>
      </c>
      <c r="N92" s="68">
        <f t="shared" si="61"/>
        <v>43739</v>
      </c>
      <c r="O92" s="68">
        <f t="shared" si="61"/>
        <v>43770</v>
      </c>
      <c r="P92" s="68">
        <f t="shared" si="61"/>
        <v>43800</v>
      </c>
      <c r="Q92" s="2" t="str">
        <f t="shared" ref="Q92" si="62">MID(Q93,10,6)</f>
        <v/>
      </c>
      <c r="R92" s="2"/>
      <c r="S92" s="2"/>
      <c r="T92" s="2"/>
      <c r="U92" s="2"/>
      <c r="V92" s="2"/>
      <c r="W92" s="2"/>
      <c r="X92" s="2"/>
      <c r="Y92" s="2"/>
      <c r="Z92" s="2"/>
      <c r="AA92" s="2"/>
      <c r="AB92" s="2"/>
      <c r="AC92" s="2"/>
      <c r="AD92" s="2"/>
      <c r="AE92" s="2"/>
      <c r="AF92" s="2"/>
      <c r="AG92" s="2"/>
      <c r="AH92" s="2"/>
      <c r="AI92" s="2"/>
      <c r="AJ92" s="2"/>
      <c r="AK92" s="2"/>
      <c r="AL92" s="2"/>
    </row>
    <row r="93" spans="1:38">
      <c r="A93" s="2" t="s">
        <v>119</v>
      </c>
      <c r="B93" s="2" t="s">
        <v>193</v>
      </c>
      <c r="C93" s="2"/>
      <c r="D93" s="2" t="s">
        <v>119</v>
      </c>
      <c r="E93" s="2" t="s">
        <v>156</v>
      </c>
      <c r="F93" s="2" t="s">
        <v>157</v>
      </c>
      <c r="G93" s="2" t="s">
        <v>158</v>
      </c>
      <c r="H93" s="2" t="s">
        <v>159</v>
      </c>
      <c r="I93" s="2" t="s">
        <v>160</v>
      </c>
      <c r="J93" s="2" t="s">
        <v>161</v>
      </c>
      <c r="K93" s="2" t="s">
        <v>162</v>
      </c>
      <c r="L93" s="2" t="s">
        <v>163</v>
      </c>
      <c r="M93" s="2" t="s">
        <v>164</v>
      </c>
      <c r="N93" s="2" t="s">
        <v>165</v>
      </c>
      <c r="O93" s="2" t="s">
        <v>166</v>
      </c>
      <c r="P93" s="2" t="s">
        <v>167</v>
      </c>
      <c r="Q93" s="2"/>
      <c r="R93" s="2"/>
      <c r="S93" s="2"/>
      <c r="T93" s="2"/>
      <c r="U93" s="2"/>
      <c r="V93" s="2"/>
      <c r="W93" s="59">
        <f>E92</f>
        <v>43466</v>
      </c>
      <c r="X93" s="59">
        <f t="shared" ref="X93:AH93" si="63">F92</f>
        <v>43497</v>
      </c>
      <c r="Y93" s="59">
        <f t="shared" si="63"/>
        <v>43525</v>
      </c>
      <c r="Z93" s="59">
        <f t="shared" si="63"/>
        <v>43556</v>
      </c>
      <c r="AA93" s="59">
        <f t="shared" si="63"/>
        <v>43586</v>
      </c>
      <c r="AB93" s="59">
        <f t="shared" si="63"/>
        <v>43617</v>
      </c>
      <c r="AC93" s="59">
        <f t="shared" si="63"/>
        <v>43647</v>
      </c>
      <c r="AD93" s="59">
        <f t="shared" si="63"/>
        <v>43678</v>
      </c>
      <c r="AE93" s="59">
        <f t="shared" si="63"/>
        <v>43709</v>
      </c>
      <c r="AF93" s="59">
        <f t="shared" si="63"/>
        <v>43739</v>
      </c>
      <c r="AG93" s="59">
        <f t="shared" si="63"/>
        <v>43770</v>
      </c>
      <c r="AH93" s="59">
        <f t="shared" si="63"/>
        <v>43800</v>
      </c>
      <c r="AI93" s="68"/>
      <c r="AJ93" s="59">
        <f>W93</f>
        <v>43466</v>
      </c>
      <c r="AK93" s="59">
        <f>EDATE(AJ93,5)</f>
        <v>43617</v>
      </c>
      <c r="AL93" s="59">
        <f>EDATE(AK93,6)</f>
        <v>43800</v>
      </c>
    </row>
    <row r="94" spans="1:38">
      <c r="A94" s="67" t="s">
        <v>67</v>
      </c>
      <c r="B94" s="2">
        <v>24</v>
      </c>
      <c r="C94" s="2"/>
      <c r="D94" s="67" t="s">
        <v>67</v>
      </c>
      <c r="E94" s="2">
        <v>2</v>
      </c>
      <c r="F94" s="2"/>
      <c r="G94" s="2"/>
      <c r="H94" s="2"/>
      <c r="I94" s="2"/>
      <c r="J94" s="2"/>
      <c r="K94" s="2"/>
      <c r="L94" s="2"/>
      <c r="M94" s="2"/>
      <c r="N94" s="2"/>
      <c r="O94" s="2"/>
      <c r="P94" s="2"/>
      <c r="Q94" s="2"/>
      <c r="R94" s="2"/>
      <c r="S94" s="2"/>
      <c r="T94" s="3" t="str">
        <f>D94</f>
        <v>Dirigente</v>
      </c>
      <c r="U94" s="2">
        <f t="shared" ref="U94:U102" si="64">IF(ISBLANK(B94),"N.A.",B94)</f>
        <v>24</v>
      </c>
      <c r="V94" s="2"/>
      <c r="W94" s="2">
        <f>IF(ISNUMBER(MATCH(W$93,$D$92:$Q$92,0)),_xlfn.IFNA(VLOOKUP($T94,$D$92:$Q$102,MATCH(W$93,$D$92:$Q$92,0),FALSE),0),"N.A.")</f>
        <v>2</v>
      </c>
      <c r="X94" s="2">
        <f t="shared" ref="X94:AH94" si="65">IF(ISNUMBER(MATCH(X$93,$D$92:$Q$92,0)),_xlfn.IFNA(VLOOKUP($T94,$D$92:$Q$102,MATCH(X$93,$D$92:$Q$92,0),FALSE),0),"N.A.")</f>
        <v>0</v>
      </c>
      <c r="Y94" s="2">
        <f t="shared" si="65"/>
        <v>0</v>
      </c>
      <c r="Z94" s="2">
        <f t="shared" si="65"/>
        <v>0</v>
      </c>
      <c r="AA94" s="2">
        <f t="shared" si="65"/>
        <v>0</v>
      </c>
      <c r="AB94" s="2">
        <f t="shared" si="65"/>
        <v>0</v>
      </c>
      <c r="AC94" s="2">
        <f t="shared" si="65"/>
        <v>0</v>
      </c>
      <c r="AD94" s="2">
        <f t="shared" si="65"/>
        <v>0</v>
      </c>
      <c r="AE94" s="2">
        <f t="shared" si="65"/>
        <v>0</v>
      </c>
      <c r="AF94" s="2">
        <f t="shared" si="65"/>
        <v>0</v>
      </c>
      <c r="AG94" s="2">
        <f t="shared" si="65"/>
        <v>0</v>
      </c>
      <c r="AH94" s="2">
        <f t="shared" si="65"/>
        <v>0</v>
      </c>
      <c r="AI94" s="2"/>
      <c r="AJ94" s="2">
        <f>IF(W94=0,"0",$W94*$U94*$B$3*2)</f>
        <v>28.799999999999997</v>
      </c>
      <c r="AK94" s="2">
        <f>IF(AND(W94=0,X94=0,Y94=0,Z94=0,AA94=0,AB94=0),"0",SUM($W94:$AB94)*$U94*$B$3*2)</f>
        <v>28.799999999999997</v>
      </c>
      <c r="AL94" s="2" t="str">
        <f>IF(AND(AC94=0,AD94=0,AE94=0,AF94=0,AG94=0,AH94=0),"0",SUM($AC94:$AH94)*$U94*$B$3*2)</f>
        <v>0</v>
      </c>
    </row>
    <row r="95" spans="1:38">
      <c r="A95" s="67" t="s">
        <v>52</v>
      </c>
      <c r="B95" s="2">
        <v>19.911764705882351</v>
      </c>
      <c r="C95" s="2"/>
      <c r="D95" s="67" t="s">
        <v>52</v>
      </c>
      <c r="E95" s="2">
        <v>17</v>
      </c>
      <c r="F95" s="2"/>
      <c r="G95" s="2"/>
      <c r="H95" s="2"/>
      <c r="I95" s="2"/>
      <c r="J95" s="2"/>
      <c r="K95" s="2"/>
      <c r="L95" s="2"/>
      <c r="M95" s="2"/>
      <c r="N95" s="2"/>
      <c r="O95" s="2"/>
      <c r="P95" s="2"/>
      <c r="Q95" s="2"/>
      <c r="R95" s="2"/>
      <c r="S95" s="2"/>
      <c r="T95" s="3" t="str">
        <f t="shared" ref="T95:T102" si="66">D95</f>
        <v>Quadro</v>
      </c>
      <c r="U95" s="2">
        <f t="shared" si="64"/>
        <v>19.911764705882351</v>
      </c>
      <c r="V95" s="2"/>
      <c r="W95" s="2">
        <f t="shared" ref="W95:AH102" si="67">IF(ISNUMBER(MATCH(W$93,$D$92:$Q$92,0)),_xlfn.IFNA(VLOOKUP($T95,$D$92:$Q$102,MATCH(W$93,$D$92:$Q$92,0),FALSE),0),"N.A.")</f>
        <v>17</v>
      </c>
      <c r="X95" s="2">
        <f t="shared" si="67"/>
        <v>0</v>
      </c>
      <c r="Y95" s="2">
        <f t="shared" si="67"/>
        <v>0</v>
      </c>
      <c r="Z95" s="2">
        <f t="shared" si="67"/>
        <v>0</v>
      </c>
      <c r="AA95" s="2">
        <f t="shared" si="67"/>
        <v>0</v>
      </c>
      <c r="AB95" s="2">
        <f t="shared" si="67"/>
        <v>0</v>
      </c>
      <c r="AC95" s="2">
        <f t="shared" si="67"/>
        <v>0</v>
      </c>
      <c r="AD95" s="2">
        <f t="shared" si="67"/>
        <v>0</v>
      </c>
      <c r="AE95" s="2">
        <f t="shared" si="67"/>
        <v>0</v>
      </c>
      <c r="AF95" s="2">
        <f t="shared" si="67"/>
        <v>0</v>
      </c>
      <c r="AG95" s="2">
        <f t="shared" si="67"/>
        <v>0</v>
      </c>
      <c r="AH95" s="2">
        <f t="shared" si="67"/>
        <v>0</v>
      </c>
      <c r="AI95" s="2"/>
      <c r="AJ95" s="2">
        <f t="shared" ref="AJ95:AJ101" si="68">IF(W95=0,"0",$W95*$U95*$B$3*2)</f>
        <v>203.1</v>
      </c>
      <c r="AK95" s="2">
        <f t="shared" ref="AK95:AK101" si="69">IF(AND(W95=0,X95=0,Y95=0,Z95=0,AA95=0,AB95=0),"0",SUM($W95:$AB95)*$U95*$B$3*2)</f>
        <v>203.1</v>
      </c>
      <c r="AL95" s="2" t="str">
        <f t="shared" ref="AL95:AL101" si="70">IF(AND(AC95=0,AD95=0,AE95=0,AF95=0,AG95=0,AH95=0),"0",SUM($AC95:$AH95)*$U95*$B$3*2)</f>
        <v>0</v>
      </c>
    </row>
    <row r="96" spans="1:38">
      <c r="A96" s="67" t="s">
        <v>40</v>
      </c>
      <c r="B96" s="2">
        <v>18.984126984126984</v>
      </c>
      <c r="C96" s="2"/>
      <c r="D96" s="67" t="s">
        <v>40</v>
      </c>
      <c r="E96" s="2">
        <v>35</v>
      </c>
      <c r="F96" s="2"/>
      <c r="G96" s="2"/>
      <c r="H96" s="2"/>
      <c r="I96" s="2"/>
      <c r="J96" s="2"/>
      <c r="K96" s="2"/>
      <c r="L96" s="2"/>
      <c r="M96" s="2"/>
      <c r="N96" s="2"/>
      <c r="O96" s="2"/>
      <c r="P96" s="2"/>
      <c r="Q96" s="2"/>
      <c r="R96" s="2"/>
      <c r="S96" s="2"/>
      <c r="T96" s="3" t="str">
        <f t="shared" si="66"/>
        <v>Impiegato</v>
      </c>
      <c r="U96" s="2">
        <f t="shared" si="64"/>
        <v>18.984126984126984</v>
      </c>
      <c r="V96" s="2"/>
      <c r="W96" s="2">
        <f t="shared" si="67"/>
        <v>35</v>
      </c>
      <c r="X96" s="2">
        <f t="shared" si="67"/>
        <v>0</v>
      </c>
      <c r="Y96" s="2">
        <f t="shared" si="67"/>
        <v>0</v>
      </c>
      <c r="Z96" s="2">
        <f t="shared" si="67"/>
        <v>0</v>
      </c>
      <c r="AA96" s="2">
        <f t="shared" si="67"/>
        <v>0</v>
      </c>
      <c r="AB96" s="2">
        <f t="shared" si="67"/>
        <v>0</v>
      </c>
      <c r="AC96" s="2">
        <f t="shared" si="67"/>
        <v>0</v>
      </c>
      <c r="AD96" s="2">
        <f t="shared" si="67"/>
        <v>0</v>
      </c>
      <c r="AE96" s="2">
        <f t="shared" si="67"/>
        <v>0</v>
      </c>
      <c r="AF96" s="2">
        <f t="shared" si="67"/>
        <v>0</v>
      </c>
      <c r="AG96" s="2">
        <f t="shared" si="67"/>
        <v>0</v>
      </c>
      <c r="AH96" s="2">
        <f t="shared" si="67"/>
        <v>0</v>
      </c>
      <c r="AI96" s="2"/>
      <c r="AJ96" s="2">
        <f t="shared" si="68"/>
        <v>398.66666666666669</v>
      </c>
      <c r="AK96" s="2">
        <f t="shared" si="69"/>
        <v>398.66666666666669</v>
      </c>
      <c r="AL96" s="2" t="str">
        <f t="shared" si="70"/>
        <v>0</v>
      </c>
    </row>
    <row r="97" spans="1:38">
      <c r="A97" s="67" t="s">
        <v>136</v>
      </c>
      <c r="B97" s="2"/>
      <c r="C97" s="2"/>
      <c r="D97" s="67" t="s">
        <v>136</v>
      </c>
      <c r="E97" s="2"/>
      <c r="F97" s="2"/>
      <c r="G97" s="2"/>
      <c r="H97" s="2"/>
      <c r="I97" s="2"/>
      <c r="J97" s="2"/>
      <c r="K97" s="2"/>
      <c r="L97" s="2"/>
      <c r="M97" s="2"/>
      <c r="N97" s="2"/>
      <c r="O97" s="2"/>
      <c r="P97" s="2"/>
      <c r="Q97" s="2"/>
      <c r="R97" s="2"/>
      <c r="S97" s="2"/>
      <c r="T97" s="3" t="str">
        <f t="shared" si="66"/>
        <v>(vuoto)</v>
      </c>
      <c r="U97" s="2" t="str">
        <f t="shared" si="64"/>
        <v>N.A.</v>
      </c>
      <c r="V97" s="2"/>
      <c r="W97" s="2">
        <f t="shared" si="67"/>
        <v>0</v>
      </c>
      <c r="X97" s="2">
        <f t="shared" si="67"/>
        <v>0</v>
      </c>
      <c r="Y97" s="2">
        <f t="shared" si="67"/>
        <v>0</v>
      </c>
      <c r="Z97" s="2">
        <f t="shared" si="67"/>
        <v>0</v>
      </c>
      <c r="AA97" s="2">
        <f t="shared" si="67"/>
        <v>0</v>
      </c>
      <c r="AB97" s="2">
        <f t="shared" si="67"/>
        <v>0</v>
      </c>
      <c r="AC97" s="2">
        <f t="shared" si="67"/>
        <v>0</v>
      </c>
      <c r="AD97" s="2">
        <f t="shared" si="67"/>
        <v>0</v>
      </c>
      <c r="AE97" s="2">
        <f t="shared" si="67"/>
        <v>0</v>
      </c>
      <c r="AF97" s="2">
        <f t="shared" si="67"/>
        <v>0</v>
      </c>
      <c r="AG97" s="2">
        <f t="shared" si="67"/>
        <v>0</v>
      </c>
      <c r="AH97" s="2">
        <f t="shared" si="67"/>
        <v>0</v>
      </c>
      <c r="AI97" s="2"/>
      <c r="AJ97" s="2" t="str">
        <f t="shared" si="68"/>
        <v>0</v>
      </c>
      <c r="AK97" s="2" t="str">
        <f t="shared" si="69"/>
        <v>0</v>
      </c>
      <c r="AL97" s="2" t="str">
        <f t="shared" si="70"/>
        <v>0</v>
      </c>
    </row>
    <row r="98" spans="1:38">
      <c r="A98" s="67" t="s">
        <v>81</v>
      </c>
      <c r="B98" s="2">
        <v>19.45</v>
      </c>
      <c r="C98" s="2"/>
      <c r="D98" s="67" t="s">
        <v>81</v>
      </c>
      <c r="E98" s="2">
        <v>54</v>
      </c>
      <c r="F98" s="2"/>
      <c r="G98" s="2"/>
      <c r="H98" s="2"/>
      <c r="I98" s="2"/>
      <c r="J98" s="2"/>
      <c r="K98" s="2"/>
      <c r="L98" s="2"/>
      <c r="M98" s="2"/>
      <c r="N98" s="2"/>
      <c r="O98" s="2"/>
      <c r="P98" s="2"/>
      <c r="Q98" s="2"/>
      <c r="R98" s="2"/>
      <c r="S98" s="2"/>
      <c r="T98" s="3" t="str">
        <f t="shared" si="66"/>
        <v>Totale complessivo</v>
      </c>
      <c r="U98" s="2">
        <f t="shared" si="64"/>
        <v>19.45</v>
      </c>
      <c r="V98" s="2"/>
      <c r="W98" s="2">
        <f t="shared" si="67"/>
        <v>54</v>
      </c>
      <c r="X98" s="2">
        <f t="shared" si="67"/>
        <v>0</v>
      </c>
      <c r="Y98" s="2">
        <f t="shared" si="67"/>
        <v>0</v>
      </c>
      <c r="Z98" s="2">
        <f t="shared" si="67"/>
        <v>0</v>
      </c>
      <c r="AA98" s="2">
        <f t="shared" si="67"/>
        <v>0</v>
      </c>
      <c r="AB98" s="2">
        <f t="shared" si="67"/>
        <v>0</v>
      </c>
      <c r="AC98" s="2">
        <f t="shared" si="67"/>
        <v>0</v>
      </c>
      <c r="AD98" s="2">
        <f t="shared" si="67"/>
        <v>0</v>
      </c>
      <c r="AE98" s="2">
        <f t="shared" si="67"/>
        <v>0</v>
      </c>
      <c r="AF98" s="2">
        <f t="shared" si="67"/>
        <v>0</v>
      </c>
      <c r="AG98" s="2">
        <f t="shared" si="67"/>
        <v>0</v>
      </c>
      <c r="AH98" s="2">
        <f t="shared" si="67"/>
        <v>0</v>
      </c>
      <c r="AI98" s="2"/>
      <c r="AJ98" s="2">
        <f t="shared" si="68"/>
        <v>630.17999999999995</v>
      </c>
      <c r="AK98" s="2">
        <f t="shared" si="69"/>
        <v>630.17999999999995</v>
      </c>
      <c r="AL98" s="2" t="str">
        <f t="shared" si="70"/>
        <v>0</v>
      </c>
    </row>
    <row r="99" spans="1:38">
      <c r="A99" s="2"/>
      <c r="B99" s="2"/>
      <c r="C99" s="2"/>
      <c r="D99" s="2"/>
      <c r="E99" s="2"/>
      <c r="F99" s="2"/>
      <c r="G99" s="2"/>
      <c r="H99" s="2"/>
      <c r="I99" s="2"/>
      <c r="J99" s="2"/>
      <c r="K99" s="2"/>
      <c r="L99" s="2"/>
      <c r="M99" s="2"/>
      <c r="N99" s="2"/>
      <c r="O99" s="2"/>
      <c r="P99" s="2"/>
      <c r="Q99" s="2"/>
      <c r="R99" s="2"/>
      <c r="S99" s="2"/>
      <c r="T99" s="3">
        <f t="shared" si="66"/>
        <v>0</v>
      </c>
      <c r="U99" s="2" t="str">
        <f t="shared" si="64"/>
        <v>N.A.</v>
      </c>
      <c r="V99" s="2"/>
      <c r="W99" s="2">
        <f t="shared" si="67"/>
        <v>0</v>
      </c>
      <c r="X99" s="2">
        <f t="shared" si="67"/>
        <v>0</v>
      </c>
      <c r="Y99" s="2">
        <f t="shared" si="67"/>
        <v>0</v>
      </c>
      <c r="Z99" s="2">
        <f t="shared" si="67"/>
        <v>0</v>
      </c>
      <c r="AA99" s="2">
        <f t="shared" si="67"/>
        <v>0</v>
      </c>
      <c r="AB99" s="2">
        <f t="shared" si="67"/>
        <v>0</v>
      </c>
      <c r="AC99" s="2">
        <f t="shared" si="67"/>
        <v>0</v>
      </c>
      <c r="AD99" s="2">
        <f t="shared" si="67"/>
        <v>0</v>
      </c>
      <c r="AE99" s="2">
        <f t="shared" si="67"/>
        <v>0</v>
      </c>
      <c r="AF99" s="2">
        <f t="shared" si="67"/>
        <v>0</v>
      </c>
      <c r="AG99" s="2">
        <f t="shared" si="67"/>
        <v>0</v>
      </c>
      <c r="AH99" s="2">
        <f t="shared" si="67"/>
        <v>0</v>
      </c>
      <c r="AI99" s="2"/>
      <c r="AJ99" s="2" t="str">
        <f t="shared" si="68"/>
        <v>0</v>
      </c>
      <c r="AK99" s="2" t="str">
        <f t="shared" si="69"/>
        <v>0</v>
      </c>
      <c r="AL99" s="2" t="str">
        <f t="shared" si="70"/>
        <v>0</v>
      </c>
    </row>
    <row r="100" spans="1:38">
      <c r="A100" s="2"/>
      <c r="B100" s="2"/>
      <c r="C100" s="2"/>
      <c r="D100" s="2"/>
      <c r="E100" s="2"/>
      <c r="F100" s="2"/>
      <c r="G100" s="2"/>
      <c r="H100" s="2"/>
      <c r="I100" s="2"/>
      <c r="J100" s="2"/>
      <c r="K100" s="2"/>
      <c r="L100" s="2"/>
      <c r="M100" s="2"/>
      <c r="N100" s="2"/>
      <c r="O100" s="2"/>
      <c r="P100" s="2"/>
      <c r="Q100" s="2"/>
      <c r="R100" s="2"/>
      <c r="S100" s="2"/>
      <c r="T100" s="3">
        <f t="shared" si="66"/>
        <v>0</v>
      </c>
      <c r="U100" s="2" t="str">
        <f t="shared" si="64"/>
        <v>N.A.</v>
      </c>
      <c r="V100" s="2"/>
      <c r="W100" s="2">
        <f t="shared" si="67"/>
        <v>0</v>
      </c>
      <c r="X100" s="2">
        <f t="shared" si="67"/>
        <v>0</v>
      </c>
      <c r="Y100" s="2">
        <f t="shared" si="67"/>
        <v>0</v>
      </c>
      <c r="Z100" s="2">
        <f t="shared" si="67"/>
        <v>0</v>
      </c>
      <c r="AA100" s="2">
        <f t="shared" si="67"/>
        <v>0</v>
      </c>
      <c r="AB100" s="2">
        <f t="shared" si="67"/>
        <v>0</v>
      </c>
      <c r="AC100" s="2">
        <f t="shared" si="67"/>
        <v>0</v>
      </c>
      <c r="AD100" s="2">
        <f t="shared" si="67"/>
        <v>0</v>
      </c>
      <c r="AE100" s="2">
        <f t="shared" si="67"/>
        <v>0</v>
      </c>
      <c r="AF100" s="2">
        <f t="shared" si="67"/>
        <v>0</v>
      </c>
      <c r="AG100" s="2">
        <f t="shared" si="67"/>
        <v>0</v>
      </c>
      <c r="AH100" s="2">
        <f t="shared" si="67"/>
        <v>0</v>
      </c>
      <c r="AI100" s="2"/>
      <c r="AJ100" s="2" t="str">
        <f t="shared" si="68"/>
        <v>0</v>
      </c>
      <c r="AK100" s="2" t="str">
        <f t="shared" si="69"/>
        <v>0</v>
      </c>
      <c r="AL100" s="2" t="str">
        <f t="shared" si="70"/>
        <v>0</v>
      </c>
    </row>
    <row r="101" spans="1:38">
      <c r="A101" s="2"/>
      <c r="B101" s="2"/>
      <c r="C101" s="2"/>
      <c r="D101" s="2"/>
      <c r="E101" s="2"/>
      <c r="F101" s="2"/>
      <c r="G101" s="2"/>
      <c r="H101" s="2"/>
      <c r="I101" s="2"/>
      <c r="J101" s="2"/>
      <c r="K101" s="2"/>
      <c r="L101" s="2"/>
      <c r="M101" s="2"/>
      <c r="N101" s="2"/>
      <c r="O101" s="2"/>
      <c r="P101" s="2"/>
      <c r="Q101" s="2"/>
      <c r="R101" s="2"/>
      <c r="S101" s="2"/>
      <c r="T101" s="3">
        <f t="shared" si="66"/>
        <v>0</v>
      </c>
      <c r="U101" s="2" t="str">
        <f t="shared" si="64"/>
        <v>N.A.</v>
      </c>
      <c r="V101" s="2"/>
      <c r="W101" s="2">
        <f t="shared" si="67"/>
        <v>0</v>
      </c>
      <c r="X101" s="2">
        <f t="shared" si="67"/>
        <v>0</v>
      </c>
      <c r="Y101" s="2">
        <f t="shared" si="67"/>
        <v>0</v>
      </c>
      <c r="Z101" s="2">
        <f t="shared" si="67"/>
        <v>0</v>
      </c>
      <c r="AA101" s="2">
        <f t="shared" si="67"/>
        <v>0</v>
      </c>
      <c r="AB101" s="2">
        <f t="shared" si="67"/>
        <v>0</v>
      </c>
      <c r="AC101" s="2">
        <f t="shared" si="67"/>
        <v>0</v>
      </c>
      <c r="AD101" s="2">
        <f t="shared" si="67"/>
        <v>0</v>
      </c>
      <c r="AE101" s="2">
        <f t="shared" si="67"/>
        <v>0</v>
      </c>
      <c r="AF101" s="2">
        <f t="shared" si="67"/>
        <v>0</v>
      </c>
      <c r="AG101" s="2">
        <f t="shared" si="67"/>
        <v>0</v>
      </c>
      <c r="AH101" s="2">
        <f t="shared" si="67"/>
        <v>0</v>
      </c>
      <c r="AI101" s="2"/>
      <c r="AJ101" s="2" t="str">
        <f t="shared" si="68"/>
        <v>0</v>
      </c>
      <c r="AK101" s="2" t="str">
        <f t="shared" si="69"/>
        <v>0</v>
      </c>
      <c r="AL101" s="2" t="str">
        <f t="shared" si="70"/>
        <v>0</v>
      </c>
    </row>
    <row r="102" spans="1:38">
      <c r="A102" s="2"/>
      <c r="B102" s="2"/>
      <c r="C102" s="2"/>
      <c r="D102" s="2"/>
      <c r="E102" s="2"/>
      <c r="F102" s="2"/>
      <c r="G102" s="2"/>
      <c r="H102" s="2"/>
      <c r="I102" s="2"/>
      <c r="J102" s="2"/>
      <c r="K102" s="2"/>
      <c r="L102" s="2"/>
      <c r="M102" s="2"/>
      <c r="N102" s="2"/>
      <c r="O102" s="2"/>
      <c r="P102" s="2"/>
      <c r="Q102" s="2"/>
      <c r="R102" s="2"/>
      <c r="S102" s="2"/>
      <c r="T102" s="3">
        <f t="shared" si="66"/>
        <v>0</v>
      </c>
      <c r="U102" s="2" t="str">
        <f t="shared" si="64"/>
        <v>N.A.</v>
      </c>
      <c r="V102" s="2"/>
      <c r="W102" s="2">
        <f t="shared" si="67"/>
        <v>0</v>
      </c>
      <c r="X102" s="2">
        <f t="shared" si="67"/>
        <v>0</v>
      </c>
      <c r="Y102" s="2">
        <f t="shared" si="67"/>
        <v>0</v>
      </c>
      <c r="Z102" s="2">
        <f t="shared" si="67"/>
        <v>0</v>
      </c>
      <c r="AA102" s="2">
        <f t="shared" si="67"/>
        <v>0</v>
      </c>
      <c r="AB102" s="2">
        <f t="shared" si="67"/>
        <v>0</v>
      </c>
      <c r="AC102" s="2">
        <f t="shared" si="67"/>
        <v>0</v>
      </c>
      <c r="AD102" s="2">
        <f t="shared" si="67"/>
        <v>0</v>
      </c>
      <c r="AE102" s="2">
        <f t="shared" si="67"/>
        <v>0</v>
      </c>
      <c r="AF102" s="2">
        <f t="shared" si="67"/>
        <v>0</v>
      </c>
      <c r="AG102" s="2">
        <f t="shared" si="67"/>
        <v>0</v>
      </c>
      <c r="AH102" s="2">
        <f t="shared" si="67"/>
        <v>0</v>
      </c>
      <c r="AI102" s="2"/>
      <c r="AJ102" s="2" t="str">
        <f>IF(W102=0,"0",$W102*$U102*$B$3*2)</f>
        <v>0</v>
      </c>
      <c r="AK102" s="2" t="str">
        <f>IF(AND(W102=0,X102=0,Y102=0,Z102=0,AA102=0,AB102=0),"0",SUM($W102:$AB102)*$U102*$B$3*2)</f>
        <v>0</v>
      </c>
      <c r="AL102" s="2" t="str">
        <f>IF(AND(AC102=0,AD102=0,AE102=0,AF102=0,AG102=0,AH102=0),"0",SUM($AC102:$AH102)*$U102*$B$3*2)</f>
        <v>0</v>
      </c>
    </row>
    <row r="103" spans="1:38">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row>
    <row r="104" spans="1:38">
      <c r="A104" s="2"/>
      <c r="B104" s="2"/>
      <c r="C104" s="2"/>
      <c r="D104" s="2"/>
      <c r="E104" s="135">
        <f>Input_dati!B1</f>
        <v>43466</v>
      </c>
      <c r="F104" s="135">
        <f>EDATE(E104,1)</f>
        <v>43497</v>
      </c>
      <c r="G104" s="135">
        <f t="shared" ref="G104:P104" si="71">EDATE(F104,1)</f>
        <v>43525</v>
      </c>
      <c r="H104" s="135">
        <f t="shared" si="71"/>
        <v>43556</v>
      </c>
      <c r="I104" s="135">
        <f t="shared" si="71"/>
        <v>43586</v>
      </c>
      <c r="J104" s="135">
        <f t="shared" si="71"/>
        <v>43617</v>
      </c>
      <c r="K104" s="135">
        <f t="shared" si="71"/>
        <v>43647</v>
      </c>
      <c r="L104" s="135">
        <f t="shared" si="71"/>
        <v>43678</v>
      </c>
      <c r="M104" s="135">
        <f t="shared" si="71"/>
        <v>43709</v>
      </c>
      <c r="N104" s="135">
        <f t="shared" si="71"/>
        <v>43739</v>
      </c>
      <c r="O104" s="135">
        <f t="shared" si="71"/>
        <v>43770</v>
      </c>
      <c r="P104" s="135">
        <f t="shared" si="71"/>
        <v>43800</v>
      </c>
      <c r="Q104" s="72" t="str">
        <f t="shared" ref="Q104" si="72">MID(Q93,10,6)</f>
        <v/>
      </c>
      <c r="R104" s="2"/>
      <c r="S104" s="2"/>
      <c r="T104" s="2"/>
      <c r="U104" s="2"/>
      <c r="V104" s="2"/>
      <c r="W104" s="2"/>
      <c r="X104" s="2"/>
      <c r="Y104" s="2"/>
      <c r="Z104" s="2"/>
      <c r="AA104" s="2"/>
      <c r="AB104" s="2"/>
      <c r="AC104" s="2"/>
      <c r="AD104" s="2"/>
      <c r="AE104" s="2"/>
      <c r="AF104" s="2"/>
      <c r="AG104" s="2"/>
      <c r="AH104" s="2"/>
      <c r="AI104" s="2"/>
      <c r="AJ104" s="2"/>
      <c r="AK104" s="2"/>
      <c r="AL104" s="2"/>
    </row>
    <row r="105" spans="1:38">
      <c r="A105" s="2" t="s">
        <v>119</v>
      </c>
      <c r="B105" s="2" t="s">
        <v>193</v>
      </c>
      <c r="C105" s="2"/>
      <c r="D105" s="2" t="s">
        <v>119</v>
      </c>
      <c r="E105" s="2" t="s">
        <v>156</v>
      </c>
      <c r="F105" s="2" t="s">
        <v>157</v>
      </c>
      <c r="G105" s="2" t="s">
        <v>158</v>
      </c>
      <c r="H105" s="2" t="s">
        <v>159</v>
      </c>
      <c r="I105" s="2" t="s">
        <v>160</v>
      </c>
      <c r="J105" s="2" t="s">
        <v>161</v>
      </c>
      <c r="K105" s="2" t="s">
        <v>162</v>
      </c>
      <c r="L105" s="2" t="s">
        <v>163</v>
      </c>
      <c r="M105" s="2" t="s">
        <v>164</v>
      </c>
      <c r="N105" s="2" t="s">
        <v>165</v>
      </c>
      <c r="O105" s="2" t="s">
        <v>166</v>
      </c>
      <c r="P105" s="2" t="s">
        <v>167</v>
      </c>
      <c r="Q105" s="2"/>
      <c r="R105" s="2"/>
      <c r="S105" s="2"/>
      <c r="T105" s="2"/>
      <c r="U105" s="2"/>
      <c r="V105" s="2"/>
      <c r="W105" s="59">
        <f>E104</f>
        <v>43466</v>
      </c>
      <c r="X105" s="59">
        <f t="shared" ref="X105:AH105" si="73">F104</f>
        <v>43497</v>
      </c>
      <c r="Y105" s="59">
        <f t="shared" si="73"/>
        <v>43525</v>
      </c>
      <c r="Z105" s="59">
        <f t="shared" si="73"/>
        <v>43556</v>
      </c>
      <c r="AA105" s="59">
        <f t="shared" si="73"/>
        <v>43586</v>
      </c>
      <c r="AB105" s="59">
        <f t="shared" si="73"/>
        <v>43617</v>
      </c>
      <c r="AC105" s="59">
        <f t="shared" si="73"/>
        <v>43647</v>
      </c>
      <c r="AD105" s="59">
        <f t="shared" si="73"/>
        <v>43678</v>
      </c>
      <c r="AE105" s="59">
        <f t="shared" si="73"/>
        <v>43709</v>
      </c>
      <c r="AF105" s="59">
        <f t="shared" si="73"/>
        <v>43739</v>
      </c>
      <c r="AG105" s="59">
        <f t="shared" si="73"/>
        <v>43770</v>
      </c>
      <c r="AH105" s="59">
        <f t="shared" si="73"/>
        <v>43800</v>
      </c>
      <c r="AI105" s="68"/>
      <c r="AJ105" s="59">
        <f>W105</f>
        <v>43466</v>
      </c>
      <c r="AK105" s="59">
        <f>EDATE(AJ105,5)</f>
        <v>43617</v>
      </c>
      <c r="AL105" s="59">
        <f>EDATE(AK105,6)</f>
        <v>43800</v>
      </c>
    </row>
    <row r="106" spans="1:38">
      <c r="A106" s="67" t="s">
        <v>62</v>
      </c>
      <c r="B106" s="2">
        <v>19.705882352941178</v>
      </c>
      <c r="C106" s="2"/>
      <c r="D106" s="67" t="s">
        <v>62</v>
      </c>
      <c r="E106" s="2">
        <v>12</v>
      </c>
      <c r="F106" s="2"/>
      <c r="G106" s="2"/>
      <c r="H106" s="2"/>
      <c r="I106" s="2"/>
      <c r="J106" s="2"/>
      <c r="K106" s="2"/>
      <c r="L106" s="2"/>
      <c r="M106" s="2"/>
      <c r="N106" s="2"/>
      <c r="O106" s="2"/>
      <c r="P106" s="2"/>
      <c r="Q106" s="2"/>
      <c r="R106" s="2"/>
      <c r="S106" s="2"/>
      <c r="T106" s="3" t="str">
        <f>D106</f>
        <v>CORPORATE</v>
      </c>
      <c r="U106" s="2">
        <f t="shared" ref="U106:U132" si="74">IF(ISBLANK(B106),"N.A.",B106)</f>
        <v>19.705882352941178</v>
      </c>
      <c r="V106" s="2"/>
      <c r="W106" s="2">
        <f>IF(ISNUMBER(MATCH(W$105,$D$104:$Q$104,0)),_xlfn.IFNA(VLOOKUP($T106,$D$104:$Q$134,MATCH(W$105,$D$104:$Q$104,0),FALSE),0),"N.A.")</f>
        <v>12</v>
      </c>
      <c r="X106" s="2">
        <f t="shared" ref="X106:AH106" si="75">IF(ISNUMBER(MATCH(X$105,$D$104:$Q$104,0)),_xlfn.IFNA(VLOOKUP($T106,$D$104:$Q$134,MATCH(X$105,$D$104:$Q$104,0),FALSE),0),"N.A.")</f>
        <v>0</v>
      </c>
      <c r="Y106" s="2">
        <f t="shared" si="75"/>
        <v>0</v>
      </c>
      <c r="Z106" s="2">
        <f t="shared" si="75"/>
        <v>0</v>
      </c>
      <c r="AA106" s="2">
        <f t="shared" si="75"/>
        <v>0</v>
      </c>
      <c r="AB106" s="2">
        <f t="shared" si="75"/>
        <v>0</v>
      </c>
      <c r="AC106" s="2">
        <f t="shared" si="75"/>
        <v>0</v>
      </c>
      <c r="AD106" s="2">
        <f t="shared" si="75"/>
        <v>0</v>
      </c>
      <c r="AE106" s="2">
        <f t="shared" si="75"/>
        <v>0</v>
      </c>
      <c r="AF106" s="2">
        <f t="shared" si="75"/>
        <v>0</v>
      </c>
      <c r="AG106" s="2">
        <f t="shared" si="75"/>
        <v>0</v>
      </c>
      <c r="AH106" s="2">
        <f t="shared" si="75"/>
        <v>0</v>
      </c>
      <c r="AI106" s="2"/>
      <c r="AJ106" s="2">
        <f>IF(W106=0,"0",$W106*$U106*$B$3*2)</f>
        <v>141.88235294117649</v>
      </c>
      <c r="AK106" s="2">
        <f>IF(AND(W106=0,X106=0,Y106=0,Z106=0,AA106=0,AB106=0),"0",SUM($W106:$AB106)*$U106*$B$3*2)</f>
        <v>141.88235294117649</v>
      </c>
      <c r="AL106" s="2" t="str">
        <f>IF(AND(AC106=0,AD106=0,AE106=0,AF106=0,AG106=0,AH106=0),"0",SUM($AC106:$AH106)*$U106*$B$3*2)</f>
        <v>0</v>
      </c>
    </row>
    <row r="107" spans="1:38">
      <c r="A107" s="67" t="s">
        <v>69</v>
      </c>
      <c r="B107" s="2">
        <v>14</v>
      </c>
      <c r="C107" s="2"/>
      <c r="D107" s="67" t="s">
        <v>69</v>
      </c>
      <c r="E107" s="2">
        <v>2</v>
      </c>
      <c r="F107" s="2"/>
      <c r="G107" s="2"/>
      <c r="H107" s="2"/>
      <c r="I107" s="2"/>
      <c r="J107" s="2"/>
      <c r="K107" s="2"/>
      <c r="L107" s="2"/>
      <c r="M107" s="2"/>
      <c r="N107" s="2"/>
      <c r="O107" s="2"/>
      <c r="P107" s="2"/>
      <c r="Q107" s="2"/>
      <c r="R107" s="2"/>
      <c r="S107" s="2"/>
      <c r="T107" s="3" t="str">
        <f t="shared" ref="T107:T132" si="76">D107</f>
        <v>HR</v>
      </c>
      <c r="U107" s="2">
        <f t="shared" si="74"/>
        <v>14</v>
      </c>
      <c r="V107" s="2"/>
      <c r="W107" s="2">
        <f t="shared" ref="W107:AH132" si="77">IF(ISNUMBER(MATCH(W$105,$D$104:$Q$104,0)),_xlfn.IFNA(VLOOKUP($T107,$D$104:$Q$134,MATCH(W$105,$D$104:$Q$104,0),FALSE),0),"N.A.")</f>
        <v>2</v>
      </c>
      <c r="X107" s="2">
        <f t="shared" si="77"/>
        <v>0</v>
      </c>
      <c r="Y107" s="2">
        <f t="shared" si="77"/>
        <v>0</v>
      </c>
      <c r="Z107" s="2">
        <f t="shared" si="77"/>
        <v>0</v>
      </c>
      <c r="AA107" s="2">
        <f t="shared" si="77"/>
        <v>0</v>
      </c>
      <c r="AB107" s="2">
        <f t="shared" si="77"/>
        <v>0</v>
      </c>
      <c r="AC107" s="2">
        <f t="shared" si="77"/>
        <v>0</v>
      </c>
      <c r="AD107" s="2">
        <f t="shared" si="77"/>
        <v>0</v>
      </c>
      <c r="AE107" s="2">
        <f t="shared" si="77"/>
        <v>0</v>
      </c>
      <c r="AF107" s="2">
        <f t="shared" si="77"/>
        <v>0</v>
      </c>
      <c r="AG107" s="2">
        <f t="shared" si="77"/>
        <v>0</v>
      </c>
      <c r="AH107" s="2">
        <f t="shared" si="77"/>
        <v>0</v>
      </c>
      <c r="AI107" s="2"/>
      <c r="AJ107" s="2">
        <f t="shared" ref="AJ107:AJ131" si="78">IF(W107=0,"0",$W107*$U107*$B$3*2)</f>
        <v>16.8</v>
      </c>
      <c r="AK107" s="2">
        <f t="shared" ref="AK107:AK132" si="79">IF(AND(W107=0,X107=0,Y107=0,Z107=0,AA107=0,AB107=0),"0",SUM($W107:$AB107)*$U107*$B$3*2)</f>
        <v>16.8</v>
      </c>
      <c r="AL107" s="2" t="str">
        <f t="shared" ref="AL107:AL132" si="80">IF(AND(AC107=0,AD107=0,AE107=0,AF107=0,AG107=0,AH107=0),"0",SUM($AC107:$AH107)*$U107*$B$3*2)</f>
        <v>0</v>
      </c>
    </row>
    <row r="108" spans="1:38">
      <c r="A108" s="67" t="s">
        <v>59</v>
      </c>
      <c r="B108" s="2">
        <v>22.5</v>
      </c>
      <c r="C108" s="2"/>
      <c r="D108" s="67" t="s">
        <v>59</v>
      </c>
      <c r="E108" s="2">
        <v>2</v>
      </c>
      <c r="F108" s="2"/>
      <c r="G108" s="2"/>
      <c r="H108" s="2"/>
      <c r="I108" s="2"/>
      <c r="J108" s="2"/>
      <c r="K108" s="2"/>
      <c r="L108" s="2"/>
      <c r="M108" s="2"/>
      <c r="N108" s="2"/>
      <c r="O108" s="2"/>
      <c r="P108" s="2"/>
      <c r="Q108" s="2"/>
      <c r="R108" s="2"/>
      <c r="S108" s="2"/>
      <c r="T108" s="3" t="str">
        <f t="shared" si="76"/>
        <v>IT</v>
      </c>
      <c r="U108" s="2">
        <f t="shared" si="74"/>
        <v>22.5</v>
      </c>
      <c r="V108" s="2"/>
      <c r="W108" s="2">
        <f t="shared" si="77"/>
        <v>2</v>
      </c>
      <c r="X108" s="2">
        <f t="shared" si="77"/>
        <v>0</v>
      </c>
      <c r="Y108" s="2">
        <f t="shared" si="77"/>
        <v>0</v>
      </c>
      <c r="Z108" s="2">
        <f t="shared" si="77"/>
        <v>0</v>
      </c>
      <c r="AA108" s="2">
        <f t="shared" si="77"/>
        <v>0</v>
      </c>
      <c r="AB108" s="2">
        <f t="shared" si="77"/>
        <v>0</v>
      </c>
      <c r="AC108" s="2">
        <f t="shared" si="77"/>
        <v>0</v>
      </c>
      <c r="AD108" s="2">
        <f t="shared" si="77"/>
        <v>0</v>
      </c>
      <c r="AE108" s="2">
        <f t="shared" si="77"/>
        <v>0</v>
      </c>
      <c r="AF108" s="2">
        <f t="shared" si="77"/>
        <v>0</v>
      </c>
      <c r="AG108" s="2">
        <f t="shared" si="77"/>
        <v>0</v>
      </c>
      <c r="AH108" s="2">
        <f t="shared" si="77"/>
        <v>0</v>
      </c>
      <c r="AI108" s="2"/>
      <c r="AJ108" s="2">
        <f t="shared" si="78"/>
        <v>27</v>
      </c>
      <c r="AK108" s="2">
        <f t="shared" si="79"/>
        <v>27</v>
      </c>
      <c r="AL108" s="2" t="str">
        <f t="shared" si="80"/>
        <v>0</v>
      </c>
    </row>
    <row r="109" spans="1:38">
      <c r="A109" s="67" t="s">
        <v>56</v>
      </c>
      <c r="B109" s="2">
        <v>10</v>
      </c>
      <c r="C109" s="2"/>
      <c r="D109" s="67" t="s">
        <v>56</v>
      </c>
      <c r="E109" s="2">
        <v>2</v>
      </c>
      <c r="F109" s="2"/>
      <c r="G109" s="2"/>
      <c r="H109" s="2"/>
      <c r="I109" s="2"/>
      <c r="J109" s="2"/>
      <c r="K109" s="2"/>
      <c r="L109" s="2"/>
      <c r="M109" s="2"/>
      <c r="N109" s="2"/>
      <c r="O109" s="2"/>
      <c r="P109" s="2"/>
      <c r="Q109" s="2"/>
      <c r="R109" s="2"/>
      <c r="S109" s="2"/>
      <c r="T109" s="3" t="str">
        <f t="shared" si="76"/>
        <v>MARKETING</v>
      </c>
      <c r="U109" s="2">
        <f t="shared" si="74"/>
        <v>10</v>
      </c>
      <c r="V109" s="2"/>
      <c r="W109" s="2">
        <f t="shared" si="77"/>
        <v>2</v>
      </c>
      <c r="X109" s="2">
        <f t="shared" si="77"/>
        <v>0</v>
      </c>
      <c r="Y109" s="2">
        <f t="shared" si="77"/>
        <v>0</v>
      </c>
      <c r="Z109" s="2">
        <f t="shared" si="77"/>
        <v>0</v>
      </c>
      <c r="AA109" s="2">
        <f t="shared" si="77"/>
        <v>0</v>
      </c>
      <c r="AB109" s="2">
        <f t="shared" si="77"/>
        <v>0</v>
      </c>
      <c r="AC109" s="2">
        <f t="shared" si="77"/>
        <v>0</v>
      </c>
      <c r="AD109" s="2">
        <f t="shared" si="77"/>
        <v>0</v>
      </c>
      <c r="AE109" s="2">
        <f t="shared" si="77"/>
        <v>0</v>
      </c>
      <c r="AF109" s="2">
        <f t="shared" si="77"/>
        <v>0</v>
      </c>
      <c r="AG109" s="2">
        <f t="shared" si="77"/>
        <v>0</v>
      </c>
      <c r="AH109" s="2">
        <f t="shared" si="77"/>
        <v>0</v>
      </c>
      <c r="AI109" s="2"/>
      <c r="AJ109" s="2">
        <f t="shared" si="78"/>
        <v>12</v>
      </c>
      <c r="AK109" s="2">
        <f t="shared" si="79"/>
        <v>12</v>
      </c>
      <c r="AL109" s="2" t="str">
        <f t="shared" si="80"/>
        <v>0</v>
      </c>
    </row>
    <row r="110" spans="1:38">
      <c r="A110" s="67" t="s">
        <v>42</v>
      </c>
      <c r="B110" s="2">
        <v>18.382352941176471</v>
      </c>
      <c r="C110" s="2"/>
      <c r="D110" s="67" t="s">
        <v>42</v>
      </c>
      <c r="E110" s="2">
        <v>14</v>
      </c>
      <c r="F110" s="2"/>
      <c r="G110" s="2"/>
      <c r="H110" s="2"/>
      <c r="I110" s="2"/>
      <c r="J110" s="2"/>
      <c r="K110" s="2"/>
      <c r="L110" s="2"/>
      <c r="M110" s="2"/>
      <c r="N110" s="2"/>
      <c r="O110" s="2"/>
      <c r="P110" s="2"/>
      <c r="Q110" s="2"/>
      <c r="R110" s="2"/>
      <c r="S110" s="2"/>
      <c r="T110" s="3" t="str">
        <f t="shared" si="76"/>
        <v>R&amp;D</v>
      </c>
      <c r="U110" s="2">
        <f t="shared" si="74"/>
        <v>18.382352941176471</v>
      </c>
      <c r="V110" s="2"/>
      <c r="W110" s="2">
        <f t="shared" si="77"/>
        <v>14</v>
      </c>
      <c r="X110" s="2">
        <f t="shared" si="77"/>
        <v>0</v>
      </c>
      <c r="Y110" s="2">
        <f t="shared" si="77"/>
        <v>0</v>
      </c>
      <c r="Z110" s="2">
        <f t="shared" si="77"/>
        <v>0</v>
      </c>
      <c r="AA110" s="2">
        <f t="shared" si="77"/>
        <v>0</v>
      </c>
      <c r="AB110" s="2">
        <f t="shared" si="77"/>
        <v>0</v>
      </c>
      <c r="AC110" s="2">
        <f t="shared" si="77"/>
        <v>0</v>
      </c>
      <c r="AD110" s="2">
        <f t="shared" si="77"/>
        <v>0</v>
      </c>
      <c r="AE110" s="2">
        <f t="shared" si="77"/>
        <v>0</v>
      </c>
      <c r="AF110" s="2">
        <f t="shared" si="77"/>
        <v>0</v>
      </c>
      <c r="AG110" s="2">
        <f t="shared" si="77"/>
        <v>0</v>
      </c>
      <c r="AH110" s="2">
        <f t="shared" si="77"/>
        <v>0</v>
      </c>
      <c r="AI110" s="2"/>
      <c r="AJ110" s="2">
        <f t="shared" si="78"/>
        <v>154.41176470588235</v>
      </c>
      <c r="AK110" s="2">
        <f t="shared" si="79"/>
        <v>154.41176470588235</v>
      </c>
      <c r="AL110" s="2" t="str">
        <f t="shared" si="80"/>
        <v>0</v>
      </c>
    </row>
    <row r="111" spans="1:38">
      <c r="A111" s="67" t="s">
        <v>61</v>
      </c>
      <c r="B111" s="2">
        <v>21.45</v>
      </c>
      <c r="C111" s="2"/>
      <c r="D111" s="67" t="s">
        <v>61</v>
      </c>
      <c r="E111" s="2">
        <v>22</v>
      </c>
      <c r="F111" s="2"/>
      <c r="G111" s="2"/>
      <c r="H111" s="2"/>
      <c r="I111" s="2"/>
      <c r="J111" s="2"/>
      <c r="K111" s="2"/>
      <c r="L111" s="2"/>
      <c r="M111" s="2"/>
      <c r="N111" s="2"/>
      <c r="O111" s="2"/>
      <c r="P111" s="2"/>
      <c r="Q111" s="2"/>
      <c r="R111" s="2"/>
      <c r="S111" s="2"/>
      <c r="T111" s="3" t="str">
        <f t="shared" si="76"/>
        <v>SALES</v>
      </c>
      <c r="U111" s="2">
        <f t="shared" si="74"/>
        <v>21.45</v>
      </c>
      <c r="V111" s="2"/>
      <c r="W111" s="2">
        <f t="shared" si="77"/>
        <v>22</v>
      </c>
      <c r="X111" s="2">
        <f t="shared" si="77"/>
        <v>0</v>
      </c>
      <c r="Y111" s="2">
        <f t="shared" si="77"/>
        <v>0</v>
      </c>
      <c r="Z111" s="2">
        <f t="shared" si="77"/>
        <v>0</v>
      </c>
      <c r="AA111" s="2">
        <f t="shared" si="77"/>
        <v>0</v>
      </c>
      <c r="AB111" s="2">
        <f t="shared" si="77"/>
        <v>0</v>
      </c>
      <c r="AC111" s="2">
        <f t="shared" si="77"/>
        <v>0</v>
      </c>
      <c r="AD111" s="2">
        <f t="shared" si="77"/>
        <v>0</v>
      </c>
      <c r="AE111" s="2">
        <f t="shared" si="77"/>
        <v>0</v>
      </c>
      <c r="AF111" s="2">
        <f t="shared" si="77"/>
        <v>0</v>
      </c>
      <c r="AG111" s="2">
        <f t="shared" si="77"/>
        <v>0</v>
      </c>
      <c r="AH111" s="2">
        <f t="shared" si="77"/>
        <v>0</v>
      </c>
      <c r="AI111" s="2"/>
      <c r="AJ111" s="2">
        <f t="shared" si="78"/>
        <v>283.14</v>
      </c>
      <c r="AK111" s="2">
        <f t="shared" si="79"/>
        <v>283.14</v>
      </c>
      <c r="AL111" s="2" t="str">
        <f t="shared" si="80"/>
        <v>0</v>
      </c>
    </row>
    <row r="112" spans="1:38">
      <c r="A112" s="67" t="s">
        <v>136</v>
      </c>
      <c r="B112" s="2"/>
      <c r="C112" s="2"/>
      <c r="D112" s="67" t="s">
        <v>136</v>
      </c>
      <c r="E112" s="2"/>
      <c r="F112" s="2"/>
      <c r="G112" s="2"/>
      <c r="H112" s="2"/>
      <c r="I112" s="2"/>
      <c r="J112" s="2"/>
      <c r="K112" s="2"/>
      <c r="L112" s="2"/>
      <c r="M112" s="2"/>
      <c r="N112" s="2"/>
      <c r="O112" s="2"/>
      <c r="P112" s="2"/>
      <c r="Q112" s="2"/>
      <c r="R112" s="2"/>
      <c r="S112" s="2"/>
      <c r="T112" s="3" t="str">
        <f t="shared" si="76"/>
        <v>(vuoto)</v>
      </c>
      <c r="U112" s="2" t="str">
        <f t="shared" si="74"/>
        <v>N.A.</v>
      </c>
      <c r="V112" s="2"/>
      <c r="W112" s="2">
        <f t="shared" si="77"/>
        <v>0</v>
      </c>
      <c r="X112" s="2">
        <f t="shared" si="77"/>
        <v>0</v>
      </c>
      <c r="Y112" s="2">
        <f t="shared" si="77"/>
        <v>0</v>
      </c>
      <c r="Z112" s="2">
        <f t="shared" si="77"/>
        <v>0</v>
      </c>
      <c r="AA112" s="2">
        <f t="shared" si="77"/>
        <v>0</v>
      </c>
      <c r="AB112" s="2">
        <f t="shared" si="77"/>
        <v>0</v>
      </c>
      <c r="AC112" s="2">
        <f t="shared" si="77"/>
        <v>0</v>
      </c>
      <c r="AD112" s="2">
        <f t="shared" si="77"/>
        <v>0</v>
      </c>
      <c r="AE112" s="2">
        <f t="shared" si="77"/>
        <v>0</v>
      </c>
      <c r="AF112" s="2">
        <f t="shared" si="77"/>
        <v>0</v>
      </c>
      <c r="AG112" s="2">
        <f t="shared" si="77"/>
        <v>0</v>
      </c>
      <c r="AH112" s="2">
        <f t="shared" si="77"/>
        <v>0</v>
      </c>
      <c r="AI112" s="2"/>
      <c r="AJ112" s="2" t="str">
        <f t="shared" si="78"/>
        <v>0</v>
      </c>
      <c r="AK112" s="2" t="str">
        <f t="shared" si="79"/>
        <v>0</v>
      </c>
      <c r="AL112" s="2" t="str">
        <f t="shared" si="80"/>
        <v>0</v>
      </c>
    </row>
    <row r="113" spans="1:38">
      <c r="A113" s="67" t="s">
        <v>81</v>
      </c>
      <c r="B113" s="2">
        <v>19.45</v>
      </c>
      <c r="C113" s="2"/>
      <c r="D113" s="67" t="s">
        <v>81</v>
      </c>
      <c r="E113" s="2">
        <v>54</v>
      </c>
      <c r="F113" s="2"/>
      <c r="G113" s="2"/>
      <c r="H113" s="2"/>
      <c r="I113" s="2"/>
      <c r="J113" s="2"/>
      <c r="K113" s="2"/>
      <c r="L113" s="2"/>
      <c r="M113" s="2"/>
      <c r="N113" s="2"/>
      <c r="O113" s="2"/>
      <c r="P113" s="2"/>
      <c r="Q113" s="2"/>
      <c r="R113" s="2"/>
      <c r="S113" s="2"/>
      <c r="T113" s="3" t="str">
        <f t="shared" si="76"/>
        <v>Totale complessivo</v>
      </c>
      <c r="U113" s="2">
        <f t="shared" si="74"/>
        <v>19.45</v>
      </c>
      <c r="V113" s="2"/>
      <c r="W113" s="2">
        <f t="shared" si="77"/>
        <v>54</v>
      </c>
      <c r="X113" s="2">
        <f t="shared" si="77"/>
        <v>0</v>
      </c>
      <c r="Y113" s="2">
        <f t="shared" si="77"/>
        <v>0</v>
      </c>
      <c r="Z113" s="2">
        <f t="shared" si="77"/>
        <v>0</v>
      </c>
      <c r="AA113" s="2">
        <f t="shared" si="77"/>
        <v>0</v>
      </c>
      <c r="AB113" s="2">
        <f t="shared" si="77"/>
        <v>0</v>
      </c>
      <c r="AC113" s="2">
        <f t="shared" si="77"/>
        <v>0</v>
      </c>
      <c r="AD113" s="2">
        <f t="shared" si="77"/>
        <v>0</v>
      </c>
      <c r="AE113" s="2">
        <f t="shared" si="77"/>
        <v>0</v>
      </c>
      <c r="AF113" s="2">
        <f t="shared" si="77"/>
        <v>0</v>
      </c>
      <c r="AG113" s="2">
        <f t="shared" si="77"/>
        <v>0</v>
      </c>
      <c r="AH113" s="2">
        <f t="shared" si="77"/>
        <v>0</v>
      </c>
      <c r="AI113" s="2"/>
      <c r="AJ113" s="2">
        <f t="shared" si="78"/>
        <v>630.17999999999995</v>
      </c>
      <c r="AK113" s="2">
        <f t="shared" si="79"/>
        <v>630.17999999999995</v>
      </c>
      <c r="AL113" s="2" t="str">
        <f t="shared" si="80"/>
        <v>0</v>
      </c>
    </row>
    <row r="114" spans="1:38">
      <c r="A114" s="2"/>
      <c r="B114" s="2"/>
      <c r="C114" s="2"/>
      <c r="D114" s="2"/>
      <c r="E114" s="2"/>
      <c r="F114" s="2"/>
      <c r="G114" s="2"/>
      <c r="H114" s="2"/>
      <c r="I114" s="2"/>
      <c r="J114" s="2"/>
      <c r="K114" s="2"/>
      <c r="L114" s="2"/>
      <c r="M114" s="2"/>
      <c r="N114" s="2"/>
      <c r="O114" s="2"/>
      <c r="P114" s="2"/>
      <c r="Q114" s="2"/>
      <c r="R114" s="2"/>
      <c r="S114" s="2"/>
      <c r="T114" s="3">
        <f t="shared" si="76"/>
        <v>0</v>
      </c>
      <c r="U114" s="2" t="str">
        <f t="shared" si="74"/>
        <v>N.A.</v>
      </c>
      <c r="V114" s="2"/>
      <c r="W114" s="2">
        <f t="shared" si="77"/>
        <v>0</v>
      </c>
      <c r="X114" s="2">
        <f t="shared" si="77"/>
        <v>0</v>
      </c>
      <c r="Y114" s="2">
        <f t="shared" si="77"/>
        <v>0</v>
      </c>
      <c r="Z114" s="2">
        <f t="shared" si="77"/>
        <v>0</v>
      </c>
      <c r="AA114" s="2">
        <f t="shared" si="77"/>
        <v>0</v>
      </c>
      <c r="AB114" s="2">
        <f t="shared" si="77"/>
        <v>0</v>
      </c>
      <c r="AC114" s="2">
        <f t="shared" si="77"/>
        <v>0</v>
      </c>
      <c r="AD114" s="2">
        <f t="shared" si="77"/>
        <v>0</v>
      </c>
      <c r="AE114" s="2">
        <f t="shared" si="77"/>
        <v>0</v>
      </c>
      <c r="AF114" s="2">
        <f t="shared" si="77"/>
        <v>0</v>
      </c>
      <c r="AG114" s="2">
        <f t="shared" si="77"/>
        <v>0</v>
      </c>
      <c r="AH114" s="2">
        <f t="shared" si="77"/>
        <v>0</v>
      </c>
      <c r="AI114" s="2"/>
      <c r="AJ114" s="2" t="str">
        <f t="shared" si="78"/>
        <v>0</v>
      </c>
      <c r="AK114" s="2" t="str">
        <f t="shared" si="79"/>
        <v>0</v>
      </c>
      <c r="AL114" s="2" t="str">
        <f t="shared" si="80"/>
        <v>0</v>
      </c>
    </row>
    <row r="115" spans="1:38">
      <c r="A115" s="2"/>
      <c r="B115" s="2"/>
      <c r="C115" s="2"/>
      <c r="D115" s="2"/>
      <c r="E115" s="2"/>
      <c r="F115" s="2"/>
      <c r="G115" s="2"/>
      <c r="H115" s="2"/>
      <c r="I115" s="2"/>
      <c r="J115" s="2"/>
      <c r="K115" s="2"/>
      <c r="L115" s="2"/>
      <c r="M115" s="2"/>
      <c r="N115" s="2"/>
      <c r="O115" s="2"/>
      <c r="P115" s="2"/>
      <c r="Q115" s="2"/>
      <c r="R115" s="2"/>
      <c r="S115" s="2"/>
      <c r="T115" s="3">
        <f t="shared" si="76"/>
        <v>0</v>
      </c>
      <c r="U115" s="2" t="str">
        <f t="shared" si="74"/>
        <v>N.A.</v>
      </c>
      <c r="V115" s="2"/>
      <c r="W115" s="2">
        <f t="shared" si="77"/>
        <v>0</v>
      </c>
      <c r="X115" s="2">
        <f t="shared" si="77"/>
        <v>0</v>
      </c>
      <c r="Y115" s="2">
        <f t="shared" si="77"/>
        <v>0</v>
      </c>
      <c r="Z115" s="2">
        <f t="shared" si="77"/>
        <v>0</v>
      </c>
      <c r="AA115" s="2">
        <f t="shared" si="77"/>
        <v>0</v>
      </c>
      <c r="AB115" s="2">
        <f t="shared" si="77"/>
        <v>0</v>
      </c>
      <c r="AC115" s="2">
        <f t="shared" si="77"/>
        <v>0</v>
      </c>
      <c r="AD115" s="2">
        <f t="shared" si="77"/>
        <v>0</v>
      </c>
      <c r="AE115" s="2">
        <f t="shared" si="77"/>
        <v>0</v>
      </c>
      <c r="AF115" s="2">
        <f t="shared" si="77"/>
        <v>0</v>
      </c>
      <c r="AG115" s="2">
        <f t="shared" si="77"/>
        <v>0</v>
      </c>
      <c r="AH115" s="2">
        <f t="shared" si="77"/>
        <v>0</v>
      </c>
      <c r="AI115" s="2"/>
      <c r="AJ115" s="2" t="str">
        <f t="shared" si="78"/>
        <v>0</v>
      </c>
      <c r="AK115" s="2" t="str">
        <f t="shared" si="79"/>
        <v>0</v>
      </c>
      <c r="AL115" s="2" t="str">
        <f t="shared" si="80"/>
        <v>0</v>
      </c>
    </row>
    <row r="116" spans="1:38">
      <c r="A116" s="2"/>
      <c r="B116" s="2"/>
      <c r="C116" s="2"/>
      <c r="D116" s="2"/>
      <c r="E116" s="2"/>
      <c r="F116" s="2"/>
      <c r="G116" s="2"/>
      <c r="H116" s="2"/>
      <c r="I116" s="2"/>
      <c r="J116" s="2"/>
      <c r="K116" s="2"/>
      <c r="L116" s="2"/>
      <c r="M116" s="2"/>
      <c r="N116" s="2"/>
      <c r="O116" s="2"/>
      <c r="P116" s="2"/>
      <c r="Q116" s="2"/>
      <c r="R116" s="2"/>
      <c r="S116" s="2"/>
      <c r="T116" s="3">
        <f t="shared" si="76"/>
        <v>0</v>
      </c>
      <c r="U116" s="2" t="str">
        <f t="shared" si="74"/>
        <v>N.A.</v>
      </c>
      <c r="V116" s="2"/>
      <c r="W116" s="2">
        <f t="shared" si="77"/>
        <v>0</v>
      </c>
      <c r="X116" s="2">
        <f t="shared" si="77"/>
        <v>0</v>
      </c>
      <c r="Y116" s="2">
        <f t="shared" si="77"/>
        <v>0</v>
      </c>
      <c r="Z116" s="2">
        <f t="shared" si="77"/>
        <v>0</v>
      </c>
      <c r="AA116" s="2">
        <f t="shared" si="77"/>
        <v>0</v>
      </c>
      <c r="AB116" s="2">
        <f t="shared" si="77"/>
        <v>0</v>
      </c>
      <c r="AC116" s="2">
        <f t="shared" si="77"/>
        <v>0</v>
      </c>
      <c r="AD116" s="2">
        <f t="shared" si="77"/>
        <v>0</v>
      </c>
      <c r="AE116" s="2">
        <f t="shared" si="77"/>
        <v>0</v>
      </c>
      <c r="AF116" s="2">
        <f t="shared" si="77"/>
        <v>0</v>
      </c>
      <c r="AG116" s="2">
        <f t="shared" si="77"/>
        <v>0</v>
      </c>
      <c r="AH116" s="2">
        <f t="shared" si="77"/>
        <v>0</v>
      </c>
      <c r="AI116" s="2"/>
      <c r="AJ116" s="2" t="str">
        <f t="shared" si="78"/>
        <v>0</v>
      </c>
      <c r="AK116" s="2" t="str">
        <f t="shared" si="79"/>
        <v>0</v>
      </c>
      <c r="AL116" s="2" t="str">
        <f t="shared" si="80"/>
        <v>0</v>
      </c>
    </row>
    <row r="117" spans="1:38">
      <c r="A117" s="2"/>
      <c r="B117" s="2"/>
      <c r="C117" s="2"/>
      <c r="D117" s="2"/>
      <c r="E117" s="2"/>
      <c r="F117" s="2"/>
      <c r="G117" s="2"/>
      <c r="H117" s="2"/>
      <c r="I117" s="2"/>
      <c r="J117" s="2"/>
      <c r="K117" s="2"/>
      <c r="L117" s="2"/>
      <c r="M117" s="2"/>
      <c r="N117" s="2"/>
      <c r="O117" s="2"/>
      <c r="P117" s="2"/>
      <c r="Q117" s="2"/>
      <c r="R117" s="2"/>
      <c r="S117" s="2"/>
      <c r="T117" s="3">
        <f t="shared" si="76"/>
        <v>0</v>
      </c>
      <c r="U117" s="2" t="str">
        <f t="shared" si="74"/>
        <v>N.A.</v>
      </c>
      <c r="V117" s="2"/>
      <c r="W117" s="2">
        <f t="shared" si="77"/>
        <v>0</v>
      </c>
      <c r="X117" s="2">
        <f t="shared" si="77"/>
        <v>0</v>
      </c>
      <c r="Y117" s="2">
        <f t="shared" si="77"/>
        <v>0</v>
      </c>
      <c r="Z117" s="2">
        <f t="shared" si="77"/>
        <v>0</v>
      </c>
      <c r="AA117" s="2">
        <f t="shared" si="77"/>
        <v>0</v>
      </c>
      <c r="AB117" s="2">
        <f t="shared" si="77"/>
        <v>0</v>
      </c>
      <c r="AC117" s="2">
        <f t="shared" si="77"/>
        <v>0</v>
      </c>
      <c r="AD117" s="2">
        <f t="shared" si="77"/>
        <v>0</v>
      </c>
      <c r="AE117" s="2">
        <f t="shared" si="77"/>
        <v>0</v>
      </c>
      <c r="AF117" s="2">
        <f t="shared" si="77"/>
        <v>0</v>
      </c>
      <c r="AG117" s="2">
        <f t="shared" si="77"/>
        <v>0</v>
      </c>
      <c r="AH117" s="2">
        <f t="shared" si="77"/>
        <v>0</v>
      </c>
      <c r="AI117" s="2"/>
      <c r="AJ117" s="2" t="str">
        <f t="shared" si="78"/>
        <v>0</v>
      </c>
      <c r="AK117" s="2" t="str">
        <f t="shared" si="79"/>
        <v>0</v>
      </c>
      <c r="AL117" s="2" t="str">
        <f t="shared" si="80"/>
        <v>0</v>
      </c>
    </row>
    <row r="118" spans="1:38">
      <c r="A118" s="2"/>
      <c r="B118" s="2"/>
      <c r="C118" s="2"/>
      <c r="D118" s="2"/>
      <c r="E118" s="2"/>
      <c r="F118" s="2"/>
      <c r="G118" s="2"/>
      <c r="H118" s="2"/>
      <c r="I118" s="2"/>
      <c r="J118" s="2"/>
      <c r="K118" s="2"/>
      <c r="L118" s="2"/>
      <c r="M118" s="2"/>
      <c r="N118" s="2"/>
      <c r="O118" s="2"/>
      <c r="P118" s="2"/>
      <c r="Q118" s="2"/>
      <c r="R118" s="2"/>
      <c r="S118" s="2"/>
      <c r="T118" s="3">
        <f t="shared" si="76"/>
        <v>0</v>
      </c>
      <c r="U118" s="2" t="str">
        <f t="shared" si="74"/>
        <v>N.A.</v>
      </c>
      <c r="V118" s="2"/>
      <c r="W118" s="2">
        <f t="shared" si="77"/>
        <v>0</v>
      </c>
      <c r="X118" s="2">
        <f t="shared" si="77"/>
        <v>0</v>
      </c>
      <c r="Y118" s="2">
        <f t="shared" si="77"/>
        <v>0</v>
      </c>
      <c r="Z118" s="2">
        <f t="shared" si="77"/>
        <v>0</v>
      </c>
      <c r="AA118" s="2">
        <f t="shared" si="77"/>
        <v>0</v>
      </c>
      <c r="AB118" s="2">
        <f t="shared" si="77"/>
        <v>0</v>
      </c>
      <c r="AC118" s="2">
        <f t="shared" si="77"/>
        <v>0</v>
      </c>
      <c r="AD118" s="2">
        <f t="shared" si="77"/>
        <v>0</v>
      </c>
      <c r="AE118" s="2">
        <f t="shared" si="77"/>
        <v>0</v>
      </c>
      <c r="AF118" s="2">
        <f t="shared" si="77"/>
        <v>0</v>
      </c>
      <c r="AG118" s="2">
        <f t="shared" si="77"/>
        <v>0</v>
      </c>
      <c r="AH118" s="2">
        <f t="shared" si="77"/>
        <v>0</v>
      </c>
      <c r="AI118" s="2"/>
      <c r="AJ118" s="2" t="str">
        <f t="shared" si="78"/>
        <v>0</v>
      </c>
      <c r="AK118" s="2" t="str">
        <f t="shared" si="79"/>
        <v>0</v>
      </c>
      <c r="AL118" s="2" t="str">
        <f t="shared" si="80"/>
        <v>0</v>
      </c>
    </row>
    <row r="119" spans="1:38">
      <c r="A119" s="2"/>
      <c r="B119" s="2"/>
      <c r="C119" s="2"/>
      <c r="D119" s="2"/>
      <c r="E119" s="2"/>
      <c r="F119" s="2"/>
      <c r="G119" s="2"/>
      <c r="H119" s="2"/>
      <c r="I119" s="2"/>
      <c r="J119" s="2"/>
      <c r="K119" s="2"/>
      <c r="L119" s="2"/>
      <c r="M119" s="2"/>
      <c r="N119" s="2"/>
      <c r="O119" s="2"/>
      <c r="P119" s="2"/>
      <c r="Q119" s="2"/>
      <c r="R119" s="2"/>
      <c r="S119" s="2"/>
      <c r="T119" s="3">
        <f t="shared" si="76"/>
        <v>0</v>
      </c>
      <c r="U119" s="2" t="str">
        <f t="shared" si="74"/>
        <v>N.A.</v>
      </c>
      <c r="V119" s="2"/>
      <c r="W119" s="2">
        <f t="shared" si="77"/>
        <v>0</v>
      </c>
      <c r="X119" s="2">
        <f t="shared" si="77"/>
        <v>0</v>
      </c>
      <c r="Y119" s="2">
        <f t="shared" si="77"/>
        <v>0</v>
      </c>
      <c r="Z119" s="2">
        <f t="shared" si="77"/>
        <v>0</v>
      </c>
      <c r="AA119" s="2">
        <f t="shared" si="77"/>
        <v>0</v>
      </c>
      <c r="AB119" s="2">
        <f t="shared" si="77"/>
        <v>0</v>
      </c>
      <c r="AC119" s="2">
        <f t="shared" si="77"/>
        <v>0</v>
      </c>
      <c r="AD119" s="2">
        <f t="shared" si="77"/>
        <v>0</v>
      </c>
      <c r="AE119" s="2">
        <f t="shared" si="77"/>
        <v>0</v>
      </c>
      <c r="AF119" s="2">
        <f t="shared" si="77"/>
        <v>0</v>
      </c>
      <c r="AG119" s="2">
        <f t="shared" si="77"/>
        <v>0</v>
      </c>
      <c r="AH119" s="2">
        <f t="shared" si="77"/>
        <v>0</v>
      </c>
      <c r="AI119" s="2"/>
      <c r="AJ119" s="2" t="str">
        <f t="shared" si="78"/>
        <v>0</v>
      </c>
      <c r="AK119" s="2" t="str">
        <f t="shared" si="79"/>
        <v>0</v>
      </c>
      <c r="AL119" s="2" t="str">
        <f t="shared" si="80"/>
        <v>0</v>
      </c>
    </row>
    <row r="120" spans="1:38">
      <c r="A120" s="2"/>
      <c r="B120" s="2"/>
      <c r="C120" s="2"/>
      <c r="D120" s="2"/>
      <c r="E120" s="2"/>
      <c r="F120" s="2"/>
      <c r="G120" s="2"/>
      <c r="H120" s="2"/>
      <c r="I120" s="2"/>
      <c r="J120" s="2"/>
      <c r="K120" s="2"/>
      <c r="L120" s="2"/>
      <c r="M120" s="2"/>
      <c r="N120" s="2"/>
      <c r="O120" s="2"/>
      <c r="P120" s="2"/>
      <c r="Q120" s="2"/>
      <c r="R120" s="2"/>
      <c r="S120" s="2"/>
      <c r="T120" s="3">
        <f t="shared" si="76"/>
        <v>0</v>
      </c>
      <c r="U120" s="2" t="str">
        <f t="shared" si="74"/>
        <v>N.A.</v>
      </c>
      <c r="V120" s="2"/>
      <c r="W120" s="2">
        <f t="shared" si="77"/>
        <v>0</v>
      </c>
      <c r="X120" s="2">
        <f t="shared" si="77"/>
        <v>0</v>
      </c>
      <c r="Y120" s="2">
        <f t="shared" si="77"/>
        <v>0</v>
      </c>
      <c r="Z120" s="2">
        <f t="shared" si="77"/>
        <v>0</v>
      </c>
      <c r="AA120" s="2">
        <f t="shared" si="77"/>
        <v>0</v>
      </c>
      <c r="AB120" s="2">
        <f t="shared" si="77"/>
        <v>0</v>
      </c>
      <c r="AC120" s="2">
        <f t="shared" si="77"/>
        <v>0</v>
      </c>
      <c r="AD120" s="2">
        <f t="shared" si="77"/>
        <v>0</v>
      </c>
      <c r="AE120" s="2">
        <f t="shared" si="77"/>
        <v>0</v>
      </c>
      <c r="AF120" s="2">
        <f t="shared" si="77"/>
        <v>0</v>
      </c>
      <c r="AG120" s="2">
        <f t="shared" si="77"/>
        <v>0</v>
      </c>
      <c r="AH120" s="2">
        <f t="shared" si="77"/>
        <v>0</v>
      </c>
      <c r="AI120" s="2"/>
      <c r="AJ120" s="2" t="str">
        <f t="shared" si="78"/>
        <v>0</v>
      </c>
      <c r="AK120" s="2" t="str">
        <f t="shared" si="79"/>
        <v>0</v>
      </c>
      <c r="AL120" s="2" t="str">
        <f t="shared" si="80"/>
        <v>0</v>
      </c>
    </row>
    <row r="121" spans="1:38">
      <c r="A121" s="2"/>
      <c r="B121" s="2"/>
      <c r="C121" s="2"/>
      <c r="D121" s="2"/>
      <c r="E121" s="2"/>
      <c r="F121" s="2"/>
      <c r="G121" s="2"/>
      <c r="H121" s="2"/>
      <c r="I121" s="2"/>
      <c r="J121" s="2"/>
      <c r="K121" s="2"/>
      <c r="L121" s="2"/>
      <c r="M121" s="2"/>
      <c r="N121" s="2"/>
      <c r="O121" s="2"/>
      <c r="P121" s="2"/>
      <c r="Q121" s="2"/>
      <c r="R121" s="2"/>
      <c r="S121" s="2"/>
      <c r="T121" s="3">
        <f t="shared" si="76"/>
        <v>0</v>
      </c>
      <c r="U121" s="2" t="str">
        <f t="shared" si="74"/>
        <v>N.A.</v>
      </c>
      <c r="V121" s="2"/>
      <c r="W121" s="2">
        <f t="shared" si="77"/>
        <v>0</v>
      </c>
      <c r="X121" s="2">
        <f t="shared" si="77"/>
        <v>0</v>
      </c>
      <c r="Y121" s="2">
        <f t="shared" si="77"/>
        <v>0</v>
      </c>
      <c r="Z121" s="2">
        <f t="shared" si="77"/>
        <v>0</v>
      </c>
      <c r="AA121" s="2">
        <f t="shared" si="77"/>
        <v>0</v>
      </c>
      <c r="AB121" s="2">
        <f t="shared" si="77"/>
        <v>0</v>
      </c>
      <c r="AC121" s="2">
        <f t="shared" si="77"/>
        <v>0</v>
      </c>
      <c r="AD121" s="2">
        <f t="shared" si="77"/>
        <v>0</v>
      </c>
      <c r="AE121" s="2">
        <f t="shared" si="77"/>
        <v>0</v>
      </c>
      <c r="AF121" s="2">
        <f t="shared" si="77"/>
        <v>0</v>
      </c>
      <c r="AG121" s="2">
        <f t="shared" si="77"/>
        <v>0</v>
      </c>
      <c r="AH121" s="2">
        <f t="shared" si="77"/>
        <v>0</v>
      </c>
      <c r="AI121" s="2"/>
      <c r="AJ121" s="2" t="str">
        <f t="shared" si="78"/>
        <v>0</v>
      </c>
      <c r="AK121" s="2" t="str">
        <f t="shared" si="79"/>
        <v>0</v>
      </c>
      <c r="AL121" s="2" t="str">
        <f t="shared" si="80"/>
        <v>0</v>
      </c>
    </row>
    <row r="122" spans="1:38">
      <c r="A122" s="2"/>
      <c r="B122" s="2"/>
      <c r="C122" s="2"/>
      <c r="D122" s="2"/>
      <c r="E122" s="2"/>
      <c r="F122" s="2"/>
      <c r="G122" s="2"/>
      <c r="H122" s="2"/>
      <c r="I122" s="2"/>
      <c r="J122" s="2"/>
      <c r="K122" s="2"/>
      <c r="L122" s="2"/>
      <c r="M122" s="2"/>
      <c r="N122" s="2"/>
      <c r="O122" s="2"/>
      <c r="P122" s="2"/>
      <c r="Q122" s="2"/>
      <c r="R122" s="2"/>
      <c r="S122" s="2"/>
      <c r="T122" s="3">
        <f t="shared" si="76"/>
        <v>0</v>
      </c>
      <c r="U122" s="2" t="str">
        <f t="shared" si="74"/>
        <v>N.A.</v>
      </c>
      <c r="V122" s="2"/>
      <c r="W122" s="2">
        <f t="shared" si="77"/>
        <v>0</v>
      </c>
      <c r="X122" s="2">
        <f t="shared" si="77"/>
        <v>0</v>
      </c>
      <c r="Y122" s="2">
        <f t="shared" si="77"/>
        <v>0</v>
      </c>
      <c r="Z122" s="2">
        <f t="shared" si="77"/>
        <v>0</v>
      </c>
      <c r="AA122" s="2">
        <f t="shared" si="77"/>
        <v>0</v>
      </c>
      <c r="AB122" s="2">
        <f t="shared" si="77"/>
        <v>0</v>
      </c>
      <c r="AC122" s="2">
        <f t="shared" si="77"/>
        <v>0</v>
      </c>
      <c r="AD122" s="2">
        <f t="shared" si="77"/>
        <v>0</v>
      </c>
      <c r="AE122" s="2">
        <f t="shared" si="77"/>
        <v>0</v>
      </c>
      <c r="AF122" s="2">
        <f t="shared" si="77"/>
        <v>0</v>
      </c>
      <c r="AG122" s="2">
        <f t="shared" si="77"/>
        <v>0</v>
      </c>
      <c r="AH122" s="2">
        <f t="shared" si="77"/>
        <v>0</v>
      </c>
      <c r="AI122" s="2"/>
      <c r="AJ122" s="2" t="str">
        <f t="shared" si="78"/>
        <v>0</v>
      </c>
      <c r="AK122" s="2" t="str">
        <f t="shared" si="79"/>
        <v>0</v>
      </c>
      <c r="AL122" s="2" t="str">
        <f t="shared" si="80"/>
        <v>0</v>
      </c>
    </row>
    <row r="123" spans="1:38">
      <c r="A123" s="2"/>
      <c r="B123" s="2"/>
      <c r="C123" s="2"/>
      <c r="D123" s="2"/>
      <c r="E123" s="2"/>
      <c r="F123" s="2"/>
      <c r="G123" s="2"/>
      <c r="H123" s="2"/>
      <c r="I123" s="2"/>
      <c r="J123" s="2"/>
      <c r="K123" s="2"/>
      <c r="L123" s="2"/>
      <c r="M123" s="2"/>
      <c r="N123" s="2"/>
      <c r="O123" s="2"/>
      <c r="P123" s="2"/>
      <c r="Q123" s="2"/>
      <c r="R123" s="2"/>
      <c r="S123" s="2"/>
      <c r="T123" s="3">
        <f t="shared" si="76"/>
        <v>0</v>
      </c>
      <c r="U123" s="2" t="str">
        <f t="shared" si="74"/>
        <v>N.A.</v>
      </c>
      <c r="V123" s="2"/>
      <c r="W123" s="2">
        <f t="shared" si="77"/>
        <v>0</v>
      </c>
      <c r="X123" s="2">
        <f t="shared" si="77"/>
        <v>0</v>
      </c>
      <c r="Y123" s="2">
        <f t="shared" si="77"/>
        <v>0</v>
      </c>
      <c r="Z123" s="2">
        <f t="shared" si="77"/>
        <v>0</v>
      </c>
      <c r="AA123" s="2">
        <f t="shared" si="77"/>
        <v>0</v>
      </c>
      <c r="AB123" s="2">
        <f t="shared" si="77"/>
        <v>0</v>
      </c>
      <c r="AC123" s="2">
        <f t="shared" si="77"/>
        <v>0</v>
      </c>
      <c r="AD123" s="2">
        <f t="shared" si="77"/>
        <v>0</v>
      </c>
      <c r="AE123" s="2">
        <f t="shared" si="77"/>
        <v>0</v>
      </c>
      <c r="AF123" s="2">
        <f t="shared" si="77"/>
        <v>0</v>
      </c>
      <c r="AG123" s="2">
        <f t="shared" si="77"/>
        <v>0</v>
      </c>
      <c r="AH123" s="2">
        <f t="shared" si="77"/>
        <v>0</v>
      </c>
      <c r="AI123" s="2"/>
      <c r="AJ123" s="2" t="str">
        <f t="shared" si="78"/>
        <v>0</v>
      </c>
      <c r="AK123" s="2" t="str">
        <f t="shared" si="79"/>
        <v>0</v>
      </c>
      <c r="AL123" s="2" t="str">
        <f t="shared" si="80"/>
        <v>0</v>
      </c>
    </row>
    <row r="124" spans="1:38">
      <c r="A124" s="2"/>
      <c r="B124" s="2"/>
      <c r="C124" s="2"/>
      <c r="D124" s="2"/>
      <c r="E124" s="2"/>
      <c r="F124" s="2"/>
      <c r="G124" s="2"/>
      <c r="H124" s="2"/>
      <c r="I124" s="2"/>
      <c r="J124" s="2"/>
      <c r="K124" s="2"/>
      <c r="L124" s="2"/>
      <c r="M124" s="2"/>
      <c r="N124" s="2"/>
      <c r="O124" s="2"/>
      <c r="P124" s="2"/>
      <c r="Q124" s="2"/>
      <c r="R124" s="2"/>
      <c r="S124" s="2"/>
      <c r="T124" s="3">
        <f t="shared" si="76"/>
        <v>0</v>
      </c>
      <c r="U124" s="2" t="str">
        <f t="shared" si="74"/>
        <v>N.A.</v>
      </c>
      <c r="V124" s="2"/>
      <c r="W124" s="2">
        <f t="shared" si="77"/>
        <v>0</v>
      </c>
      <c r="X124" s="2">
        <f t="shared" si="77"/>
        <v>0</v>
      </c>
      <c r="Y124" s="2">
        <f t="shared" si="77"/>
        <v>0</v>
      </c>
      <c r="Z124" s="2">
        <f t="shared" si="77"/>
        <v>0</v>
      </c>
      <c r="AA124" s="2">
        <f t="shared" si="77"/>
        <v>0</v>
      </c>
      <c r="AB124" s="2">
        <f t="shared" si="77"/>
        <v>0</v>
      </c>
      <c r="AC124" s="2">
        <f t="shared" si="77"/>
        <v>0</v>
      </c>
      <c r="AD124" s="2">
        <f t="shared" si="77"/>
        <v>0</v>
      </c>
      <c r="AE124" s="2">
        <f t="shared" si="77"/>
        <v>0</v>
      </c>
      <c r="AF124" s="2">
        <f t="shared" si="77"/>
        <v>0</v>
      </c>
      <c r="AG124" s="2">
        <f t="shared" si="77"/>
        <v>0</v>
      </c>
      <c r="AH124" s="2">
        <f t="shared" si="77"/>
        <v>0</v>
      </c>
      <c r="AI124" s="2"/>
      <c r="AJ124" s="2" t="str">
        <f t="shared" si="78"/>
        <v>0</v>
      </c>
      <c r="AK124" s="2" t="str">
        <f t="shared" si="79"/>
        <v>0</v>
      </c>
      <c r="AL124" s="2" t="str">
        <f t="shared" si="80"/>
        <v>0</v>
      </c>
    </row>
    <row r="125" spans="1:38">
      <c r="A125" s="2"/>
      <c r="B125" s="2"/>
      <c r="C125" s="2"/>
      <c r="D125" s="2"/>
      <c r="E125" s="2"/>
      <c r="F125" s="2"/>
      <c r="G125" s="2"/>
      <c r="H125" s="2"/>
      <c r="I125" s="2"/>
      <c r="J125" s="2"/>
      <c r="K125" s="2"/>
      <c r="L125" s="2"/>
      <c r="M125" s="2"/>
      <c r="N125" s="2"/>
      <c r="O125" s="2"/>
      <c r="P125" s="2"/>
      <c r="Q125" s="2"/>
      <c r="R125" s="2"/>
      <c r="S125" s="2"/>
      <c r="T125" s="3">
        <f t="shared" si="76"/>
        <v>0</v>
      </c>
      <c r="U125" s="2" t="str">
        <f t="shared" si="74"/>
        <v>N.A.</v>
      </c>
      <c r="V125" s="2"/>
      <c r="W125" s="2">
        <f t="shared" si="77"/>
        <v>0</v>
      </c>
      <c r="X125" s="2">
        <f t="shared" si="77"/>
        <v>0</v>
      </c>
      <c r="Y125" s="2">
        <f t="shared" si="77"/>
        <v>0</v>
      </c>
      <c r="Z125" s="2">
        <f t="shared" si="77"/>
        <v>0</v>
      </c>
      <c r="AA125" s="2">
        <f t="shared" si="77"/>
        <v>0</v>
      </c>
      <c r="AB125" s="2">
        <f t="shared" si="77"/>
        <v>0</v>
      </c>
      <c r="AC125" s="2">
        <f t="shared" si="77"/>
        <v>0</v>
      </c>
      <c r="AD125" s="2">
        <f t="shared" si="77"/>
        <v>0</v>
      </c>
      <c r="AE125" s="2">
        <f t="shared" si="77"/>
        <v>0</v>
      </c>
      <c r="AF125" s="2">
        <f t="shared" si="77"/>
        <v>0</v>
      </c>
      <c r="AG125" s="2">
        <f t="shared" ref="X125:AH132" si="81">IF(ISNUMBER(MATCH(AG$105,$D$104:$Q$104,0)),_xlfn.IFNA(VLOOKUP($T125,$D$104:$Q$134,MATCH(AG$105,$D$104:$Q$104,0),FALSE),0),"N.A.")</f>
        <v>0</v>
      </c>
      <c r="AH125" s="2">
        <f t="shared" si="81"/>
        <v>0</v>
      </c>
      <c r="AI125" s="2"/>
      <c r="AJ125" s="2" t="str">
        <f t="shared" si="78"/>
        <v>0</v>
      </c>
      <c r="AK125" s="2" t="str">
        <f t="shared" si="79"/>
        <v>0</v>
      </c>
      <c r="AL125" s="2" t="str">
        <f t="shared" si="80"/>
        <v>0</v>
      </c>
    </row>
    <row r="126" spans="1:38">
      <c r="A126" s="2"/>
      <c r="B126" s="2"/>
      <c r="C126" s="2"/>
      <c r="D126" s="2"/>
      <c r="E126" s="2"/>
      <c r="F126" s="2"/>
      <c r="G126" s="2"/>
      <c r="H126" s="2"/>
      <c r="I126" s="2"/>
      <c r="J126" s="2"/>
      <c r="K126" s="2"/>
      <c r="L126" s="2"/>
      <c r="M126" s="2"/>
      <c r="N126" s="2"/>
      <c r="O126" s="2"/>
      <c r="P126" s="2"/>
      <c r="Q126" s="2"/>
      <c r="R126" s="2"/>
      <c r="S126" s="2"/>
      <c r="T126" s="3">
        <f t="shared" si="76"/>
        <v>0</v>
      </c>
      <c r="U126" s="2" t="str">
        <f t="shared" si="74"/>
        <v>N.A.</v>
      </c>
      <c r="V126" s="2"/>
      <c r="W126" s="2">
        <f t="shared" si="77"/>
        <v>0</v>
      </c>
      <c r="X126" s="2">
        <f t="shared" si="81"/>
        <v>0</v>
      </c>
      <c r="Y126" s="2">
        <f t="shared" si="81"/>
        <v>0</v>
      </c>
      <c r="Z126" s="2">
        <f t="shared" si="81"/>
        <v>0</v>
      </c>
      <c r="AA126" s="2">
        <f t="shared" si="81"/>
        <v>0</v>
      </c>
      <c r="AB126" s="2">
        <f t="shared" si="81"/>
        <v>0</v>
      </c>
      <c r="AC126" s="2">
        <f t="shared" si="81"/>
        <v>0</v>
      </c>
      <c r="AD126" s="2">
        <f t="shared" si="81"/>
        <v>0</v>
      </c>
      <c r="AE126" s="2">
        <f t="shared" si="81"/>
        <v>0</v>
      </c>
      <c r="AF126" s="2">
        <f t="shared" si="81"/>
        <v>0</v>
      </c>
      <c r="AG126" s="2">
        <f t="shared" si="81"/>
        <v>0</v>
      </c>
      <c r="AH126" s="2">
        <f t="shared" si="81"/>
        <v>0</v>
      </c>
      <c r="AI126" s="2"/>
      <c r="AJ126" s="2" t="str">
        <f t="shared" si="78"/>
        <v>0</v>
      </c>
      <c r="AK126" s="2" t="str">
        <f t="shared" si="79"/>
        <v>0</v>
      </c>
      <c r="AL126" s="2" t="str">
        <f t="shared" si="80"/>
        <v>0</v>
      </c>
    </row>
    <row r="127" spans="1:38">
      <c r="A127" s="2"/>
      <c r="B127" s="2"/>
      <c r="C127" s="2"/>
      <c r="D127" s="2"/>
      <c r="E127" s="2"/>
      <c r="F127" s="2"/>
      <c r="G127" s="2"/>
      <c r="H127" s="2"/>
      <c r="I127" s="2"/>
      <c r="J127" s="2"/>
      <c r="K127" s="2"/>
      <c r="L127" s="2"/>
      <c r="M127" s="2"/>
      <c r="N127" s="2"/>
      <c r="O127" s="2"/>
      <c r="P127" s="2"/>
      <c r="Q127" s="2"/>
      <c r="R127" s="2"/>
      <c r="S127" s="2"/>
      <c r="T127" s="3">
        <f t="shared" si="76"/>
        <v>0</v>
      </c>
      <c r="U127" s="2" t="str">
        <f t="shared" si="74"/>
        <v>N.A.</v>
      </c>
      <c r="V127" s="2"/>
      <c r="W127" s="2">
        <f t="shared" si="77"/>
        <v>0</v>
      </c>
      <c r="X127" s="2">
        <f t="shared" si="81"/>
        <v>0</v>
      </c>
      <c r="Y127" s="2">
        <f t="shared" si="81"/>
        <v>0</v>
      </c>
      <c r="Z127" s="2">
        <f t="shared" si="81"/>
        <v>0</v>
      </c>
      <c r="AA127" s="2">
        <f t="shared" si="81"/>
        <v>0</v>
      </c>
      <c r="AB127" s="2">
        <f t="shared" si="81"/>
        <v>0</v>
      </c>
      <c r="AC127" s="2">
        <f t="shared" si="81"/>
        <v>0</v>
      </c>
      <c r="AD127" s="2">
        <f t="shared" si="81"/>
        <v>0</v>
      </c>
      <c r="AE127" s="2">
        <f t="shared" si="81"/>
        <v>0</v>
      </c>
      <c r="AF127" s="2">
        <f t="shared" si="81"/>
        <v>0</v>
      </c>
      <c r="AG127" s="2">
        <f t="shared" si="81"/>
        <v>0</v>
      </c>
      <c r="AH127" s="2">
        <f t="shared" si="81"/>
        <v>0</v>
      </c>
      <c r="AI127" s="2"/>
      <c r="AJ127" s="2" t="str">
        <f t="shared" si="78"/>
        <v>0</v>
      </c>
      <c r="AK127" s="2" t="str">
        <f t="shared" si="79"/>
        <v>0</v>
      </c>
      <c r="AL127" s="2" t="str">
        <f t="shared" si="80"/>
        <v>0</v>
      </c>
    </row>
    <row r="128" spans="1:38">
      <c r="A128" s="2"/>
      <c r="B128" s="2"/>
      <c r="C128" s="2"/>
      <c r="D128" s="2"/>
      <c r="E128" s="2"/>
      <c r="F128" s="2"/>
      <c r="G128" s="2"/>
      <c r="H128" s="2"/>
      <c r="I128" s="2"/>
      <c r="J128" s="2"/>
      <c r="K128" s="2"/>
      <c r="L128" s="2"/>
      <c r="M128" s="2"/>
      <c r="N128" s="2"/>
      <c r="O128" s="2"/>
      <c r="P128" s="2"/>
      <c r="Q128" s="2"/>
      <c r="R128" s="2"/>
      <c r="S128" s="2"/>
      <c r="T128" s="3">
        <f t="shared" si="76"/>
        <v>0</v>
      </c>
      <c r="U128" s="2" t="str">
        <f t="shared" si="74"/>
        <v>N.A.</v>
      </c>
      <c r="V128" s="2"/>
      <c r="W128" s="2">
        <f t="shared" si="77"/>
        <v>0</v>
      </c>
      <c r="X128" s="2">
        <f t="shared" si="81"/>
        <v>0</v>
      </c>
      <c r="Y128" s="2">
        <f t="shared" si="81"/>
        <v>0</v>
      </c>
      <c r="Z128" s="2">
        <f t="shared" si="81"/>
        <v>0</v>
      </c>
      <c r="AA128" s="2">
        <f t="shared" si="81"/>
        <v>0</v>
      </c>
      <c r="AB128" s="2">
        <f t="shared" si="81"/>
        <v>0</v>
      </c>
      <c r="AC128" s="2">
        <f t="shared" si="81"/>
        <v>0</v>
      </c>
      <c r="AD128" s="2">
        <f t="shared" si="81"/>
        <v>0</v>
      </c>
      <c r="AE128" s="2">
        <f t="shared" si="81"/>
        <v>0</v>
      </c>
      <c r="AF128" s="2">
        <f t="shared" si="81"/>
        <v>0</v>
      </c>
      <c r="AG128" s="2">
        <f t="shared" si="81"/>
        <v>0</v>
      </c>
      <c r="AH128" s="2">
        <f t="shared" si="81"/>
        <v>0</v>
      </c>
      <c r="AI128" s="2"/>
      <c r="AJ128" s="2" t="str">
        <f t="shared" si="78"/>
        <v>0</v>
      </c>
      <c r="AK128" s="2" t="str">
        <f t="shared" si="79"/>
        <v>0</v>
      </c>
      <c r="AL128" s="2" t="str">
        <f t="shared" si="80"/>
        <v>0</v>
      </c>
    </row>
    <row r="129" spans="1:38">
      <c r="A129" s="2"/>
      <c r="B129" s="2"/>
      <c r="C129" s="2"/>
      <c r="D129" s="2"/>
      <c r="E129" s="2"/>
      <c r="F129" s="2"/>
      <c r="G129" s="2"/>
      <c r="H129" s="2"/>
      <c r="I129" s="2"/>
      <c r="J129" s="2"/>
      <c r="K129" s="2"/>
      <c r="L129" s="2"/>
      <c r="M129" s="2"/>
      <c r="N129" s="2"/>
      <c r="O129" s="2"/>
      <c r="P129" s="2"/>
      <c r="Q129" s="2"/>
      <c r="R129" s="2"/>
      <c r="S129" s="2"/>
      <c r="T129" s="3">
        <f t="shared" si="76"/>
        <v>0</v>
      </c>
      <c r="U129" s="2" t="str">
        <f t="shared" si="74"/>
        <v>N.A.</v>
      </c>
      <c r="V129" s="2"/>
      <c r="W129" s="2">
        <f t="shared" si="77"/>
        <v>0</v>
      </c>
      <c r="X129" s="2">
        <f t="shared" si="81"/>
        <v>0</v>
      </c>
      <c r="Y129" s="2">
        <f t="shared" si="81"/>
        <v>0</v>
      </c>
      <c r="Z129" s="2">
        <f t="shared" si="81"/>
        <v>0</v>
      </c>
      <c r="AA129" s="2">
        <f t="shared" si="81"/>
        <v>0</v>
      </c>
      <c r="AB129" s="2">
        <f t="shared" si="81"/>
        <v>0</v>
      </c>
      <c r="AC129" s="2">
        <f t="shared" si="81"/>
        <v>0</v>
      </c>
      <c r="AD129" s="2">
        <f t="shared" si="81"/>
        <v>0</v>
      </c>
      <c r="AE129" s="2">
        <f t="shared" si="81"/>
        <v>0</v>
      </c>
      <c r="AF129" s="2">
        <f t="shared" si="81"/>
        <v>0</v>
      </c>
      <c r="AG129" s="2">
        <f t="shared" si="81"/>
        <v>0</v>
      </c>
      <c r="AH129" s="2">
        <f t="shared" si="81"/>
        <v>0</v>
      </c>
      <c r="AI129" s="2"/>
      <c r="AJ129" s="2" t="str">
        <f t="shared" si="78"/>
        <v>0</v>
      </c>
      <c r="AK129" s="2" t="str">
        <f t="shared" si="79"/>
        <v>0</v>
      </c>
      <c r="AL129" s="2" t="str">
        <f t="shared" si="80"/>
        <v>0</v>
      </c>
    </row>
    <row r="130" spans="1:38">
      <c r="A130" s="2"/>
      <c r="B130" s="2"/>
      <c r="C130" s="2"/>
      <c r="D130" s="2"/>
      <c r="E130" s="2"/>
      <c r="F130" s="2"/>
      <c r="G130" s="2"/>
      <c r="H130" s="2"/>
      <c r="I130" s="2"/>
      <c r="J130" s="2"/>
      <c r="K130" s="2"/>
      <c r="L130" s="2"/>
      <c r="M130" s="2"/>
      <c r="N130" s="2"/>
      <c r="O130" s="2"/>
      <c r="P130" s="2"/>
      <c r="Q130" s="2"/>
      <c r="R130" s="2"/>
      <c r="S130" s="2"/>
      <c r="T130" s="3">
        <f t="shared" si="76"/>
        <v>0</v>
      </c>
      <c r="U130" s="2" t="str">
        <f t="shared" si="74"/>
        <v>N.A.</v>
      </c>
      <c r="V130" s="2"/>
      <c r="W130" s="2">
        <f t="shared" si="77"/>
        <v>0</v>
      </c>
      <c r="X130" s="2">
        <f t="shared" si="81"/>
        <v>0</v>
      </c>
      <c r="Y130" s="2">
        <f t="shared" si="81"/>
        <v>0</v>
      </c>
      <c r="Z130" s="2">
        <f t="shared" si="81"/>
        <v>0</v>
      </c>
      <c r="AA130" s="2">
        <f t="shared" si="81"/>
        <v>0</v>
      </c>
      <c r="AB130" s="2">
        <f t="shared" si="81"/>
        <v>0</v>
      </c>
      <c r="AC130" s="2">
        <f t="shared" si="81"/>
        <v>0</v>
      </c>
      <c r="AD130" s="2">
        <f t="shared" si="81"/>
        <v>0</v>
      </c>
      <c r="AE130" s="2">
        <f t="shared" si="81"/>
        <v>0</v>
      </c>
      <c r="AF130" s="2">
        <f t="shared" si="81"/>
        <v>0</v>
      </c>
      <c r="AG130" s="2">
        <f t="shared" si="81"/>
        <v>0</v>
      </c>
      <c r="AH130" s="2">
        <f t="shared" si="81"/>
        <v>0</v>
      </c>
      <c r="AI130" s="2"/>
      <c r="AJ130" s="2" t="str">
        <f t="shared" si="78"/>
        <v>0</v>
      </c>
      <c r="AK130" s="2" t="str">
        <f t="shared" si="79"/>
        <v>0</v>
      </c>
      <c r="AL130" s="2" t="str">
        <f t="shared" si="80"/>
        <v>0</v>
      </c>
    </row>
    <row r="131" spans="1:38">
      <c r="A131" s="2"/>
      <c r="B131" s="2"/>
      <c r="C131" s="2"/>
      <c r="D131" s="2"/>
      <c r="E131" s="2"/>
      <c r="F131" s="2"/>
      <c r="G131" s="2"/>
      <c r="H131" s="2"/>
      <c r="I131" s="2"/>
      <c r="J131" s="2"/>
      <c r="K131" s="2"/>
      <c r="L131" s="2"/>
      <c r="M131" s="2"/>
      <c r="N131" s="2"/>
      <c r="O131" s="2"/>
      <c r="P131" s="2"/>
      <c r="Q131" s="2"/>
      <c r="R131" s="2"/>
      <c r="S131" s="2"/>
      <c r="T131" s="3">
        <f t="shared" si="76"/>
        <v>0</v>
      </c>
      <c r="U131" s="2" t="str">
        <f t="shared" si="74"/>
        <v>N.A.</v>
      </c>
      <c r="V131" s="2"/>
      <c r="W131" s="2">
        <f t="shared" si="77"/>
        <v>0</v>
      </c>
      <c r="X131" s="2">
        <f t="shared" si="81"/>
        <v>0</v>
      </c>
      <c r="Y131" s="2">
        <f t="shared" si="81"/>
        <v>0</v>
      </c>
      <c r="Z131" s="2">
        <f t="shared" si="81"/>
        <v>0</v>
      </c>
      <c r="AA131" s="2">
        <f t="shared" si="81"/>
        <v>0</v>
      </c>
      <c r="AB131" s="2">
        <f t="shared" si="81"/>
        <v>0</v>
      </c>
      <c r="AC131" s="2">
        <f t="shared" si="81"/>
        <v>0</v>
      </c>
      <c r="AD131" s="2">
        <f t="shared" si="81"/>
        <v>0</v>
      </c>
      <c r="AE131" s="2">
        <f t="shared" si="81"/>
        <v>0</v>
      </c>
      <c r="AF131" s="2">
        <f t="shared" si="81"/>
        <v>0</v>
      </c>
      <c r="AG131" s="2">
        <f t="shared" si="81"/>
        <v>0</v>
      </c>
      <c r="AH131" s="2">
        <f t="shared" si="81"/>
        <v>0</v>
      </c>
      <c r="AI131" s="2"/>
      <c r="AJ131" s="2" t="str">
        <f t="shared" si="78"/>
        <v>0</v>
      </c>
      <c r="AK131" s="2" t="str">
        <f t="shared" si="79"/>
        <v>0</v>
      </c>
      <c r="AL131" s="2" t="str">
        <f t="shared" si="80"/>
        <v>0</v>
      </c>
    </row>
    <row r="132" spans="1:38">
      <c r="A132" s="2"/>
      <c r="B132" s="2"/>
      <c r="C132" s="2"/>
      <c r="D132" s="2"/>
      <c r="E132" s="2"/>
      <c r="F132" s="2"/>
      <c r="G132" s="2"/>
      <c r="H132" s="2"/>
      <c r="I132" s="2"/>
      <c r="J132" s="2"/>
      <c r="K132" s="2"/>
      <c r="L132" s="2"/>
      <c r="M132" s="2"/>
      <c r="N132" s="2"/>
      <c r="O132" s="2"/>
      <c r="P132" s="2"/>
      <c r="Q132" s="2"/>
      <c r="R132" s="2"/>
      <c r="S132" s="2"/>
      <c r="T132" s="3">
        <f t="shared" si="76"/>
        <v>0</v>
      </c>
      <c r="U132" s="2" t="str">
        <f t="shared" si="74"/>
        <v>N.A.</v>
      </c>
      <c r="V132" s="2"/>
      <c r="W132" s="2">
        <f t="shared" si="77"/>
        <v>0</v>
      </c>
      <c r="X132" s="2">
        <f t="shared" si="81"/>
        <v>0</v>
      </c>
      <c r="Y132" s="2">
        <f t="shared" si="81"/>
        <v>0</v>
      </c>
      <c r="Z132" s="2">
        <f t="shared" si="81"/>
        <v>0</v>
      </c>
      <c r="AA132" s="2">
        <f t="shared" si="81"/>
        <v>0</v>
      </c>
      <c r="AB132" s="2">
        <f t="shared" si="81"/>
        <v>0</v>
      </c>
      <c r="AC132" s="2">
        <f t="shared" si="81"/>
        <v>0</v>
      </c>
      <c r="AD132" s="2">
        <f t="shared" si="81"/>
        <v>0</v>
      </c>
      <c r="AE132" s="2">
        <f t="shared" si="81"/>
        <v>0</v>
      </c>
      <c r="AF132" s="2">
        <f t="shared" si="81"/>
        <v>0</v>
      </c>
      <c r="AG132" s="2">
        <f t="shared" si="81"/>
        <v>0</v>
      </c>
      <c r="AH132" s="2">
        <f t="shared" si="81"/>
        <v>0</v>
      </c>
      <c r="AI132" s="2"/>
      <c r="AJ132" s="2" t="str">
        <f>IF(W132=0,"0",$W132*$U132*$B$3*2)</f>
        <v>0</v>
      </c>
      <c r="AK132" s="2" t="str">
        <f t="shared" si="79"/>
        <v>0</v>
      </c>
      <c r="AL132" s="2" t="str">
        <f t="shared" si="80"/>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AF861-8F1A-CF4F-BFDB-6E22FA81CA5B}">
  <sheetPr>
    <tabColor theme="5"/>
  </sheetPr>
  <dimension ref="A1:B21"/>
  <sheetViews>
    <sheetView zoomScaleNormal="100" workbookViewId="0">
      <selection activeCell="B2" sqref="B2"/>
    </sheetView>
  </sheetViews>
  <sheetFormatPr defaultColWidth="10.85546875" defaultRowHeight="15"/>
  <cols>
    <col min="1" max="1" width="14.28515625" bestFit="1" customWidth="1"/>
    <col min="2" max="3" width="14" bestFit="1" customWidth="1"/>
    <col min="4" max="4" width="14.7109375" bestFit="1" customWidth="1"/>
    <col min="5" max="6" width="13.85546875" bestFit="1" customWidth="1"/>
    <col min="7" max="7" width="14.140625" bestFit="1" customWidth="1"/>
    <col min="8" max="9" width="13.85546875" bestFit="1" customWidth="1"/>
    <col min="10" max="10" width="14.28515625" bestFit="1" customWidth="1"/>
    <col min="11" max="11" width="13.85546875" bestFit="1" customWidth="1"/>
    <col min="12" max="13" width="14.28515625" bestFit="1" customWidth="1"/>
    <col min="14" max="14" width="13.85546875" bestFit="1" customWidth="1"/>
    <col min="15" max="15" width="14.28515625" bestFit="1" customWidth="1"/>
  </cols>
  <sheetData>
    <row r="1" spans="1:2">
      <c r="A1" s="1" t="s">
        <v>194</v>
      </c>
    </row>
    <row r="2" spans="1:2">
      <c r="A2" s="2"/>
      <c r="B2" s="3">
        <f>Input_collettività!B2</f>
        <v>2019</v>
      </c>
    </row>
    <row r="3" spans="1:2">
      <c r="A3" s="2" t="s">
        <v>106</v>
      </c>
      <c r="B3" s="2">
        <f>IF(ISNUMBER(MATCH(B$2,Input_collettività!$A$2:$B$2,0)),_xlfn.IFNA(VLOOKUP($A$3,Input_collettività!$A$2:$B$5,MATCH(B$2,Input_collettività!$A$2:$B$2,0),FALSE),0),"N.A.")</f>
        <v>10000</v>
      </c>
    </row>
    <row r="4" spans="1:2">
      <c r="A4" s="3" t="s">
        <v>194</v>
      </c>
      <c r="B4" s="2">
        <f>B3*$B$6</f>
        <v>1330000</v>
      </c>
    </row>
    <row r="5" spans="1:2">
      <c r="A5" s="2"/>
      <c r="B5" s="2"/>
    </row>
    <row r="6" spans="1:2">
      <c r="A6" s="2" t="s">
        <v>195</v>
      </c>
      <c r="B6" s="2">
        <v>133</v>
      </c>
    </row>
    <row r="7" spans="1:2">
      <c r="A7" s="2"/>
      <c r="B7" s="2"/>
    </row>
    <row r="9" spans="1:2">
      <c r="A9" s="73"/>
    </row>
    <row r="10" spans="1:2">
      <c r="A10" s="29"/>
    </row>
    <row r="11" spans="1:2">
      <c r="A11" s="29"/>
    </row>
    <row r="12" spans="1:2">
      <c r="A12" s="29"/>
    </row>
    <row r="13" spans="1:2">
      <c r="A13" s="29"/>
    </row>
    <row r="14" spans="1:2">
      <c r="A14" s="29"/>
    </row>
    <row r="15" spans="1:2">
      <c r="A15" s="29"/>
    </row>
    <row r="16" spans="1:2">
      <c r="A16" s="29"/>
    </row>
    <row r="17" spans="1:1">
      <c r="A17" s="29"/>
    </row>
    <row r="18" spans="1:1">
      <c r="A18" s="29"/>
    </row>
    <row r="19" spans="1:1">
      <c r="A19" s="29"/>
    </row>
    <row r="20" spans="1:1">
      <c r="A20" s="29"/>
    </row>
    <row r="21" spans="1:1">
      <c r="A21" s="29"/>
    </row>
  </sheetData>
  <pageMargins left="0.7" right="0.7" top="0.75" bottom="0.75" header="0.3" footer="0.3"/>
  <pageSetup paperSize="9" orientation="portrait" horizontalDpi="0"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B9A68-9472-E049-9BC5-0231BD75DB04}">
  <sheetPr>
    <tabColor rgb="FFFFFF00"/>
  </sheetPr>
  <dimension ref="A1:PF698"/>
  <sheetViews>
    <sheetView zoomScale="64" zoomScaleNormal="50" workbookViewId="0">
      <selection activeCell="B717" sqref="B717"/>
    </sheetView>
  </sheetViews>
  <sheetFormatPr defaultColWidth="10.85546875" defaultRowHeight="15"/>
  <cols>
    <col min="1" max="1" width="71.85546875" bestFit="1" customWidth="1"/>
    <col min="2" max="2" width="40" bestFit="1" customWidth="1"/>
    <col min="3" max="3" width="46.85546875" customWidth="1"/>
    <col min="4" max="4" width="29.140625" bestFit="1" customWidth="1"/>
    <col min="5" max="5" width="26.85546875" bestFit="1" customWidth="1"/>
    <col min="6" max="6" width="26.28515625" bestFit="1" customWidth="1"/>
    <col min="7" max="7" width="28.140625" bestFit="1" customWidth="1"/>
    <col min="8" max="8" width="27.7109375" bestFit="1" customWidth="1"/>
    <col min="9" max="9" width="26.42578125" bestFit="1" customWidth="1"/>
    <col min="10" max="10" width="28.140625" bestFit="1" customWidth="1"/>
    <col min="11" max="13" width="28.140625" customWidth="1"/>
    <col min="14" max="14" width="13.28515625" bestFit="1" customWidth="1"/>
    <col min="15" max="28" width="28.140625" customWidth="1"/>
    <col min="29" max="31" width="20.85546875" customWidth="1"/>
    <col min="33" max="36" width="20.85546875" customWidth="1"/>
    <col min="38" max="107" width="20.85546875" customWidth="1"/>
    <col min="108" max="110" width="22.140625" customWidth="1"/>
    <col min="121" max="121" width="15.42578125" customWidth="1"/>
    <col min="205" max="205" width="10.85546875" customWidth="1"/>
    <col min="303" max="303" width="41" bestFit="1" customWidth="1"/>
  </cols>
  <sheetData>
    <row r="1" spans="1:176" ht="26.25">
      <c r="A1" s="102" t="s">
        <v>118</v>
      </c>
      <c r="B1" s="1"/>
      <c r="C1" s="1"/>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c r="CW1" s="33"/>
      <c r="CX1" s="33"/>
      <c r="CY1" s="33"/>
      <c r="CZ1" s="33"/>
      <c r="DA1" s="33"/>
      <c r="DB1" s="33"/>
      <c r="DC1" s="33"/>
      <c r="DD1" s="33"/>
      <c r="DJ1" s="15"/>
    </row>
    <row r="2" spans="1:176">
      <c r="A2" s="20"/>
      <c r="B2" s="1" t="str">
        <f>Calcolo_organizzazione!B50</f>
        <v>Femmina</v>
      </c>
      <c r="C2" s="1" t="str">
        <f>Calcolo_organizzazione!C50</f>
        <v>Maschio</v>
      </c>
      <c r="D2" s="1" t="str">
        <f>Calcolo_organizzazione!D50</f>
        <v>Totale complessivo</v>
      </c>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G2" s="13"/>
      <c r="DJ2" s="15"/>
      <c r="DP2" s="13"/>
      <c r="FT2" s="13"/>
    </row>
    <row r="3" spans="1:176" ht="26.25">
      <c r="A3" s="110" t="s">
        <v>135</v>
      </c>
      <c r="B3">
        <f>IF(ISNUMBER(MATCH(B$2,Calcolo_organizzazione!$EZ$47:$FC$47,0)),_xlfn.IFNA(VLOOKUP($A3,Calcolo_organizzazione!$EZ$47:$FC$48,MATCH(B$2,Calcolo_organizzazione!$EZ$47:$FC$47,0),FALSE),0),"N.A.")</f>
        <v>26</v>
      </c>
      <c r="C3">
        <f>IF(ISNUMBER(MATCH(C$2,Calcolo_organizzazione!$EZ$47:$FC$47,0)),_xlfn.IFNA(VLOOKUP($A3,Calcolo_organizzazione!$EZ$47:$FC$48,MATCH(C$2,Calcolo_organizzazione!$EZ$47:$FC$47,0),FALSE),0),"N.A.")</f>
        <v>55</v>
      </c>
      <c r="D3">
        <f>IF(ISNUMBER(MATCH(D$2,Calcolo_organizzazione!$EZ$47:$FC$47,0)),_xlfn.IFNA(VLOOKUP($A3,Calcolo_organizzazione!$EZ$47:$FC$48,MATCH(D$2,Calcolo_organizzazione!$EZ$47:$FC$47,0),FALSE),0),"N.A.")</f>
        <v>81</v>
      </c>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F3" s="25"/>
      <c r="CG3" s="25"/>
      <c r="CH3" s="25"/>
      <c r="CI3" s="25"/>
      <c r="CJ3" s="25"/>
      <c r="CK3" s="25"/>
      <c r="CL3" s="25"/>
      <c r="CM3" s="25"/>
      <c r="CN3" s="25"/>
      <c r="CO3" s="25"/>
      <c r="CP3" s="25"/>
      <c r="CQ3" s="25"/>
      <c r="CR3" s="25"/>
      <c r="CS3" s="25"/>
      <c r="CT3" s="25"/>
      <c r="CU3" s="25"/>
      <c r="CV3" s="25"/>
      <c r="CW3" s="25"/>
      <c r="CX3" s="25"/>
      <c r="CY3" s="25"/>
      <c r="CZ3" s="25"/>
      <c r="DA3" s="25"/>
      <c r="DB3" s="25"/>
      <c r="DC3" s="25"/>
      <c r="DD3" s="25"/>
      <c r="DJ3" s="15"/>
    </row>
    <row r="4" spans="1:176" ht="26.25">
      <c r="A4" s="110" t="s">
        <v>44</v>
      </c>
      <c r="B4">
        <f>IF(ISNUMBER(MATCH(B$2,Calcolo_organizzazione!$EZ$50:$FC$50,0)),_xlfn.IFNA(VLOOKUP($A4,Calcolo_organizzazione!$EZ$50:$FC$51,MATCH(B$2,Calcolo_organizzazione!$EZ$50:$FC$50,0),FALSE),0),"N.A.")</f>
        <v>28</v>
      </c>
      <c r="C4">
        <f>IF(ISNUMBER(MATCH(C$2,Calcolo_organizzazione!$EZ$50:$FC$50,0)),_xlfn.IFNA(VLOOKUP($A4,Calcolo_organizzazione!$EZ$50:$FC$51,MATCH(C$2,Calcolo_organizzazione!$EZ$50:$FC$50,0),FALSE),0),"N.A.")</f>
        <v>61</v>
      </c>
      <c r="D4">
        <f>IF(ISNUMBER(MATCH(D$2,Calcolo_organizzazione!$EZ$50:$FC$50,0)),_xlfn.IFNA(VLOOKUP($A4,Calcolo_organizzazione!$EZ$50:$FC$51,MATCH(D$2,Calcolo_organizzazione!$EZ$50:$FC$50,0),FALSE),0),"N.A.")</f>
        <v>89</v>
      </c>
      <c r="AU4" s="25"/>
      <c r="AV4" s="25"/>
      <c r="AW4" s="25"/>
      <c r="AX4" s="25"/>
      <c r="AY4" s="25"/>
      <c r="AZ4" s="25"/>
      <c r="BA4" s="25"/>
      <c r="BB4" s="25"/>
      <c r="BC4" s="25"/>
      <c r="BD4" s="25"/>
      <c r="BE4" s="25"/>
      <c r="BF4" s="25"/>
      <c r="BG4" s="25"/>
      <c r="BH4" s="25"/>
      <c r="BI4" s="25"/>
      <c r="BJ4" s="25"/>
      <c r="BK4" s="25"/>
      <c r="BL4" s="25"/>
      <c r="BM4" s="25"/>
      <c r="BN4" s="25"/>
      <c r="BO4" s="25"/>
      <c r="BP4" s="25"/>
      <c r="BQ4" s="25"/>
      <c r="BR4" s="25"/>
      <c r="BS4" s="25"/>
      <c r="BT4" s="25"/>
      <c r="BU4" s="25"/>
      <c r="BV4" s="25"/>
      <c r="BW4" s="25"/>
      <c r="BX4" s="25"/>
      <c r="BY4" s="25"/>
      <c r="BZ4" s="25"/>
      <c r="CA4" s="25"/>
      <c r="CB4" s="25"/>
      <c r="CC4" s="25"/>
      <c r="CD4" s="25"/>
      <c r="CE4" s="25"/>
      <c r="CF4" s="25"/>
      <c r="CG4" s="25"/>
      <c r="CH4" s="25"/>
      <c r="CI4" s="25"/>
      <c r="CJ4" s="25"/>
      <c r="CK4" s="25"/>
      <c r="CL4" s="25"/>
      <c r="CM4" s="25"/>
      <c r="CN4" s="25"/>
      <c r="CO4" s="25"/>
      <c r="CP4" s="25"/>
      <c r="CQ4" s="25"/>
      <c r="CR4" s="25"/>
      <c r="CS4" s="25"/>
      <c r="CT4" s="25"/>
      <c r="CU4" s="25"/>
      <c r="CV4" s="25"/>
      <c r="CW4" s="25"/>
      <c r="CX4" s="25"/>
      <c r="CY4" s="25"/>
      <c r="CZ4" s="25"/>
      <c r="DA4" s="25"/>
      <c r="DB4" s="25"/>
      <c r="DC4" s="25"/>
      <c r="DD4" s="25"/>
      <c r="DJ4" s="15"/>
    </row>
    <row r="5" spans="1:176" ht="26.25">
      <c r="A5" s="110" t="s">
        <v>148</v>
      </c>
      <c r="B5" s="25">
        <f>IF(ISNUMBER(MATCH(B$2,Calcolo_organizzazione!$A$50:$D$50,0)),_xlfn.IFNA(VLOOKUP($A5,Calcolo_organizzazione!$A$50:$D$51,MATCH(B$2,Calcolo_organizzazione!$A$50:$D$50,0),FALSE),0),"N.A.")</f>
        <v>0.65384615384615385</v>
      </c>
      <c r="C5" s="25">
        <f>IF(ISNUMBER(MATCH(C$2,Calcolo_organizzazione!$A$50:$D$50,0)),_xlfn.IFNA(VLOOKUP($A5,Calcolo_organizzazione!$A$50:$D$51,MATCH(C$2,Calcolo_organizzazione!$A$50:$D$50,0),FALSE),0),"N.A.")</f>
        <v>0.61818181818181817</v>
      </c>
      <c r="D5" s="25">
        <f>IF(ISNUMBER(MATCH(D$2,Calcolo_organizzazione!$A$50:$D$50,0)),_xlfn.IFNA(VLOOKUP($A5,Calcolo_organizzazione!$A$50:$D$51,MATCH(D$2,Calcolo_organizzazione!$A$50:$D$50,0),FALSE),0),"N.A.")</f>
        <v>0.62962962962962965</v>
      </c>
      <c r="DJ5" s="15"/>
    </row>
    <row r="6" spans="1:176" ht="26.25">
      <c r="A6" s="110" t="s">
        <v>149</v>
      </c>
      <c r="B6" s="25">
        <f>IF(ISNUMBER(MATCH(B$2,Calcolo_organizzazione!$AE$50:$AI$50,0)),_xlfn.IFNA(VLOOKUP($A6,Calcolo_organizzazione!$AE$50:$AI$51,MATCH(B$2,Calcolo_organizzazione!$AE$50:$AI$50,0),FALSE),0),"N.A.")</f>
        <v>0.9285714285714286</v>
      </c>
      <c r="C6" s="25">
        <f>IF(ISNUMBER(MATCH(C$2,Calcolo_organizzazione!$AE$50:$AI$50,0)),_xlfn.IFNA(VLOOKUP($A6,Calcolo_organizzazione!$AE$50:$AI$51,MATCH(C$2,Calcolo_organizzazione!$AE$50:$AI$50,0),FALSE),0),"N.A.")</f>
        <v>0.90163934426229508</v>
      </c>
      <c r="D6" s="25">
        <f>IF(ISNUMBER(MATCH(D$2,Calcolo_organizzazione!$AE$50:$AI$50,0)),_xlfn.IFNA(VLOOKUP($A6,Calcolo_organizzazione!$AE$50:$AI$51,MATCH(D$2,Calcolo_organizzazione!$AE$50:$AI$50,0),FALSE),0),"N.A.")</f>
        <v>0.9101123595505618</v>
      </c>
      <c r="DJ6" s="15"/>
    </row>
    <row r="7" spans="1:176" ht="26.25">
      <c r="A7" s="111" t="s">
        <v>146</v>
      </c>
      <c r="B7" s="25">
        <f>IF(ISNUMBER(MATCH(B$2,Calcolo_organizzazione!$DX$47:$EA$47,0)),_xlfn.IFNA(VLOOKUP($A7,Calcolo_organizzazione!$DX$47:$EA$52,MATCH(B$2,Calcolo_organizzazione!$DX$47:$EA$47,0),FALSE),0),"N.A.")</f>
        <v>0</v>
      </c>
      <c r="C7" s="25">
        <f>IF(ISNUMBER(MATCH(C$2,Calcolo_organizzazione!$DX$47:$EA$47,0)),_xlfn.IFNA(VLOOKUP($A7,Calcolo_organizzazione!$DX$47:$EA$52,MATCH(C$2,Calcolo_organizzazione!$DX$47:$EA$47,0),FALSE),0),"N.A.")</f>
        <v>0</v>
      </c>
      <c r="D7" s="25">
        <f>IF(ISNUMBER(MATCH(D$2,Calcolo_organizzazione!$DX$47:$EA$47,0)),_xlfn.IFNA(VLOOKUP($A7,Calcolo_organizzazione!$DX$47:$EA$52,MATCH(D$2,Calcolo_organizzazione!$DX$47:$EA$47,0),FALSE),0),"N.A.")</f>
        <v>0</v>
      </c>
      <c r="DJ7" s="15"/>
    </row>
    <row r="8" spans="1:176" ht="26.25">
      <c r="A8" s="111" t="s">
        <v>144</v>
      </c>
      <c r="B8" s="25">
        <f>IF(ISNUMBER(MATCH(B$2,Calcolo_organizzazione!$DX$47:$EA$47,0)),_xlfn.IFNA(VLOOKUP($A8,Calcolo_organizzazione!$DX$47:$EA$52,MATCH(B$2,Calcolo_organizzazione!$DX$47:$EA$47,0),FALSE),0),"N.A.")</f>
        <v>0</v>
      </c>
      <c r="C8" s="25">
        <f>IF(ISNUMBER(MATCH(C$2,Calcolo_organizzazione!$DX$47:$EA$47,0)),_xlfn.IFNA(VLOOKUP($A8,Calcolo_organizzazione!$DX$47:$EA$52,MATCH(C$2,Calcolo_organizzazione!$DX$47:$EA$47,0),FALSE),0),"N.A.")</f>
        <v>0</v>
      </c>
      <c r="D8" s="25">
        <f>IF(ISNUMBER(MATCH(D$2,Calcolo_organizzazione!$DX$47:$EA$47,0)),_xlfn.IFNA(VLOOKUP($A8,Calcolo_organizzazione!$DX$47:$EA$52,MATCH(D$2,Calcolo_organizzazione!$DX$47:$EA$47,0),FALSE),0),"N.A.")</f>
        <v>0</v>
      </c>
      <c r="DJ8" s="15"/>
    </row>
    <row r="9" spans="1:176" ht="26.25">
      <c r="A9" s="111" t="s">
        <v>142</v>
      </c>
      <c r="B9" s="25">
        <f>IF(ISNUMBER(MATCH(B$2,Calcolo_organizzazione!$DX$47:$EA$47,0)),_xlfn.IFNA(VLOOKUP($A9,Calcolo_organizzazione!$DX$47:$EA$52,MATCH(B$2,Calcolo_organizzazione!$DX$47:$EA$47,0),FALSE),0),"N.A.")</f>
        <v>0.6071428571428571</v>
      </c>
      <c r="C9" s="25">
        <f>IF(ISNUMBER(MATCH(C$2,Calcolo_organizzazione!$DX$47:$EA$47,0)),_xlfn.IFNA(VLOOKUP($A9,Calcolo_organizzazione!$DX$47:$EA$52,MATCH(C$2,Calcolo_organizzazione!$DX$47:$EA$47,0),FALSE),0),"N.A.")</f>
        <v>0.55737704918032782</v>
      </c>
      <c r="D9" s="25">
        <f>IF(ISNUMBER(MATCH(D$2,Calcolo_organizzazione!$DX$47:$EA$47,0)),_xlfn.IFNA(VLOOKUP($A9,Calcolo_organizzazione!$DX$47:$EA$52,MATCH(D$2,Calcolo_organizzazione!$DX$47:$EA$47,0),FALSE),0),"N.A.")</f>
        <v>0.5730337078651685</v>
      </c>
      <c r="DJ9" s="15"/>
    </row>
    <row r="10" spans="1:176" ht="26.25">
      <c r="A10" s="111" t="s">
        <v>152</v>
      </c>
      <c r="B10" s="25">
        <f>IF(ISNUMBER(MATCH(B$2,Calcolo_organizzazione!$DX$47:$EA$47,0)),_xlfn.IFNA(VLOOKUP($A10,Calcolo_organizzazione!$DX$47:$EA$52,MATCH(B$2,Calcolo_organizzazione!$DX$47:$EA$47,0),FALSE),0),"N.A.")</f>
        <v>0.32142857142857145</v>
      </c>
      <c r="C10" s="25">
        <f>IF(ISNUMBER(MATCH(C$2,Calcolo_organizzazione!$DX$47:$EA$47,0)),_xlfn.IFNA(VLOOKUP($A10,Calcolo_organizzazione!$DX$47:$EA$52,MATCH(C$2,Calcolo_organizzazione!$DX$47:$EA$47,0),FALSE),0),"N.A.")</f>
        <v>0.34426229508196721</v>
      </c>
      <c r="D10" s="25">
        <f>IF(ISNUMBER(MATCH(D$2,Calcolo_organizzazione!$DX$47:$EA$47,0)),_xlfn.IFNA(VLOOKUP($A10,Calcolo_organizzazione!$DX$47:$EA$52,MATCH(D$2,Calcolo_organizzazione!$DX$47:$EA$47,0),FALSE),0),"N.A.")</f>
        <v>0.33707865168539325</v>
      </c>
      <c r="DJ10" s="15"/>
    </row>
    <row r="11" spans="1:176" ht="26.25">
      <c r="A11" s="111" t="s">
        <v>150</v>
      </c>
      <c r="B11" s="25">
        <f>IF(ISNUMBER(MATCH(B$2,Calcolo_organizzazione!$DX$47:$EA$47,0)),_xlfn.IFNA(VLOOKUP($A11,Calcolo_organizzazione!$DX$47:$EA$52,MATCH(B$2,Calcolo_organizzazione!$DX$47:$EA$47,0),FALSE),0),"N.A.")</f>
        <v>7.1428571428571425E-2</v>
      </c>
      <c r="C11" s="25">
        <f>IF(ISNUMBER(MATCH(C$2,Calcolo_organizzazione!$DX$47:$EA$47,0)),_xlfn.IFNA(VLOOKUP($A11,Calcolo_organizzazione!$DX$47:$EA$52,MATCH(C$2,Calcolo_organizzazione!$DX$47:$EA$47,0),FALSE),0),"N.A.")</f>
        <v>9.8360655737704916E-2</v>
      </c>
      <c r="D11" s="25">
        <f>IF(ISNUMBER(MATCH(D$2,Calcolo_organizzazione!$DX$47:$EA$47,0)),_xlfn.IFNA(VLOOKUP($A11,Calcolo_organizzazione!$DX$47:$EA$52,MATCH(D$2,Calcolo_organizzazione!$DX$47:$EA$47,0),FALSE),0),"N.A.")</f>
        <v>8.98876404494382E-2</v>
      </c>
      <c r="DJ11" s="15"/>
    </row>
    <row r="12" spans="1:176" ht="26.25">
      <c r="A12" s="111" t="s">
        <v>147</v>
      </c>
      <c r="B12" s="74">
        <f>IF(ISNUMBER(MATCH(B$2,Calcolo_organizzazione!$GD$47:$GG$47,0)),_xlfn.IFNA(VLOOKUP($A12,Calcolo_organizzazione!$GD$47:$GG$51,MATCH(B$2,Calcolo_organizzazione!$GD$47:$GG$47,0),FALSE),0),"N.A.")</f>
        <v>0</v>
      </c>
      <c r="C12" s="74">
        <f>IF(ISNUMBER(MATCH(C$2,Calcolo_organizzazione!$GD$47:$GG$47,0)),_xlfn.IFNA(VLOOKUP($A12,Calcolo_organizzazione!$GD$47:$GG$51,MATCH(C$2,Calcolo_organizzazione!$GD$47:$GG$47,0),FALSE),0),"N.A.")</f>
        <v>0</v>
      </c>
      <c r="D12" s="74">
        <f>IF(ISNUMBER(MATCH(D$2,Calcolo_organizzazione!$GD$47:$GG$47,0)),_xlfn.IFNA(VLOOKUP($A12,Calcolo_organizzazione!$GD$47:$GG$51,MATCH(D$2,Calcolo_organizzazione!$GD$47:$GG$47,0),FALSE),0),"N.A.")</f>
        <v>0</v>
      </c>
      <c r="DJ12" s="15"/>
    </row>
    <row r="13" spans="1:176" ht="26.25">
      <c r="A13" s="111" t="s">
        <v>145</v>
      </c>
      <c r="B13" s="74">
        <f>IF(ISNUMBER(MATCH(B$2,Calcolo_organizzazione!$GD$47:$GG$47,0)),_xlfn.IFNA(VLOOKUP($A13,Calcolo_organizzazione!$GD$47:$GG$51,MATCH(B$2,Calcolo_organizzazione!$GD$47:$GG$47,0),FALSE),0),"N.A.")</f>
        <v>0</v>
      </c>
      <c r="C13" s="74">
        <f>IF(ISNUMBER(MATCH(C$2,Calcolo_organizzazione!$GD$47:$GG$47,0)),_xlfn.IFNA(VLOOKUP($A13,Calcolo_organizzazione!$GD$47:$GG$51,MATCH(C$2,Calcolo_organizzazione!$GD$47:$GG$47,0),FALSE),0),"N.A.")</f>
        <v>0</v>
      </c>
      <c r="D13" s="74">
        <f>IF(ISNUMBER(MATCH(D$2,Calcolo_organizzazione!$GD$47:$GG$47,0)),_xlfn.IFNA(VLOOKUP($A13,Calcolo_organizzazione!$GD$47:$GG$51,MATCH(D$2,Calcolo_organizzazione!$GD$47:$GG$47,0),FALSE),0),"N.A.")</f>
        <v>0</v>
      </c>
      <c r="DJ13" s="15"/>
      <c r="EI13" s="23"/>
      <c r="EJ13" s="23"/>
      <c r="EK13" s="23"/>
      <c r="EL13" s="23"/>
      <c r="EM13" s="23"/>
      <c r="EN13" s="23"/>
      <c r="EO13" s="23"/>
      <c r="EP13" s="23"/>
      <c r="EQ13" s="23"/>
      <c r="ER13" s="23"/>
      <c r="ES13" s="23"/>
      <c r="ET13" s="23"/>
      <c r="EU13" s="23"/>
    </row>
    <row r="14" spans="1:176" ht="26.25">
      <c r="A14" s="111" t="s">
        <v>143</v>
      </c>
      <c r="B14" s="74">
        <f>IF(ISNUMBER(MATCH(B$2,Calcolo_organizzazione!$GD$47:$GG$47,0)),_xlfn.IFNA(VLOOKUP($A14,Calcolo_organizzazione!$GD$47:$GG$51,MATCH(B$2,Calcolo_organizzazione!$GD$47:$GG$47,0),FALSE),0),"N.A.")</f>
        <v>0.65384615384615385</v>
      </c>
      <c r="C14" s="74">
        <f>IF(ISNUMBER(MATCH(C$2,Calcolo_organizzazione!$GD$47:$GG$47,0)),_xlfn.IFNA(VLOOKUP($A14,Calcolo_organizzazione!$GD$47:$GG$51,MATCH(C$2,Calcolo_organizzazione!$GD$47:$GG$47,0),FALSE),0),"N.A.")</f>
        <v>0.61818181818181817</v>
      </c>
      <c r="D14" s="74">
        <f>IF(ISNUMBER(MATCH(D$2,Calcolo_organizzazione!$GD$47:$GG$47,0)),_xlfn.IFNA(VLOOKUP($A14,Calcolo_organizzazione!$GD$47:$GG$51,MATCH(D$2,Calcolo_organizzazione!$GD$47:$GG$47,0),FALSE),0),"N.A.")</f>
        <v>0.62962962962962965</v>
      </c>
      <c r="DJ14" s="15"/>
    </row>
    <row r="15" spans="1:176" ht="26.25">
      <c r="A15" s="111" t="s">
        <v>151</v>
      </c>
      <c r="B15" s="74">
        <f>IF(ISNUMBER(MATCH(B$2,Calcolo_organizzazione!$GD$47:$GG$47,0)),_xlfn.IFNA(VLOOKUP($A15,Calcolo_organizzazione!$GD$47:$GG$51,MATCH(B$2,Calcolo_organizzazione!$GD$47:$GG$47,0),FALSE),0),"N.A.")</f>
        <v>0.34615384615384615</v>
      </c>
      <c r="C15" s="74">
        <f>IF(ISNUMBER(MATCH(C$2,Calcolo_organizzazione!$GD$47:$GG$47,0)),_xlfn.IFNA(VLOOKUP($A15,Calcolo_organizzazione!$GD$47:$GG$51,MATCH(C$2,Calcolo_organizzazione!$GD$47:$GG$47,0),FALSE),0),"N.A.")</f>
        <v>0.38181818181818183</v>
      </c>
      <c r="D15" s="74">
        <f>IF(ISNUMBER(MATCH(D$2,Calcolo_organizzazione!$GD$47:$GG$47,0)),_xlfn.IFNA(VLOOKUP($A15,Calcolo_organizzazione!$GD$47:$GG$51,MATCH(D$2,Calcolo_organizzazione!$GD$47:$GG$47,0),FALSE),0),"N.A.")</f>
        <v>0.37037037037037035</v>
      </c>
      <c r="DJ15" s="15"/>
    </row>
    <row r="16" spans="1:176">
      <c r="A16" s="12"/>
      <c r="DJ16" s="15"/>
    </row>
    <row r="17" spans="1:114">
      <c r="A17" s="43"/>
      <c r="DJ17" s="15"/>
    </row>
    <row r="18" spans="1:114">
      <c r="A18" s="43"/>
      <c r="DJ18" s="15"/>
    </row>
    <row r="19" spans="1:114">
      <c r="A19" s="43"/>
      <c r="DJ19" s="15"/>
    </row>
    <row r="20" spans="1:114">
      <c r="A20" s="43"/>
      <c r="DJ20" s="15"/>
    </row>
    <row r="21" spans="1:114">
      <c r="A21" s="43"/>
      <c r="DJ21" s="15"/>
    </row>
    <row r="22" spans="1:114">
      <c r="A22" s="43"/>
      <c r="DJ22" s="15"/>
    </row>
    <row r="23" spans="1:114">
      <c r="A23" s="43"/>
      <c r="DJ23" s="15"/>
    </row>
    <row r="24" spans="1:114" customFormat="1">
      <c r="A24" s="43"/>
      <c r="DJ24" s="15"/>
    </row>
    <row r="25" spans="1:114" customFormat="1" ht="26.25">
      <c r="A25" s="112" t="s">
        <v>153</v>
      </c>
      <c r="B25" s="91"/>
      <c r="C25" s="91"/>
      <c r="D25" s="91"/>
      <c r="E25" s="91"/>
      <c r="F25" s="91"/>
      <c r="G25" s="90"/>
      <c r="H25" s="90"/>
      <c r="I25" s="90"/>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90"/>
      <c r="AX25" s="90"/>
      <c r="AY25" s="90"/>
      <c r="AZ25" s="90"/>
      <c r="BA25" s="90"/>
      <c r="BB25" s="90"/>
      <c r="BC25" s="90"/>
      <c r="BD25" s="90"/>
      <c r="BE25" s="90"/>
      <c r="BF25" s="90"/>
      <c r="BG25" s="90"/>
      <c r="BH25" s="90"/>
      <c r="BI25" s="90"/>
      <c r="BJ25" s="90"/>
      <c r="BK25" s="90"/>
      <c r="BL25" s="90"/>
      <c r="BM25" s="90"/>
      <c r="BN25" s="90"/>
      <c r="BO25" s="90"/>
      <c r="BP25" s="90"/>
      <c r="BQ25" s="90"/>
      <c r="BR25" s="90"/>
      <c r="BS25" s="90"/>
      <c r="BT25" s="90"/>
      <c r="BU25" s="90"/>
      <c r="BV25" s="90"/>
      <c r="BW25" s="90"/>
      <c r="BX25" s="90"/>
      <c r="BY25" s="90"/>
      <c r="BZ25" s="90"/>
      <c r="CA25" s="90"/>
      <c r="CB25" s="90"/>
      <c r="CC25" s="90"/>
      <c r="CD25" s="90"/>
      <c r="CE25" s="90"/>
      <c r="CF25" s="90"/>
      <c r="CG25" s="90"/>
      <c r="CH25" s="90"/>
      <c r="CI25" s="90"/>
      <c r="CJ25" s="90"/>
      <c r="CK25" s="90"/>
      <c r="CL25" s="90"/>
      <c r="CM25" s="90"/>
      <c r="CN25" s="90"/>
      <c r="CO25" s="90"/>
      <c r="CP25" s="90"/>
      <c r="CQ25" s="90"/>
      <c r="CR25" s="90"/>
      <c r="CS25" s="90"/>
      <c r="CT25" s="90"/>
      <c r="CU25" s="90"/>
      <c r="CV25" s="90"/>
      <c r="CW25" s="90"/>
      <c r="CX25" s="90"/>
      <c r="CY25" s="90"/>
      <c r="CZ25" s="90"/>
      <c r="DA25" s="90"/>
      <c r="DB25" s="90"/>
      <c r="DC25" s="90"/>
      <c r="DD25" s="90"/>
      <c r="DE25" s="90"/>
      <c r="DF25" s="90"/>
      <c r="DG25" s="90"/>
      <c r="DH25" s="90"/>
      <c r="DI25" s="90"/>
      <c r="DJ25" s="92"/>
    </row>
    <row r="26" spans="1:114">
      <c r="A26" s="43"/>
      <c r="B26" s="1" t="str">
        <f>Calcolo_organizzazione!B101</f>
        <v>Fino a 30 anni</v>
      </c>
      <c r="C26" s="1" t="str">
        <f>Calcolo_organizzazione!C101</f>
        <v>31-35 anni</v>
      </c>
      <c r="D26" s="1" t="str">
        <f>Calcolo_organizzazione!D101</f>
        <v>36-45 anni</v>
      </c>
      <c r="E26" s="1" t="str">
        <f>Calcolo_organizzazione!E101</f>
        <v>46-55 anni</v>
      </c>
      <c r="F26" s="1" t="str">
        <f>Calcolo_organizzazione!F101</f>
        <v>Oltre 55 anni</v>
      </c>
      <c r="G26" s="1" t="str">
        <f>Calcolo_organizzazione!G101</f>
        <v>Totale complessivo</v>
      </c>
      <c r="H26" s="1">
        <f>Calcolo_organizzazione!H101</f>
        <v>0</v>
      </c>
      <c r="I26" s="1">
        <f>Calcolo_organizzazione!I101</f>
        <v>0</v>
      </c>
      <c r="J26" s="1">
        <f>Calcolo_organizzazione!J101</f>
        <v>0</v>
      </c>
      <c r="DJ26" s="15"/>
    </row>
    <row r="27" spans="1:114" ht="26.25">
      <c r="A27" s="110" t="s">
        <v>135</v>
      </c>
      <c r="B27">
        <f>IF(ISNUMBER(MATCH(B$26,Calcolo_organizzazione!$EZ$97:$FJ$97,0)),_xlfn.IFNA(VLOOKUP($A27,Calcolo_organizzazione!$EZ$97:$FJ$98,MATCH(B$26,Calcolo_organizzazione!$EZ$97:$FJ$97,0),FALSE),0),"N.A.")</f>
        <v>8</v>
      </c>
      <c r="C27">
        <f>IF(ISNUMBER(MATCH(C$26,Calcolo_organizzazione!$EZ$97:$FJ$97,0)),_xlfn.IFNA(VLOOKUP($A27,Calcolo_organizzazione!$EZ$97:$FJ$98,MATCH(C$26,Calcolo_organizzazione!$EZ$97:$FJ$97,0),FALSE),0),"N.A.")</f>
        <v>22</v>
      </c>
      <c r="D27">
        <f>IF(ISNUMBER(MATCH(D$26,Calcolo_organizzazione!$EZ$97:$FJ$97,0)),_xlfn.IFNA(VLOOKUP($A27,Calcolo_organizzazione!$EZ$97:$FJ$98,MATCH(D$26,Calcolo_organizzazione!$EZ$97:$FJ$97,0),FALSE),0),"N.A.")</f>
        <v>22</v>
      </c>
      <c r="E27">
        <f>IF(ISNUMBER(MATCH(E$26,Calcolo_organizzazione!$EZ$97:$FJ$97,0)),_xlfn.IFNA(VLOOKUP($A27,Calcolo_organizzazione!$EZ$97:$FJ$98,MATCH(E$26,Calcolo_organizzazione!$EZ$97:$FJ$97,0),FALSE),0),"N.A.")</f>
        <v>21</v>
      </c>
      <c r="F27">
        <f>IF(ISNUMBER(MATCH(F$26,Calcolo_organizzazione!$EZ$97:$FJ$97,0)),_xlfn.IFNA(VLOOKUP($A27,Calcolo_organizzazione!$EZ$97:$FJ$98,MATCH(F$26,Calcolo_organizzazione!$EZ$97:$FJ$97,0),FALSE),0),"N.A.")</f>
        <v>8</v>
      </c>
      <c r="G27">
        <f>IF(ISNUMBER(MATCH(G$26,Calcolo_organizzazione!$EZ$97:$FJ$97,0)),_xlfn.IFNA(VLOOKUP($A27,Calcolo_organizzazione!$EZ$97:$FJ$98,MATCH(G$26,Calcolo_organizzazione!$EZ$97:$FJ$97,0),FALSE),0),"N.A.")</f>
        <v>81</v>
      </c>
      <c r="H27" t="str">
        <f>IF(ISNUMBER(MATCH(H$26,Calcolo_organizzazione!$EZ$97:$FJ$97,0)),_xlfn.IFNA(VLOOKUP($A27,Calcolo_organizzazione!$EZ$97:$FJ$98,MATCH(H$26,Calcolo_organizzazione!$EZ$97:$FJ$97,0),FALSE),0),"N.A.")</f>
        <v>N.A.</v>
      </c>
      <c r="I27" t="str">
        <f>IF(ISNUMBER(MATCH(I$26,Calcolo_organizzazione!$EZ$97:$FJ$97,0)),_xlfn.IFNA(VLOOKUP($A27,Calcolo_organizzazione!$EZ$97:$FJ$98,MATCH(I$26,Calcolo_organizzazione!$EZ$97:$FJ$97,0),FALSE),0),"N.A.")</f>
        <v>N.A.</v>
      </c>
      <c r="J27" t="str">
        <f>IF(ISNUMBER(MATCH(J$26,Calcolo_organizzazione!$EZ$97:$FJ$97,0)),_xlfn.IFNA(VLOOKUP($A27,Calcolo_organizzazione!$EZ$97:$FJ$98,MATCH(J$26,Calcolo_organizzazione!$EZ$97:$FJ$97,0),FALSE),0),"N.A.")</f>
        <v>N.A.</v>
      </c>
      <c r="DJ27" s="15"/>
    </row>
    <row r="28" spans="1:114" ht="26.25">
      <c r="A28" s="110" t="s">
        <v>44</v>
      </c>
      <c r="B28">
        <f>IF(ISNUMBER(MATCH(B$26,Calcolo_organizzazione!$EZ$100:$FJ$100,0)),_xlfn.IFNA(VLOOKUP($A28,Calcolo_organizzazione!$EZ$100:$FJ$101,MATCH(B$26,Calcolo_organizzazione!$EZ$100:$FJ$100,0),FALSE),0),"N.A.")</f>
        <v>9</v>
      </c>
      <c r="C28">
        <f>IF(ISNUMBER(MATCH(C$26,Calcolo_organizzazione!$EZ$100:$FJ$100,0)),_xlfn.IFNA(VLOOKUP($A28,Calcolo_organizzazione!$EZ$100:$FJ$101,MATCH(C$26,Calcolo_organizzazione!$EZ$100:$FJ$100,0),FALSE),0),"N.A.")</f>
        <v>24</v>
      </c>
      <c r="D28">
        <f>IF(ISNUMBER(MATCH(D$26,Calcolo_organizzazione!$EZ$100:$FJ$100,0)),_xlfn.IFNA(VLOOKUP($A28,Calcolo_organizzazione!$EZ$100:$FJ$101,MATCH(D$26,Calcolo_organizzazione!$EZ$100:$FJ$100,0),FALSE),0),"N.A.")</f>
        <v>25</v>
      </c>
      <c r="E28">
        <f>IF(ISNUMBER(MATCH(E$26,Calcolo_organizzazione!$EZ$100:$FJ$100,0)),_xlfn.IFNA(VLOOKUP($A28,Calcolo_organizzazione!$EZ$100:$FJ$101,MATCH(E$26,Calcolo_organizzazione!$EZ$100:$FJ$100,0),FALSE),0),"N.A.")</f>
        <v>22</v>
      </c>
      <c r="F28">
        <f>IF(ISNUMBER(MATCH(F$26,Calcolo_organizzazione!$EZ$100:$FJ$100,0)),_xlfn.IFNA(VLOOKUP($A28,Calcolo_organizzazione!$EZ$100:$FJ$101,MATCH(F$26,Calcolo_organizzazione!$EZ$100:$FJ$100,0),FALSE),0),"N.A.")</f>
        <v>9</v>
      </c>
      <c r="G28">
        <f>IF(ISNUMBER(MATCH(G$26,Calcolo_organizzazione!$EZ$100:$FJ$100,0)),_xlfn.IFNA(VLOOKUP($A28,Calcolo_organizzazione!$EZ$100:$FJ$101,MATCH(G$26,Calcolo_organizzazione!$EZ$100:$FJ$100,0),FALSE),0),"N.A.")</f>
        <v>89</v>
      </c>
      <c r="H28" t="str">
        <f>IF(ISNUMBER(MATCH(H$26,Calcolo_organizzazione!$EZ$100:$FJ$100,0)),_xlfn.IFNA(VLOOKUP($A28,Calcolo_organizzazione!$EZ$100:$FJ$101,MATCH(H$26,Calcolo_organizzazione!$EZ$100:$FJ$100,0),FALSE),0),"N.A.")</f>
        <v>N.A.</v>
      </c>
      <c r="I28" t="str">
        <f>IF(ISNUMBER(MATCH(I$26,Calcolo_organizzazione!$EZ$100:$FJ$100,0)),_xlfn.IFNA(VLOOKUP($A28,Calcolo_organizzazione!$EZ$100:$FJ$101,MATCH(I$26,Calcolo_organizzazione!$EZ$100:$FJ$100,0),FALSE),0),"N.A.")</f>
        <v>N.A.</v>
      </c>
      <c r="J28" t="str">
        <f>IF(ISNUMBER(MATCH(J$26,Calcolo_organizzazione!$EZ$100:$FJ$100,0)),_xlfn.IFNA(VLOOKUP($A28,Calcolo_organizzazione!$EZ$100:$FJ$101,MATCH(J$26,Calcolo_organizzazione!$EZ$100:$FJ$100,0),FALSE),0),"N.A.")</f>
        <v>N.A.</v>
      </c>
      <c r="DJ28" s="15"/>
    </row>
    <row r="29" spans="1:114" ht="26.25">
      <c r="A29" s="110" t="s">
        <v>148</v>
      </c>
      <c r="B29" s="25">
        <f>IF(ISNUMBER(MATCH(B$26,Calcolo_organizzazione!$A$101:$J$101,0)),_xlfn.IFNA(VLOOKUP($A29,Calcolo_organizzazione!$A$101:$J$102,MATCH(B$26,Calcolo_organizzazione!$A$101:$J$101,0),FALSE),0),"N.A.")</f>
        <v>0.625</v>
      </c>
      <c r="C29" s="25">
        <f>IF(ISNUMBER(MATCH(C$26,Calcolo_organizzazione!$A$101:$J$101,0)),_xlfn.IFNA(VLOOKUP($A29,Calcolo_organizzazione!$A$101:$J$102,MATCH(C$26,Calcolo_organizzazione!$A$101:$J$101,0),FALSE),0),"N.A.")</f>
        <v>0.59090909090909094</v>
      </c>
      <c r="D29" s="25">
        <f>IF(ISNUMBER(MATCH(D$26,Calcolo_organizzazione!$A$101:$J$101,0)),_xlfn.IFNA(VLOOKUP($A29,Calcolo_organizzazione!$A$101:$J$102,MATCH(D$26,Calcolo_organizzazione!$A$101:$J$101,0),FALSE),0),"N.A.")</f>
        <v>0.63636363636363635</v>
      </c>
      <c r="E29" s="25">
        <f>IF(ISNUMBER(MATCH(E$26,Calcolo_organizzazione!$A$101:$J$101,0)),_xlfn.IFNA(VLOOKUP($A29,Calcolo_organizzazione!$A$101:$J$102,MATCH(E$26,Calcolo_organizzazione!$A$101:$J$101,0),FALSE),0),"N.A.")</f>
        <v>0.5714285714285714</v>
      </c>
      <c r="F29" s="25">
        <f>IF(ISNUMBER(MATCH(F$26,Calcolo_organizzazione!$A$101:$J$101,0)),_xlfn.IFNA(VLOOKUP($A29,Calcolo_organizzazione!$A$101:$J$102,MATCH(F$26,Calcolo_organizzazione!$A$101:$J$101,0),FALSE),0),"N.A.")</f>
        <v>0.875</v>
      </c>
      <c r="G29" s="25">
        <f>IF(ISNUMBER(MATCH(G$26,Calcolo_organizzazione!$A$101:$J$101,0)),_xlfn.IFNA(VLOOKUP($A29,Calcolo_organizzazione!$A$101:$J$102,MATCH(G$26,Calcolo_organizzazione!$A$101:$J$101,0),FALSE),0),"N.A.")</f>
        <v>0.62962962962962965</v>
      </c>
      <c r="H29" s="25" t="str">
        <f>IF(ISNUMBER(MATCH(H$26,Calcolo_organizzazione!$A$101:$J$101,0)),_xlfn.IFNA(VLOOKUP($A29,Calcolo_organizzazione!$A$101:$J$102,MATCH(H$26,Calcolo_organizzazione!$A$101:$J$101,0),FALSE),0),"N.A.")</f>
        <v>N.A.</v>
      </c>
      <c r="I29" s="25" t="str">
        <f>IF(ISNUMBER(MATCH(I$26,Calcolo_organizzazione!$A$101:$J$101,0)),_xlfn.IFNA(VLOOKUP($A29,Calcolo_organizzazione!$A$101:$J$102,MATCH(I$26,Calcolo_organizzazione!$A$101:$J$101,0),FALSE),0),"N.A.")</f>
        <v>N.A.</v>
      </c>
      <c r="J29" s="25" t="str">
        <f>IF(ISNUMBER(MATCH(J$26,Calcolo_organizzazione!$A$101:$J$101,0)),_xlfn.IFNA(VLOOKUP($A29,Calcolo_organizzazione!$A$101:$J$102,MATCH(J$26,Calcolo_organizzazione!$A$101:$J$101,0),FALSE),0),"N.A.")</f>
        <v>N.A.</v>
      </c>
      <c r="DJ29" s="15"/>
    </row>
    <row r="30" spans="1:114" ht="26.25">
      <c r="A30" s="110" t="s">
        <v>149</v>
      </c>
      <c r="B30" s="25">
        <f>IF(ISNUMBER(MATCH(B$26,Calcolo_organizzazione!$AE$101:$AO$101,0)),_xlfn.IFNA(VLOOKUP($A30,Calcolo_organizzazione!$AE$101:$AO$102,MATCH(B$26,Calcolo_organizzazione!$AE$101:$AO$101,0),FALSE),0),"N.A.")</f>
        <v>0.88888888888888884</v>
      </c>
      <c r="C30" s="25">
        <f>IF(ISNUMBER(MATCH(C$26,Calcolo_organizzazione!$AE$101:$AO$101,0)),_xlfn.IFNA(VLOOKUP($A30,Calcolo_organizzazione!$AE$101:$AO$102,MATCH(C$26,Calcolo_organizzazione!$AE$101:$AO$101,0),FALSE),0),"N.A.")</f>
        <v>0.91666666666666663</v>
      </c>
      <c r="D30" s="25">
        <f>IF(ISNUMBER(MATCH(D$26,Calcolo_organizzazione!$AE$101:$AO$101,0)),_xlfn.IFNA(VLOOKUP($A30,Calcolo_organizzazione!$AE$101:$AO$102,MATCH(D$26,Calcolo_organizzazione!$AE$101:$AO$101,0),FALSE),0),"N.A.")</f>
        <v>0.88</v>
      </c>
      <c r="E30" s="25">
        <f>IF(ISNUMBER(MATCH(E$26,Calcolo_organizzazione!$AE$101:$AO$101,0)),_xlfn.IFNA(VLOOKUP($A30,Calcolo_organizzazione!$AE$101:$AO$102,MATCH(E$26,Calcolo_organizzazione!$AE$101:$AO$101,0),FALSE),0),"N.A.")</f>
        <v>0.95454545454545459</v>
      </c>
      <c r="F30" s="25">
        <f>IF(ISNUMBER(MATCH(F$26,Calcolo_organizzazione!$AE$101:$AO$101,0)),_xlfn.IFNA(VLOOKUP($A30,Calcolo_organizzazione!$AE$101:$AO$102,MATCH(F$26,Calcolo_organizzazione!$AE$101:$AO$101,0),FALSE),0),"N.A.")</f>
        <v>0.88888888888888884</v>
      </c>
      <c r="G30" s="25">
        <f>IF(ISNUMBER(MATCH(G$26,Calcolo_organizzazione!$AE$101:$AO$101,0)),_xlfn.IFNA(VLOOKUP($A30,Calcolo_organizzazione!$AE$101:$AO$102,MATCH(G$26,Calcolo_organizzazione!$AE$101:$AO$101,0),FALSE),0),"N.A.")</f>
        <v>0.9101123595505618</v>
      </c>
      <c r="H30" s="25" t="str">
        <f>IF(ISNUMBER(MATCH(H$26,Calcolo_organizzazione!$AE$101:$AO$101,0)),_xlfn.IFNA(VLOOKUP($A30,Calcolo_organizzazione!$AE$101:$AO$102,MATCH(H$26,Calcolo_organizzazione!$AE$101:$AO$101,0),FALSE),0),"N.A.")</f>
        <v>N.A.</v>
      </c>
      <c r="I30" s="25" t="str">
        <f>IF(ISNUMBER(MATCH(I$26,Calcolo_organizzazione!$AE$101:$AO$101,0)),_xlfn.IFNA(VLOOKUP($A30,Calcolo_organizzazione!$AE$101:$AO$102,MATCH(I$26,Calcolo_organizzazione!$AE$101:$AO$101,0),FALSE),0),"N.A.")</f>
        <v>N.A.</v>
      </c>
      <c r="J30" s="25" t="str">
        <f>IF(ISNUMBER(MATCH(J$26,Calcolo_organizzazione!$AE$101:$AO$101,0)),_xlfn.IFNA(VLOOKUP($A30,Calcolo_organizzazione!$AE$101:$AO$102,MATCH(J$26,Calcolo_organizzazione!$AE$101:$AO$101,0),FALSE),0),"N.A.")</f>
        <v>N.A.</v>
      </c>
      <c r="DJ30" s="15"/>
    </row>
    <row r="31" spans="1:114" ht="26.25">
      <c r="A31" s="111" t="s">
        <v>146</v>
      </c>
      <c r="B31" s="25">
        <f>IF(ISNUMBER(MATCH(B$26,Calcolo_organizzazione!$DX$97:$EG$97,0)),_xlfn.IFNA(VLOOKUP($A31,Calcolo_organizzazione!$DX$97:$EG$102,MATCH(B$26,Calcolo_organizzazione!$DX$97:$EG$97,0),FALSE),0),"N.A.")</f>
        <v>0</v>
      </c>
      <c r="C31" s="25">
        <f>IF(ISNUMBER(MATCH(C$26,Calcolo_organizzazione!$DX$97:$EG$97,0)),_xlfn.IFNA(VLOOKUP($A31,Calcolo_organizzazione!$DX$97:$EG$102,MATCH(C$26,Calcolo_organizzazione!$DX$97:$EG$97,0),FALSE),0),"N.A.")</f>
        <v>0</v>
      </c>
      <c r="D31" s="25">
        <f>IF(ISNUMBER(MATCH(D$26,Calcolo_organizzazione!$DX$97:$EG$97,0)),_xlfn.IFNA(VLOOKUP($A31,Calcolo_organizzazione!$DX$97:$EG$102,MATCH(D$26,Calcolo_organizzazione!$DX$97:$EG$97,0),FALSE),0),"N.A.")</f>
        <v>0</v>
      </c>
      <c r="E31" s="25">
        <f>IF(ISNUMBER(MATCH(E$26,Calcolo_organizzazione!$DX$97:$EG$97,0)),_xlfn.IFNA(VLOOKUP($A31,Calcolo_organizzazione!$DX$97:$EG$102,MATCH(E$26,Calcolo_organizzazione!$DX$97:$EG$97,0),FALSE),0),"N.A.")</f>
        <v>0</v>
      </c>
      <c r="F31" s="25">
        <f>IF(ISNUMBER(MATCH(F$26,Calcolo_organizzazione!$DX$97:$EG$97,0)),_xlfn.IFNA(VLOOKUP($A31,Calcolo_organizzazione!$DX$97:$EG$102,MATCH(F$26,Calcolo_organizzazione!$DX$97:$EG$97,0),FALSE),0),"N.A.")</f>
        <v>0</v>
      </c>
      <c r="G31" s="25">
        <f>IF(ISNUMBER(MATCH(G$26,Calcolo_organizzazione!$DX$97:$EG$97,0)),_xlfn.IFNA(VLOOKUP($A31,Calcolo_organizzazione!$DX$97:$EG$102,MATCH(G$26,Calcolo_organizzazione!$DX$97:$EG$97,0),FALSE),0),"N.A.")</f>
        <v>0</v>
      </c>
      <c r="H31" s="25" t="str">
        <f>IF(ISNUMBER(MATCH(H$26,Calcolo_organizzazione!$DX$97:$EG$97,0)),_xlfn.IFNA(VLOOKUP($A31,Calcolo_organizzazione!$DX$97:$EG$102,MATCH(H$26,Calcolo_organizzazione!$DX$97:$EG$97,0),FALSE),0),"N.A.")</f>
        <v>N.A.</v>
      </c>
      <c r="I31" s="25" t="str">
        <f>IF(ISNUMBER(MATCH(I$26,Calcolo_organizzazione!$DX$97:$EG$97,0)),_xlfn.IFNA(VLOOKUP($A31,Calcolo_organizzazione!$DX$97:$EG$102,MATCH(I$26,Calcolo_organizzazione!$DX$97:$EG$97,0),FALSE),0),"N.A.")</f>
        <v>N.A.</v>
      </c>
      <c r="J31" s="25" t="str">
        <f>IF(ISNUMBER(MATCH(J$26,Calcolo_organizzazione!$DX$97:$EG$97,0)),_xlfn.IFNA(VLOOKUP($A31,Calcolo_organizzazione!$DX$97:$EG$102,MATCH(J$26,Calcolo_organizzazione!$DX$97:$EG$97,0),FALSE),0),"N.A.")</f>
        <v>N.A.</v>
      </c>
      <c r="DJ31" s="15"/>
    </row>
    <row r="32" spans="1:114" ht="26.25">
      <c r="A32" s="111" t="s">
        <v>144</v>
      </c>
      <c r="B32" s="25">
        <f>IF(ISNUMBER(MATCH(B$26,Calcolo_organizzazione!$DX$97:$EG$97,0)),_xlfn.IFNA(VLOOKUP($A32,Calcolo_organizzazione!$DX$97:$EG$102,MATCH(B$26,Calcolo_organizzazione!$DX$97:$EG$97,0),FALSE),0),"N.A.")</f>
        <v>0</v>
      </c>
      <c r="C32" s="25">
        <f>IF(ISNUMBER(MATCH(C$26,Calcolo_organizzazione!$DX$97:$EG$97,0)),_xlfn.IFNA(VLOOKUP($A32,Calcolo_organizzazione!$DX$97:$EG$102,MATCH(C$26,Calcolo_organizzazione!$DX$97:$EG$97,0),FALSE),0),"N.A.")</f>
        <v>0</v>
      </c>
      <c r="D32" s="25">
        <f>IF(ISNUMBER(MATCH(D$26,Calcolo_organizzazione!$DX$97:$EG$97,0)),_xlfn.IFNA(VLOOKUP($A32,Calcolo_organizzazione!$DX$97:$EG$102,MATCH(D$26,Calcolo_organizzazione!$DX$97:$EG$97,0),FALSE),0),"N.A.")</f>
        <v>0</v>
      </c>
      <c r="E32" s="25">
        <f>IF(ISNUMBER(MATCH(E$26,Calcolo_organizzazione!$DX$97:$EG$97,0)),_xlfn.IFNA(VLOOKUP($A32,Calcolo_organizzazione!$DX$97:$EG$102,MATCH(E$26,Calcolo_organizzazione!$DX$97:$EG$97,0),FALSE),0),"N.A.")</f>
        <v>0</v>
      </c>
      <c r="F32" s="25">
        <f>IF(ISNUMBER(MATCH(F$26,Calcolo_organizzazione!$DX$97:$EG$97,0)),_xlfn.IFNA(VLOOKUP($A32,Calcolo_organizzazione!$DX$97:$EG$102,MATCH(F$26,Calcolo_organizzazione!$DX$97:$EG$97,0),FALSE),0),"N.A.")</f>
        <v>0</v>
      </c>
      <c r="G32" s="25">
        <f>IF(ISNUMBER(MATCH(G$26,Calcolo_organizzazione!$DX$97:$EG$97,0)),_xlfn.IFNA(VLOOKUP($A32,Calcolo_organizzazione!$DX$97:$EG$102,MATCH(G$26,Calcolo_organizzazione!$DX$97:$EG$97,0),FALSE),0),"N.A.")</f>
        <v>0</v>
      </c>
      <c r="H32" s="25" t="str">
        <f>IF(ISNUMBER(MATCH(H$26,Calcolo_organizzazione!$DX$97:$EG$97,0)),_xlfn.IFNA(VLOOKUP($A32,Calcolo_organizzazione!$DX$97:$EG$102,MATCH(H$26,Calcolo_organizzazione!$DX$97:$EG$97,0),FALSE),0),"N.A.")</f>
        <v>N.A.</v>
      </c>
      <c r="I32" s="25" t="str">
        <f>IF(ISNUMBER(MATCH(I$26,Calcolo_organizzazione!$DX$97:$EG$97,0)),_xlfn.IFNA(VLOOKUP($A32,Calcolo_organizzazione!$DX$97:$EG$102,MATCH(I$26,Calcolo_organizzazione!$DX$97:$EG$97,0),FALSE),0),"N.A.")</f>
        <v>N.A.</v>
      </c>
      <c r="J32" s="25" t="str">
        <f>IF(ISNUMBER(MATCH(J$26,Calcolo_organizzazione!$DX$97:$EG$97,0)),_xlfn.IFNA(VLOOKUP($A32,Calcolo_organizzazione!$DX$97:$EG$102,MATCH(J$26,Calcolo_organizzazione!$DX$97:$EG$97,0),FALSE),0),"N.A.")</f>
        <v>N.A.</v>
      </c>
      <c r="DJ32" s="15"/>
    </row>
    <row r="33" spans="1:114" ht="26.25">
      <c r="A33" s="111" t="s">
        <v>142</v>
      </c>
      <c r="B33" s="25">
        <f>IF(ISNUMBER(MATCH(B$26,Calcolo_organizzazione!$DX$97:$EG$97,0)),_xlfn.IFNA(VLOOKUP($A33,Calcolo_organizzazione!$DX$97:$EG$102,MATCH(B$26,Calcolo_organizzazione!$DX$97:$EG$97,0),FALSE),0),"N.A.")</f>
        <v>0.55555555555555558</v>
      </c>
      <c r="C33" s="25">
        <f>IF(ISNUMBER(MATCH(C$26,Calcolo_organizzazione!$DX$97:$EG$97,0)),_xlfn.IFNA(VLOOKUP($A33,Calcolo_organizzazione!$DX$97:$EG$102,MATCH(C$26,Calcolo_organizzazione!$DX$97:$EG$97,0),FALSE),0),"N.A.")</f>
        <v>0.54166666666666663</v>
      </c>
      <c r="D33" s="25">
        <f>IF(ISNUMBER(MATCH(D$26,Calcolo_organizzazione!$DX$97:$EG$97,0)),_xlfn.IFNA(VLOOKUP($A33,Calcolo_organizzazione!$DX$97:$EG$102,MATCH(D$26,Calcolo_organizzazione!$DX$97:$EG$97,0),FALSE),0),"N.A.")</f>
        <v>0.56000000000000005</v>
      </c>
      <c r="E33" s="25">
        <f>IF(ISNUMBER(MATCH(E$26,Calcolo_organizzazione!$DX$97:$EG$97,0)),_xlfn.IFNA(VLOOKUP($A33,Calcolo_organizzazione!$DX$97:$EG$102,MATCH(E$26,Calcolo_organizzazione!$DX$97:$EG$97,0),FALSE),0),"N.A.")</f>
        <v>0.54545454545454541</v>
      </c>
      <c r="F33" s="25">
        <f>IF(ISNUMBER(MATCH(F$26,Calcolo_organizzazione!$DX$97:$EG$97,0)),_xlfn.IFNA(VLOOKUP($A33,Calcolo_organizzazione!$DX$97:$EG$102,MATCH(F$26,Calcolo_organizzazione!$DX$97:$EG$97,0),FALSE),0),"N.A.")</f>
        <v>0.77777777777777779</v>
      </c>
      <c r="G33" s="25">
        <f>IF(ISNUMBER(MATCH(G$26,Calcolo_organizzazione!$DX$97:$EG$97,0)),_xlfn.IFNA(VLOOKUP($A33,Calcolo_organizzazione!$DX$97:$EG$102,MATCH(G$26,Calcolo_organizzazione!$DX$97:$EG$97,0),FALSE),0),"N.A.")</f>
        <v>0.5730337078651685</v>
      </c>
      <c r="H33" s="25" t="str">
        <f>IF(ISNUMBER(MATCH(H$26,Calcolo_organizzazione!$DX$97:$EG$97,0)),_xlfn.IFNA(VLOOKUP($A33,Calcolo_organizzazione!$DX$97:$EG$102,MATCH(H$26,Calcolo_organizzazione!$DX$97:$EG$97,0),FALSE),0),"N.A.")</f>
        <v>N.A.</v>
      </c>
      <c r="I33" s="25" t="str">
        <f>IF(ISNUMBER(MATCH(I$26,Calcolo_organizzazione!$DX$97:$EG$97,0)),_xlfn.IFNA(VLOOKUP($A33,Calcolo_organizzazione!$DX$97:$EG$102,MATCH(I$26,Calcolo_organizzazione!$DX$97:$EG$97,0),FALSE),0),"N.A.")</f>
        <v>N.A.</v>
      </c>
      <c r="J33" s="25" t="str">
        <f>IF(ISNUMBER(MATCH(J$26,Calcolo_organizzazione!$DX$97:$EG$97,0)),_xlfn.IFNA(VLOOKUP($A33,Calcolo_organizzazione!$DX$97:$EG$102,MATCH(J$26,Calcolo_organizzazione!$DX$97:$EG$97,0),FALSE),0),"N.A.")</f>
        <v>N.A.</v>
      </c>
      <c r="DJ33" s="15"/>
    </row>
    <row r="34" spans="1:114" ht="26.25">
      <c r="A34" s="111" t="s">
        <v>152</v>
      </c>
      <c r="B34" s="25">
        <f>IF(ISNUMBER(MATCH(B$26,Calcolo_organizzazione!$DX$97:$EG$97,0)),_xlfn.IFNA(VLOOKUP($A34,Calcolo_organizzazione!$DX$97:$EG$102,MATCH(B$26,Calcolo_organizzazione!$DX$97:$EG$97,0),FALSE),0),"N.A.")</f>
        <v>0.33333333333333331</v>
      </c>
      <c r="C34" s="25">
        <f>IF(ISNUMBER(MATCH(C$26,Calcolo_organizzazione!$DX$97:$EG$97,0)),_xlfn.IFNA(VLOOKUP($A34,Calcolo_organizzazione!$DX$97:$EG$102,MATCH(C$26,Calcolo_organizzazione!$DX$97:$EG$97,0),FALSE),0),"N.A.")</f>
        <v>0.375</v>
      </c>
      <c r="D34" s="25">
        <f>IF(ISNUMBER(MATCH(D$26,Calcolo_organizzazione!$DX$97:$EG$97,0)),_xlfn.IFNA(VLOOKUP($A34,Calcolo_organizzazione!$DX$97:$EG$102,MATCH(D$26,Calcolo_organizzazione!$DX$97:$EG$97,0),FALSE),0),"N.A.")</f>
        <v>0.32</v>
      </c>
      <c r="E34" s="25">
        <f>IF(ISNUMBER(MATCH(E$26,Calcolo_organizzazione!$DX$97:$EG$97,0)),_xlfn.IFNA(VLOOKUP($A34,Calcolo_organizzazione!$DX$97:$EG$102,MATCH(E$26,Calcolo_organizzazione!$DX$97:$EG$97,0),FALSE),0),"N.A.")</f>
        <v>0.40909090909090912</v>
      </c>
      <c r="F34" s="25">
        <f>IF(ISNUMBER(MATCH(F$26,Calcolo_organizzazione!$DX$97:$EG$97,0)),_xlfn.IFNA(VLOOKUP($A34,Calcolo_organizzazione!$DX$97:$EG$102,MATCH(F$26,Calcolo_organizzazione!$DX$97:$EG$97,0),FALSE),0),"N.A.")</f>
        <v>0.1111111111111111</v>
      </c>
      <c r="G34" s="25">
        <f>IF(ISNUMBER(MATCH(G$26,Calcolo_organizzazione!$DX$97:$EG$97,0)),_xlfn.IFNA(VLOOKUP($A34,Calcolo_organizzazione!$DX$97:$EG$102,MATCH(G$26,Calcolo_organizzazione!$DX$97:$EG$97,0),FALSE),0),"N.A.")</f>
        <v>0.33707865168539325</v>
      </c>
      <c r="H34" s="25" t="str">
        <f>IF(ISNUMBER(MATCH(H$26,Calcolo_organizzazione!$DX$97:$EG$97,0)),_xlfn.IFNA(VLOOKUP($A34,Calcolo_organizzazione!$DX$97:$EG$102,MATCH(H$26,Calcolo_organizzazione!$DX$97:$EG$97,0),FALSE),0),"N.A.")</f>
        <v>N.A.</v>
      </c>
      <c r="I34" s="25" t="str">
        <f>IF(ISNUMBER(MATCH(I$26,Calcolo_organizzazione!$DX$97:$EG$97,0)),_xlfn.IFNA(VLOOKUP($A34,Calcolo_organizzazione!$DX$97:$EG$102,MATCH(I$26,Calcolo_organizzazione!$DX$97:$EG$97,0),FALSE),0),"N.A.")</f>
        <v>N.A.</v>
      </c>
      <c r="J34" s="25" t="str">
        <f>IF(ISNUMBER(MATCH(J$26,Calcolo_organizzazione!$DX$97:$EG$97,0)),_xlfn.IFNA(VLOOKUP($A34,Calcolo_organizzazione!$DX$97:$EG$102,MATCH(J$26,Calcolo_organizzazione!$DX$97:$EG$97,0),FALSE),0),"N.A.")</f>
        <v>N.A.</v>
      </c>
      <c r="DJ34" s="15"/>
    </row>
    <row r="35" spans="1:114" ht="26.25">
      <c r="A35" s="111" t="s">
        <v>150</v>
      </c>
      <c r="B35" s="25">
        <f>IF(ISNUMBER(MATCH(B$26,Calcolo_organizzazione!$DX$97:$EG$97,0)),_xlfn.IFNA(VLOOKUP($A35,Calcolo_organizzazione!$DX$97:$EG$102,MATCH(B$26,Calcolo_organizzazione!$DX$97:$EG$97,0),FALSE),0),"N.A.")</f>
        <v>0.1111111111111111</v>
      </c>
      <c r="C35" s="25">
        <f>IF(ISNUMBER(MATCH(C$26,Calcolo_organizzazione!$DX$97:$EG$97,0)),_xlfn.IFNA(VLOOKUP($A35,Calcolo_organizzazione!$DX$97:$EG$102,MATCH(C$26,Calcolo_organizzazione!$DX$97:$EG$97,0),FALSE),0),"N.A.")</f>
        <v>8.3333333333333329E-2</v>
      </c>
      <c r="D35" s="25">
        <f>IF(ISNUMBER(MATCH(D$26,Calcolo_organizzazione!$DX$97:$EG$97,0)),_xlfn.IFNA(VLOOKUP($A35,Calcolo_organizzazione!$DX$97:$EG$102,MATCH(D$26,Calcolo_organizzazione!$DX$97:$EG$97,0),FALSE),0),"N.A.")</f>
        <v>0.12</v>
      </c>
      <c r="E35" s="25">
        <f>IF(ISNUMBER(MATCH(E$26,Calcolo_organizzazione!$DX$97:$EG$97,0)),_xlfn.IFNA(VLOOKUP($A35,Calcolo_organizzazione!$DX$97:$EG$102,MATCH(E$26,Calcolo_organizzazione!$DX$97:$EG$97,0),FALSE),0),"N.A.")</f>
        <v>4.5454545454545456E-2</v>
      </c>
      <c r="F35" s="25">
        <f>IF(ISNUMBER(MATCH(F$26,Calcolo_organizzazione!$DX$97:$EG$97,0)),_xlfn.IFNA(VLOOKUP($A35,Calcolo_organizzazione!$DX$97:$EG$102,MATCH(F$26,Calcolo_organizzazione!$DX$97:$EG$97,0),FALSE),0),"N.A.")</f>
        <v>0.1111111111111111</v>
      </c>
      <c r="G35" s="25">
        <f>IF(ISNUMBER(MATCH(G$26,Calcolo_organizzazione!$DX$97:$EG$97,0)),_xlfn.IFNA(VLOOKUP($A35,Calcolo_organizzazione!$DX$97:$EG$102,MATCH(G$26,Calcolo_organizzazione!$DX$97:$EG$97,0),FALSE),0),"N.A.")</f>
        <v>8.98876404494382E-2</v>
      </c>
      <c r="H35" s="25" t="str">
        <f>IF(ISNUMBER(MATCH(H$26,Calcolo_organizzazione!$DX$97:$EG$97,0)),_xlfn.IFNA(VLOOKUP($A35,Calcolo_organizzazione!$DX$97:$EG$102,MATCH(H$26,Calcolo_organizzazione!$DX$97:$EG$97,0),FALSE),0),"N.A.")</f>
        <v>N.A.</v>
      </c>
      <c r="I35" s="25" t="str">
        <f>IF(ISNUMBER(MATCH(I$26,Calcolo_organizzazione!$DX$97:$EG$97,0)),_xlfn.IFNA(VLOOKUP($A35,Calcolo_organizzazione!$DX$97:$EG$102,MATCH(I$26,Calcolo_organizzazione!$DX$97:$EG$97,0),FALSE),0),"N.A.")</f>
        <v>N.A.</v>
      </c>
      <c r="J35" s="25" t="str">
        <f>IF(ISNUMBER(MATCH(J$26,Calcolo_organizzazione!$DX$97:$EG$97,0)),_xlfn.IFNA(VLOOKUP($A35,Calcolo_organizzazione!$DX$97:$EG$102,MATCH(J$26,Calcolo_organizzazione!$DX$97:$EG$97,0),FALSE),0),"N.A.")</f>
        <v>N.A.</v>
      </c>
      <c r="DJ35" s="15"/>
    </row>
    <row r="36" spans="1:114" ht="26.25">
      <c r="A36" s="111" t="s">
        <v>147</v>
      </c>
      <c r="B36" s="74">
        <f>IF(ISNUMBER(MATCH(B$26,Calcolo_organizzazione!$GD$97:$GM$97,0)),_xlfn.IFNA(VLOOKUP($A36,Calcolo_organizzazione!$GD$97:$GM$101,MATCH(B$26,Calcolo_organizzazione!$GD$97:$GM$97,0),FALSE),0),"N.A.")</f>
        <v>0</v>
      </c>
      <c r="C36" s="74">
        <f>IF(ISNUMBER(MATCH(C$26,Calcolo_organizzazione!$GD$97:$GM$97,0)),_xlfn.IFNA(VLOOKUP($A36,Calcolo_organizzazione!$GD$97:$GM$101,MATCH(C$26,Calcolo_organizzazione!$GD$97:$GM$97,0),FALSE),0),"N.A.")</f>
        <v>0</v>
      </c>
      <c r="D36" s="74">
        <f>IF(ISNUMBER(MATCH(D$26,Calcolo_organizzazione!$GD$97:$GM$97,0)),_xlfn.IFNA(VLOOKUP($A36,Calcolo_organizzazione!$GD$97:$GM$101,MATCH(D$26,Calcolo_organizzazione!$GD$97:$GM$97,0),FALSE),0),"N.A.")</f>
        <v>0</v>
      </c>
      <c r="E36" s="74">
        <f>IF(ISNUMBER(MATCH(E$26,Calcolo_organizzazione!$GD$97:$GM$97,0)),_xlfn.IFNA(VLOOKUP($A36,Calcolo_organizzazione!$GD$97:$GM$101,MATCH(E$26,Calcolo_organizzazione!$GD$97:$GM$97,0),FALSE),0),"N.A.")</f>
        <v>0</v>
      </c>
      <c r="F36" s="74">
        <f>IF(ISNUMBER(MATCH(F$26,Calcolo_organizzazione!$GD$97:$GM$97,0)),_xlfn.IFNA(VLOOKUP($A36,Calcolo_organizzazione!$GD$97:$GM$101,MATCH(F$26,Calcolo_organizzazione!$GD$97:$GM$97,0),FALSE),0),"N.A.")</f>
        <v>0</v>
      </c>
      <c r="G36" s="74">
        <f>IF(ISNUMBER(MATCH(G$26,Calcolo_organizzazione!$GD$97:$GM$97,0)),_xlfn.IFNA(VLOOKUP($A36,Calcolo_organizzazione!$GD$97:$GM$101,MATCH(G$26,Calcolo_organizzazione!$GD$97:$GM$97,0),FALSE),0),"N.A.")</f>
        <v>0</v>
      </c>
      <c r="H36" s="74" t="str">
        <f>IF(ISNUMBER(MATCH(H$26,Calcolo_organizzazione!$GD$97:$GM$97,0)),_xlfn.IFNA(VLOOKUP($A36,Calcolo_organizzazione!$GD$97:$GM$101,MATCH(H$26,Calcolo_organizzazione!$GD$97:$GM$97,0),FALSE),0),"N.A.")</f>
        <v>N.A.</v>
      </c>
      <c r="I36" s="74" t="str">
        <f>IF(ISNUMBER(MATCH(I$26,Calcolo_organizzazione!$GD$97:$GM$97,0)),_xlfn.IFNA(VLOOKUP($A36,Calcolo_organizzazione!$GD$97:$GM$101,MATCH(I$26,Calcolo_organizzazione!$GD$97:$GM$97,0),FALSE),0),"N.A.")</f>
        <v>N.A.</v>
      </c>
      <c r="J36" s="74" t="str">
        <f>IF(ISNUMBER(MATCH(J$26,Calcolo_organizzazione!$GD$97:$GM$97,0)),_xlfn.IFNA(VLOOKUP($A36,Calcolo_organizzazione!$GD$97:$GM$101,MATCH(J$26,Calcolo_organizzazione!$GD$97:$GM$97,0),FALSE),0),"N.A.")</f>
        <v>N.A.</v>
      </c>
      <c r="DJ36" s="15"/>
    </row>
    <row r="37" spans="1:114" ht="26.25">
      <c r="A37" s="111" t="s">
        <v>145</v>
      </c>
      <c r="B37" s="74">
        <f>IF(ISNUMBER(MATCH(B$26,Calcolo_organizzazione!$GD$97:$GM$97,0)),_xlfn.IFNA(VLOOKUP($A37,Calcolo_organizzazione!$GD$97:$GM$101,MATCH(B$26,Calcolo_organizzazione!$GD$97:$GM$97,0),FALSE),0),"N.A.")</f>
        <v>0</v>
      </c>
      <c r="C37" s="74">
        <f>IF(ISNUMBER(MATCH(C$26,Calcolo_organizzazione!$GD$97:$GM$97,0)),_xlfn.IFNA(VLOOKUP($A37,Calcolo_organizzazione!$GD$97:$GM$101,MATCH(C$26,Calcolo_organizzazione!$GD$97:$GM$97,0),FALSE),0),"N.A.")</f>
        <v>0</v>
      </c>
      <c r="D37" s="74">
        <f>IF(ISNUMBER(MATCH(D$26,Calcolo_organizzazione!$GD$97:$GM$97,0)),_xlfn.IFNA(VLOOKUP($A37,Calcolo_organizzazione!$GD$97:$GM$101,MATCH(D$26,Calcolo_organizzazione!$GD$97:$GM$97,0),FALSE),0),"N.A.")</f>
        <v>0</v>
      </c>
      <c r="E37" s="74">
        <f>IF(ISNUMBER(MATCH(E$26,Calcolo_organizzazione!$GD$97:$GM$97,0)),_xlfn.IFNA(VLOOKUP($A37,Calcolo_organizzazione!$GD$97:$GM$101,MATCH(E$26,Calcolo_organizzazione!$GD$97:$GM$97,0),FALSE),0),"N.A.")</f>
        <v>0</v>
      </c>
      <c r="F37" s="74">
        <f>IF(ISNUMBER(MATCH(F$26,Calcolo_organizzazione!$GD$97:$GM$97,0)),_xlfn.IFNA(VLOOKUP($A37,Calcolo_organizzazione!$GD$97:$GM$101,MATCH(F$26,Calcolo_organizzazione!$GD$97:$GM$97,0),FALSE),0),"N.A.")</f>
        <v>0</v>
      </c>
      <c r="G37" s="74">
        <f>IF(ISNUMBER(MATCH(G$26,Calcolo_organizzazione!$GD$97:$GM$97,0)),_xlfn.IFNA(VLOOKUP($A37,Calcolo_organizzazione!$GD$97:$GM$101,MATCH(G$26,Calcolo_organizzazione!$GD$97:$GM$97,0),FALSE),0),"N.A.")</f>
        <v>0</v>
      </c>
      <c r="H37" s="74" t="str">
        <f>IF(ISNUMBER(MATCH(H$26,Calcolo_organizzazione!$GD$97:$GM$97,0)),_xlfn.IFNA(VLOOKUP($A37,Calcolo_organizzazione!$GD$97:$GM$101,MATCH(H$26,Calcolo_organizzazione!$GD$97:$GM$97,0),FALSE),0),"N.A.")</f>
        <v>N.A.</v>
      </c>
      <c r="I37" s="74" t="str">
        <f>IF(ISNUMBER(MATCH(I$26,Calcolo_organizzazione!$GD$97:$GM$97,0)),_xlfn.IFNA(VLOOKUP($A37,Calcolo_organizzazione!$GD$97:$GM$101,MATCH(I$26,Calcolo_organizzazione!$GD$97:$GM$97,0),FALSE),0),"N.A.")</f>
        <v>N.A.</v>
      </c>
      <c r="J37" s="74" t="str">
        <f>IF(ISNUMBER(MATCH(J$26,Calcolo_organizzazione!$GD$97:$GM$97,0)),_xlfn.IFNA(VLOOKUP($A37,Calcolo_organizzazione!$GD$97:$GM$101,MATCH(J$26,Calcolo_organizzazione!$GD$97:$GM$97,0),FALSE),0),"N.A.")</f>
        <v>N.A.</v>
      </c>
      <c r="DJ37" s="15"/>
    </row>
    <row r="38" spans="1:114" ht="26.25">
      <c r="A38" s="111" t="s">
        <v>143</v>
      </c>
      <c r="B38" s="74">
        <f>IF(ISNUMBER(MATCH(B$26,Calcolo_organizzazione!$GD$97:$GM$97,0)),_xlfn.IFNA(VLOOKUP($A38,Calcolo_organizzazione!$GD$97:$GM$101,MATCH(B$26,Calcolo_organizzazione!$GD$97:$GM$97,0),FALSE),0),"N.A.")</f>
        <v>0.625</v>
      </c>
      <c r="C38" s="74">
        <f>IF(ISNUMBER(MATCH(C$26,Calcolo_organizzazione!$GD$97:$GM$97,0)),_xlfn.IFNA(VLOOKUP($A38,Calcolo_organizzazione!$GD$97:$GM$101,MATCH(C$26,Calcolo_organizzazione!$GD$97:$GM$97,0),FALSE),0),"N.A.")</f>
        <v>0.59090909090909094</v>
      </c>
      <c r="D38" s="74">
        <f>IF(ISNUMBER(MATCH(D$26,Calcolo_organizzazione!$GD$97:$GM$97,0)),_xlfn.IFNA(VLOOKUP($A38,Calcolo_organizzazione!$GD$97:$GM$101,MATCH(D$26,Calcolo_organizzazione!$GD$97:$GM$97,0),FALSE),0),"N.A.")</f>
        <v>0.63636363636363635</v>
      </c>
      <c r="E38" s="74">
        <f>IF(ISNUMBER(MATCH(E$26,Calcolo_organizzazione!$GD$97:$GM$97,0)),_xlfn.IFNA(VLOOKUP($A38,Calcolo_organizzazione!$GD$97:$GM$101,MATCH(E$26,Calcolo_organizzazione!$GD$97:$GM$97,0),FALSE),0),"N.A.")</f>
        <v>0.5714285714285714</v>
      </c>
      <c r="F38" s="74">
        <f>IF(ISNUMBER(MATCH(F$26,Calcolo_organizzazione!$GD$97:$GM$97,0)),_xlfn.IFNA(VLOOKUP($A38,Calcolo_organizzazione!$GD$97:$GM$101,MATCH(F$26,Calcolo_organizzazione!$GD$97:$GM$97,0),FALSE),0),"N.A.")</f>
        <v>0.875</v>
      </c>
      <c r="G38" s="74">
        <f>IF(ISNUMBER(MATCH(G$26,Calcolo_organizzazione!$GD$97:$GM$97,0)),_xlfn.IFNA(VLOOKUP($A38,Calcolo_organizzazione!$GD$97:$GM$101,MATCH(G$26,Calcolo_organizzazione!$GD$97:$GM$97,0),FALSE),0),"N.A.")</f>
        <v>0.62962962962962965</v>
      </c>
      <c r="H38" s="74" t="str">
        <f>IF(ISNUMBER(MATCH(H$26,Calcolo_organizzazione!$GD$97:$GM$97,0)),_xlfn.IFNA(VLOOKUP($A38,Calcolo_organizzazione!$GD$97:$GM$101,MATCH(H$26,Calcolo_organizzazione!$GD$97:$GM$97,0),FALSE),0),"N.A.")</f>
        <v>N.A.</v>
      </c>
      <c r="I38" s="74" t="str">
        <f>IF(ISNUMBER(MATCH(I$26,Calcolo_organizzazione!$GD$97:$GM$97,0)),_xlfn.IFNA(VLOOKUP($A38,Calcolo_organizzazione!$GD$97:$GM$101,MATCH(I$26,Calcolo_organizzazione!$GD$97:$GM$97,0),FALSE),0),"N.A.")</f>
        <v>N.A.</v>
      </c>
      <c r="J38" s="74" t="str">
        <f>IF(ISNUMBER(MATCH(J$26,Calcolo_organizzazione!$GD$97:$GM$97,0)),_xlfn.IFNA(VLOOKUP($A38,Calcolo_organizzazione!$GD$97:$GM$101,MATCH(J$26,Calcolo_organizzazione!$GD$97:$GM$97,0),FALSE),0),"N.A.")</f>
        <v>N.A.</v>
      </c>
      <c r="DJ38" s="15"/>
    </row>
    <row r="39" spans="1:114" ht="26.25">
      <c r="A39" s="111" t="s">
        <v>151</v>
      </c>
      <c r="B39" s="74">
        <f>IF(ISNUMBER(MATCH(B$26,Calcolo_organizzazione!$GD$97:$GM$97,0)),_xlfn.IFNA(VLOOKUP($A39,Calcolo_organizzazione!$GD$97:$GM$101,MATCH(B$26,Calcolo_organizzazione!$GD$97:$GM$97,0),FALSE),0),"N.A.")</f>
        <v>0.375</v>
      </c>
      <c r="C39" s="74">
        <f>IF(ISNUMBER(MATCH(C$26,Calcolo_organizzazione!$GD$97:$GM$97,0)),_xlfn.IFNA(VLOOKUP($A39,Calcolo_organizzazione!$GD$97:$GM$101,MATCH(C$26,Calcolo_organizzazione!$GD$97:$GM$97,0),FALSE),0),"N.A.")</f>
        <v>0.40909090909090912</v>
      </c>
      <c r="D39" s="74">
        <f>IF(ISNUMBER(MATCH(D$26,Calcolo_organizzazione!$GD$97:$GM$97,0)),_xlfn.IFNA(VLOOKUP($A39,Calcolo_organizzazione!$GD$97:$GM$101,MATCH(D$26,Calcolo_organizzazione!$GD$97:$GM$97,0),FALSE),0),"N.A.")</f>
        <v>0.36363636363636365</v>
      </c>
      <c r="E39" s="74">
        <f>IF(ISNUMBER(MATCH(E$26,Calcolo_organizzazione!$GD$97:$GM$97,0)),_xlfn.IFNA(VLOOKUP($A39,Calcolo_organizzazione!$GD$97:$GM$101,MATCH(E$26,Calcolo_organizzazione!$GD$97:$GM$97,0),FALSE),0),"N.A.")</f>
        <v>0.42857142857142855</v>
      </c>
      <c r="F39" s="74">
        <f>IF(ISNUMBER(MATCH(F$26,Calcolo_organizzazione!$GD$97:$GM$97,0)),_xlfn.IFNA(VLOOKUP($A39,Calcolo_organizzazione!$GD$97:$GM$101,MATCH(F$26,Calcolo_organizzazione!$GD$97:$GM$97,0),FALSE),0),"N.A.")</f>
        <v>0.125</v>
      </c>
      <c r="G39" s="74">
        <f>IF(ISNUMBER(MATCH(G$26,Calcolo_organizzazione!$GD$97:$GM$97,0)),_xlfn.IFNA(VLOOKUP($A39,Calcolo_organizzazione!$GD$97:$GM$101,MATCH(G$26,Calcolo_organizzazione!$GD$97:$GM$97,0),FALSE),0),"N.A.")</f>
        <v>0.37037037037037035</v>
      </c>
      <c r="H39" s="74" t="str">
        <f>IF(ISNUMBER(MATCH(H$26,Calcolo_organizzazione!$GD$97:$GM$97,0)),_xlfn.IFNA(VLOOKUP($A39,Calcolo_organizzazione!$GD$97:$GM$101,MATCH(H$26,Calcolo_organizzazione!$GD$97:$GM$97,0),FALSE),0),"N.A.")</f>
        <v>N.A.</v>
      </c>
      <c r="I39" s="74" t="str">
        <f>IF(ISNUMBER(MATCH(I$26,Calcolo_organizzazione!$GD$97:$GM$97,0)),_xlfn.IFNA(VLOOKUP($A39,Calcolo_organizzazione!$GD$97:$GM$101,MATCH(I$26,Calcolo_organizzazione!$GD$97:$GM$97,0),FALSE),0),"N.A.")</f>
        <v>N.A.</v>
      </c>
      <c r="J39" s="74" t="str">
        <f>IF(ISNUMBER(MATCH(J$26,Calcolo_organizzazione!$GD$97:$GM$97,0)),_xlfn.IFNA(VLOOKUP($A39,Calcolo_organizzazione!$GD$97:$GM$101,MATCH(J$26,Calcolo_organizzazione!$GD$97:$GM$97,0),FALSE),0),"N.A.")</f>
        <v>N.A.</v>
      </c>
      <c r="DJ39" s="15"/>
    </row>
    <row r="40" spans="1:114">
      <c r="A40" s="12"/>
      <c r="DJ40" s="15"/>
    </row>
    <row r="41" spans="1:114">
      <c r="A41" s="43"/>
      <c r="DJ41" s="15"/>
    </row>
    <row r="42" spans="1:114">
      <c r="A42" s="43"/>
      <c r="DJ42" s="15"/>
    </row>
    <row r="43" spans="1:114">
      <c r="A43" s="43"/>
      <c r="DJ43" s="15"/>
    </row>
    <row r="44" spans="1:114">
      <c r="A44" s="43"/>
      <c r="DJ44" s="15"/>
    </row>
    <row r="45" spans="1:114">
      <c r="A45" s="43"/>
      <c r="DJ45" s="15"/>
    </row>
    <row r="46" spans="1:114">
      <c r="A46" s="43"/>
      <c r="DJ46" s="15"/>
    </row>
    <row r="47" spans="1:114">
      <c r="A47" s="43"/>
      <c r="DJ47" s="15"/>
    </row>
    <row r="48" spans="1:114">
      <c r="A48" s="43"/>
      <c r="DJ48" s="15"/>
    </row>
    <row r="49" spans="1:114" ht="26.25">
      <c r="A49" s="112" t="s">
        <v>154</v>
      </c>
      <c r="B49" s="91"/>
      <c r="C49" s="91"/>
      <c r="D49" s="91"/>
      <c r="E49" s="90"/>
      <c r="F49" s="90"/>
      <c r="G49" s="90"/>
      <c r="H49" s="90"/>
      <c r="I49" s="90"/>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90"/>
      <c r="AX49" s="90"/>
      <c r="AY49" s="90"/>
      <c r="AZ49" s="90"/>
      <c r="BA49" s="90"/>
      <c r="BB49" s="90"/>
      <c r="BC49" s="90"/>
      <c r="BD49" s="90"/>
      <c r="BE49" s="90"/>
      <c r="BF49" s="90"/>
      <c r="BG49" s="90"/>
      <c r="BH49" s="90"/>
      <c r="BI49" s="90"/>
      <c r="BJ49" s="90"/>
      <c r="BK49" s="90"/>
      <c r="BL49" s="90"/>
      <c r="BM49" s="90"/>
      <c r="BN49" s="90"/>
      <c r="BO49" s="90"/>
      <c r="BP49" s="90"/>
      <c r="BQ49" s="90"/>
      <c r="BR49" s="90"/>
      <c r="BS49" s="90"/>
      <c r="BT49" s="90"/>
      <c r="BU49" s="90"/>
      <c r="BV49" s="90"/>
      <c r="BW49" s="90"/>
      <c r="BX49" s="90"/>
      <c r="BY49" s="90"/>
      <c r="BZ49" s="90"/>
      <c r="CA49" s="90"/>
      <c r="CB49" s="90"/>
      <c r="CC49" s="90"/>
      <c r="CD49" s="90"/>
      <c r="CE49" s="90"/>
      <c r="CF49" s="90"/>
      <c r="CG49" s="90"/>
      <c r="CH49" s="90"/>
      <c r="CI49" s="90"/>
      <c r="CJ49" s="90"/>
      <c r="CK49" s="90"/>
      <c r="CL49" s="90"/>
      <c r="CM49" s="90"/>
      <c r="CN49" s="90"/>
      <c r="CO49" s="90"/>
      <c r="CP49" s="90"/>
      <c r="CQ49" s="90"/>
      <c r="CR49" s="90"/>
      <c r="CS49" s="90"/>
      <c r="CT49" s="90"/>
      <c r="CU49" s="90"/>
      <c r="CV49" s="90"/>
      <c r="CW49" s="90"/>
      <c r="CX49" s="90"/>
      <c r="CY49" s="90"/>
      <c r="CZ49" s="90"/>
      <c r="DA49" s="90"/>
      <c r="DB49" s="90"/>
      <c r="DC49" s="90"/>
      <c r="DD49" s="90"/>
      <c r="DE49" s="90"/>
      <c r="DF49" s="90"/>
      <c r="DG49" s="90"/>
      <c r="DH49" s="90"/>
      <c r="DI49" s="90"/>
      <c r="DJ49" s="92"/>
    </row>
    <row r="50" spans="1:114">
      <c r="A50" s="43"/>
      <c r="B50" s="1" t="str">
        <f>Calcolo_organizzazione!B152</f>
        <v>Dirigente</v>
      </c>
      <c r="C50" s="1" t="str">
        <f>Calcolo_organizzazione!C152</f>
        <v>Quadro</v>
      </c>
      <c r="D50" s="1" t="str">
        <f>Calcolo_organizzazione!D152</f>
        <v>Impiegato</v>
      </c>
      <c r="E50" s="1" t="str">
        <f>Calcolo_organizzazione!E152</f>
        <v>Totale complessivo</v>
      </c>
      <c r="F50" s="1">
        <f>Calcolo_organizzazione!F152</f>
        <v>0</v>
      </c>
      <c r="G50" s="1">
        <f>Calcolo_organizzazione!G152</f>
        <v>0</v>
      </c>
      <c r="H50" s="1">
        <f>Calcolo_organizzazione!H152</f>
        <v>0</v>
      </c>
      <c r="I50" s="1">
        <f>Calcolo_organizzazione!I152</f>
        <v>0</v>
      </c>
      <c r="J50" s="1">
        <f>Calcolo_organizzazione!J152</f>
        <v>0</v>
      </c>
      <c r="DJ50" s="15"/>
    </row>
    <row r="51" spans="1:114" ht="26.25">
      <c r="A51" s="110" t="s">
        <v>135</v>
      </c>
      <c r="B51">
        <f>IF(ISNUMBER(MATCH(B$50,Calcolo_organizzazione!$EZ$148:$FJ$148,0)),_xlfn.IFNA(VLOOKUP($A51,Calcolo_organizzazione!$EZ$148:$FJ$149,MATCH(B$50,Calcolo_organizzazione!$EZ$148:$FJ$148,0),FALSE),0),"N.A.")</f>
        <v>3</v>
      </c>
      <c r="C51">
        <f>IF(ISNUMBER(MATCH(C$50,Calcolo_organizzazione!$EZ$148:$FJ$148,0)),_xlfn.IFNA(VLOOKUP($A51,Calcolo_organizzazione!$EZ$148:$FJ$149,MATCH(C$50,Calcolo_organizzazione!$EZ$148:$FJ$148,0),FALSE),0),"N.A.")</f>
        <v>25</v>
      </c>
      <c r="D51">
        <f>IF(ISNUMBER(MATCH(D$50,Calcolo_organizzazione!$EZ$148:$FJ$148,0)),_xlfn.IFNA(VLOOKUP($A51,Calcolo_organizzazione!$EZ$148:$FJ$149,MATCH(D$50,Calcolo_organizzazione!$EZ$148:$FJ$148,0),FALSE),0),"N.A.")</f>
        <v>53</v>
      </c>
      <c r="E51">
        <f>IF(ISNUMBER(MATCH(E$50,Calcolo_organizzazione!$EZ$148:$FJ$148,0)),_xlfn.IFNA(VLOOKUP($A51,Calcolo_organizzazione!$EZ$148:$FJ$149,MATCH(E$50,Calcolo_organizzazione!$EZ$148:$FJ$148,0),FALSE),0),"N.A.")</f>
        <v>81</v>
      </c>
      <c r="F51" t="str">
        <f>IF(ISNUMBER(MATCH(F$50,Calcolo_organizzazione!$EZ$148:$FJ$148,0)),_xlfn.IFNA(VLOOKUP($A51,Calcolo_organizzazione!$EZ$148:$FJ$149,MATCH(F$50,Calcolo_organizzazione!$EZ$148:$FJ$148,0),FALSE),0),"N.A.")</f>
        <v>N.A.</v>
      </c>
      <c r="G51" t="str">
        <f>IF(ISNUMBER(MATCH(G$50,Calcolo_organizzazione!$EZ$148:$FJ$148,0)),_xlfn.IFNA(VLOOKUP($A51,Calcolo_organizzazione!$EZ$148:$FJ$149,MATCH(G$50,Calcolo_organizzazione!$EZ$148:$FJ$148,0),FALSE),0),"N.A.")</f>
        <v>N.A.</v>
      </c>
      <c r="H51" t="str">
        <f>IF(ISNUMBER(MATCH(H$50,Calcolo_organizzazione!$EZ$148:$FJ$148,0)),_xlfn.IFNA(VLOOKUP($A51,Calcolo_organizzazione!$EZ$148:$FJ$149,MATCH(H$50,Calcolo_organizzazione!$EZ$148:$FJ$148,0),FALSE),0),"N.A.")</f>
        <v>N.A.</v>
      </c>
      <c r="I51" t="str">
        <f>IF(ISNUMBER(MATCH(I$50,Calcolo_organizzazione!$EZ$148:$FJ$148,0)),_xlfn.IFNA(VLOOKUP($A51,Calcolo_organizzazione!$EZ$148:$FJ$149,MATCH(I$50,Calcolo_organizzazione!$EZ$148:$FJ$148,0),FALSE),0),"N.A.")</f>
        <v>N.A.</v>
      </c>
      <c r="J51" t="str">
        <f>IF(ISNUMBER(MATCH(J$50,Calcolo_organizzazione!$EZ$148:$FJ$148,0)),_xlfn.IFNA(VLOOKUP($A51,Calcolo_organizzazione!$EZ$148:$FJ$149,MATCH(J$50,Calcolo_organizzazione!$EZ$148:$FJ$148,0),FALSE),0),"N.A.")</f>
        <v>N.A.</v>
      </c>
      <c r="DJ51" s="15"/>
    </row>
    <row r="52" spans="1:114" ht="26.25">
      <c r="A52" s="110" t="s">
        <v>44</v>
      </c>
      <c r="B52">
        <f>IF(ISNUMBER(MATCH(B$50,Calcolo_organizzazione!$EZ$151:$FJ$151,0)),_xlfn.IFNA(VLOOKUP($A52,Calcolo_organizzazione!$EZ$151:$FJ$152,MATCH(B$50,Calcolo_organizzazione!$EZ$151:$FJ$151,0),FALSE),0),"N.A.")</f>
        <v>3</v>
      </c>
      <c r="C52">
        <f>IF(ISNUMBER(MATCH(C$50,Calcolo_organizzazione!$EZ$151:$FJ$151,0)),_xlfn.IFNA(VLOOKUP($A52,Calcolo_organizzazione!$EZ$151:$FJ$152,MATCH(C$50,Calcolo_organizzazione!$EZ$151:$FJ$151,0),FALSE),0),"N.A.")</f>
        <v>28</v>
      </c>
      <c r="D52">
        <f>IF(ISNUMBER(MATCH(D$50,Calcolo_organizzazione!$EZ$151:$FJ$151,0)),_xlfn.IFNA(VLOOKUP($A52,Calcolo_organizzazione!$EZ$151:$FJ$152,MATCH(D$50,Calcolo_organizzazione!$EZ$151:$FJ$151,0),FALSE),0),"N.A.")</f>
        <v>58</v>
      </c>
      <c r="E52">
        <f>IF(ISNUMBER(MATCH(E$50,Calcolo_organizzazione!$EZ$151:$FJ$151,0)),_xlfn.IFNA(VLOOKUP($A52,Calcolo_organizzazione!$EZ$151:$FJ$152,MATCH(E$50,Calcolo_organizzazione!$EZ$151:$FJ$151,0),FALSE),0),"N.A.")</f>
        <v>89</v>
      </c>
      <c r="F52" t="str">
        <f>IF(ISNUMBER(MATCH(F$50,Calcolo_organizzazione!$EZ$151:$FJ$151,0)),_xlfn.IFNA(VLOOKUP($A52,Calcolo_organizzazione!$EZ$151:$FJ$152,MATCH(F$50,Calcolo_organizzazione!$EZ$151:$FJ$151,0),FALSE),0),"N.A.")</f>
        <v>N.A.</v>
      </c>
      <c r="G52" t="str">
        <f>IF(ISNUMBER(MATCH(G$50,Calcolo_organizzazione!$EZ$151:$FJ$151,0)),_xlfn.IFNA(VLOOKUP($A52,Calcolo_organizzazione!$EZ$151:$FJ$152,MATCH(G$50,Calcolo_organizzazione!$EZ$151:$FJ$151,0),FALSE),0),"N.A.")</f>
        <v>N.A.</v>
      </c>
      <c r="H52" t="str">
        <f>IF(ISNUMBER(MATCH(H$50,Calcolo_organizzazione!$EZ$151:$FJ$151,0)),_xlfn.IFNA(VLOOKUP($A52,Calcolo_organizzazione!$EZ$151:$FJ$152,MATCH(H$50,Calcolo_organizzazione!$EZ$151:$FJ$151,0),FALSE),0),"N.A.")</f>
        <v>N.A.</v>
      </c>
      <c r="I52" t="str">
        <f>IF(ISNUMBER(MATCH(I$50,Calcolo_organizzazione!$EZ$151:$FJ$151,0)),_xlfn.IFNA(VLOOKUP($A52,Calcolo_organizzazione!$EZ$151:$FJ$152,MATCH(I$50,Calcolo_organizzazione!$EZ$151:$FJ$151,0),FALSE),0),"N.A.")</f>
        <v>N.A.</v>
      </c>
      <c r="J52" t="str">
        <f>IF(ISNUMBER(MATCH(J$50,Calcolo_organizzazione!$EZ$151:$FJ$151,0)),_xlfn.IFNA(VLOOKUP($A52,Calcolo_organizzazione!$EZ$151:$FJ$152,MATCH(J$50,Calcolo_organizzazione!$EZ$151:$FJ$151,0),FALSE),0),"N.A.")</f>
        <v>N.A.</v>
      </c>
      <c r="DJ52" s="15"/>
    </row>
    <row r="53" spans="1:114" ht="26.25">
      <c r="A53" s="110" t="s">
        <v>148</v>
      </c>
      <c r="B53" s="25">
        <f>IF(ISNUMBER(MATCH(B$50,Calcolo_organizzazione!$A$152:$J$152,0)),_xlfn.IFNA(VLOOKUP($A53,Calcolo_organizzazione!$A$152:$J$153,MATCH(B$50,Calcolo_organizzazione!$A$152:$J$152,0),FALSE),0),"N.A.")</f>
        <v>0.66666666666666663</v>
      </c>
      <c r="C53" s="25">
        <f>IF(ISNUMBER(MATCH(C$50,Calcolo_organizzazione!$A$152:$J$152,0)),_xlfn.IFNA(VLOOKUP($A53,Calcolo_organizzazione!$A$152:$J$153,MATCH(C$50,Calcolo_organizzazione!$A$152:$J$152,0),FALSE),0),"N.A.")</f>
        <v>0.64</v>
      </c>
      <c r="D53" s="25">
        <f>IF(ISNUMBER(MATCH(D$50,Calcolo_organizzazione!$A$152:$J$152,0)),_xlfn.IFNA(VLOOKUP($A53,Calcolo_organizzazione!$A$152:$J$153,MATCH(D$50,Calcolo_organizzazione!$A$152:$J$152,0),FALSE),0),"N.A.")</f>
        <v>0.62264150943396224</v>
      </c>
      <c r="E53" s="25">
        <f>IF(ISNUMBER(MATCH(E$50,Calcolo_organizzazione!$A$152:$J$152,0)),_xlfn.IFNA(VLOOKUP($A53,Calcolo_organizzazione!$A$152:$J$153,MATCH(E$50,Calcolo_organizzazione!$A$152:$J$152,0),FALSE),0),"N.A.")</f>
        <v>0.62962962962962965</v>
      </c>
      <c r="F53" s="25" t="str">
        <f>IF(ISNUMBER(MATCH(F$50,Calcolo_organizzazione!$A$152:$J$152,0)),_xlfn.IFNA(VLOOKUP($A53,Calcolo_organizzazione!$A$152:$J$153,MATCH(F$50,Calcolo_organizzazione!$A$152:$J$152,0),FALSE),0),"N.A.")</f>
        <v>N.A.</v>
      </c>
      <c r="G53" s="25" t="str">
        <f>IF(ISNUMBER(MATCH(G$50,Calcolo_organizzazione!$A$152:$J$152,0)),_xlfn.IFNA(VLOOKUP($A53,Calcolo_organizzazione!$A$152:$J$153,MATCH(G$50,Calcolo_organizzazione!$A$152:$J$152,0),FALSE),0),"N.A.")</f>
        <v>N.A.</v>
      </c>
      <c r="H53" s="25" t="str">
        <f>IF(ISNUMBER(MATCH(H$50,Calcolo_organizzazione!$A$152:$J$152,0)),_xlfn.IFNA(VLOOKUP($A53,Calcolo_organizzazione!$A$152:$J$153,MATCH(H$50,Calcolo_organizzazione!$A$152:$J$152,0),FALSE),0),"N.A.")</f>
        <v>N.A.</v>
      </c>
      <c r="I53" s="25" t="str">
        <f>IF(ISNUMBER(MATCH(I$50,Calcolo_organizzazione!$A$152:$J$152,0)),_xlfn.IFNA(VLOOKUP($A53,Calcolo_organizzazione!$A$152:$J$153,MATCH(I$50,Calcolo_organizzazione!$A$152:$J$152,0),FALSE),0),"N.A.")</f>
        <v>N.A.</v>
      </c>
      <c r="J53" s="25" t="str">
        <f>IF(ISNUMBER(MATCH(J$50,Calcolo_organizzazione!$A$152:$J$152,0)),_xlfn.IFNA(VLOOKUP($A53,Calcolo_organizzazione!$A$152:$J$153,MATCH(J$50,Calcolo_organizzazione!$A$152:$J$152,0),FALSE),0),"N.A.")</f>
        <v>N.A.</v>
      </c>
      <c r="DJ53" s="15"/>
    </row>
    <row r="54" spans="1:114" ht="26.25">
      <c r="A54" s="110" t="s">
        <v>149</v>
      </c>
      <c r="B54" s="25">
        <f>IF(ISNUMBER(MATCH(B$50,Calcolo_organizzazione!$AE$152:$AO$152,0)),_xlfn.IFNA(VLOOKUP($A54,Calcolo_organizzazione!$AE$152:$AO$153,MATCH(B$50,Calcolo_organizzazione!$AE$152:$AO$152,0),FALSE),0),"N.A.")</f>
        <v>1</v>
      </c>
      <c r="C54" s="25">
        <f>IF(ISNUMBER(MATCH(C$50,Calcolo_organizzazione!$AE$152:$AO$152,0)),_xlfn.IFNA(VLOOKUP($A54,Calcolo_organizzazione!$AE$152:$AO$153,MATCH(C$50,Calcolo_organizzazione!$AE$152:$AO$152,0),FALSE),0),"N.A.")</f>
        <v>0.8928571428571429</v>
      </c>
      <c r="D54" s="25">
        <f>IF(ISNUMBER(MATCH(D$50,Calcolo_organizzazione!$AE$152:$AO$152,0)),_xlfn.IFNA(VLOOKUP($A54,Calcolo_organizzazione!$AE$152:$AO$153,MATCH(D$50,Calcolo_organizzazione!$AE$152:$AO$152,0),FALSE),0),"N.A.")</f>
        <v>0.91379310344827591</v>
      </c>
      <c r="E54" s="25">
        <f>IF(ISNUMBER(MATCH(E$50,Calcolo_organizzazione!$AE$152:$AO$152,0)),_xlfn.IFNA(VLOOKUP($A54,Calcolo_organizzazione!$AE$152:$AO$153,MATCH(E$50,Calcolo_organizzazione!$AE$152:$AO$152,0),FALSE),0),"N.A.")</f>
        <v>0.9101123595505618</v>
      </c>
      <c r="F54" s="25" t="str">
        <f>IF(ISNUMBER(MATCH(F$50,Calcolo_organizzazione!$AE$152:$AO$152,0)),_xlfn.IFNA(VLOOKUP($A54,Calcolo_organizzazione!$AE$152:$AO$153,MATCH(F$50,Calcolo_organizzazione!$AE$152:$AO$152,0),FALSE),0),"N.A.")</f>
        <v>N.A.</v>
      </c>
      <c r="G54" s="25" t="str">
        <f>IF(ISNUMBER(MATCH(G$50,Calcolo_organizzazione!$AE$152:$AO$152,0)),_xlfn.IFNA(VLOOKUP($A54,Calcolo_organizzazione!$AE$152:$AO$153,MATCH(G$50,Calcolo_organizzazione!$AE$152:$AO$152,0),FALSE),0),"N.A.")</f>
        <v>N.A.</v>
      </c>
      <c r="H54" s="25" t="str">
        <f>IF(ISNUMBER(MATCH(H$50,Calcolo_organizzazione!$AE$152:$AO$152,0)),_xlfn.IFNA(VLOOKUP($A54,Calcolo_organizzazione!$AE$152:$AO$153,MATCH(H$50,Calcolo_organizzazione!$AE$152:$AO$152,0),FALSE),0),"N.A.")</f>
        <v>N.A.</v>
      </c>
      <c r="I54" s="25" t="str">
        <f>IF(ISNUMBER(MATCH(I$50,Calcolo_organizzazione!$AE$152:$AO$152,0)),_xlfn.IFNA(VLOOKUP($A54,Calcolo_organizzazione!$AE$152:$AO$153,MATCH(I$50,Calcolo_organizzazione!$AE$152:$AO$152,0),FALSE),0),"N.A.")</f>
        <v>N.A.</v>
      </c>
      <c r="J54" s="25" t="str">
        <f>IF(ISNUMBER(MATCH(J$50,Calcolo_organizzazione!$AE$152:$AO$152,0)),_xlfn.IFNA(VLOOKUP($A54,Calcolo_organizzazione!$AE$152:$AO$153,MATCH(J$50,Calcolo_organizzazione!$AE$152:$AO$152,0),FALSE),0),"N.A.")</f>
        <v>N.A.</v>
      </c>
      <c r="DJ54" s="15"/>
    </row>
    <row r="55" spans="1:114">
      <c r="A55" s="20"/>
      <c r="DJ55" s="15"/>
    </row>
    <row r="56" spans="1:114">
      <c r="A56" s="43"/>
      <c r="DJ56" s="15"/>
    </row>
    <row r="57" spans="1:114">
      <c r="A57" s="43"/>
      <c r="DJ57" s="15"/>
    </row>
    <row r="58" spans="1:114">
      <c r="A58" s="43"/>
      <c r="DJ58" s="15"/>
    </row>
    <row r="59" spans="1:114">
      <c r="A59" s="43"/>
      <c r="DJ59" s="15"/>
    </row>
    <row r="60" spans="1:114">
      <c r="A60" s="43"/>
      <c r="DJ60" s="15"/>
    </row>
    <row r="61" spans="1:114">
      <c r="A61" s="43"/>
      <c r="DJ61" s="15"/>
    </row>
    <row r="62" spans="1:114">
      <c r="A62" s="43"/>
      <c r="DJ62" s="15"/>
    </row>
    <row r="63" spans="1:114">
      <c r="A63" s="43"/>
      <c r="DJ63" s="15"/>
    </row>
    <row r="64" spans="1:114">
      <c r="A64" s="43"/>
      <c r="DJ64" s="15"/>
    </row>
    <row r="65" spans="1:114" ht="26.25">
      <c r="A65" s="112" t="s">
        <v>155</v>
      </c>
      <c r="B65" s="91"/>
      <c r="C65" s="91"/>
      <c r="D65" s="91"/>
      <c r="E65" s="91"/>
      <c r="F65" s="91"/>
      <c r="G65" s="91"/>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90"/>
      <c r="AX65" s="90"/>
      <c r="AY65" s="90"/>
      <c r="AZ65" s="90"/>
      <c r="BA65" s="90"/>
      <c r="BB65" s="90"/>
      <c r="BC65" s="90"/>
      <c r="BD65" s="90"/>
      <c r="BE65" s="90"/>
      <c r="BF65" s="90"/>
      <c r="BG65" s="90"/>
      <c r="BH65" s="90"/>
      <c r="BI65" s="90"/>
      <c r="BJ65" s="90"/>
      <c r="BK65" s="90"/>
      <c r="BL65" s="90"/>
      <c r="BM65" s="90"/>
      <c r="BN65" s="90"/>
      <c r="BO65" s="90"/>
      <c r="BP65" s="90"/>
      <c r="BQ65" s="90"/>
      <c r="BR65" s="90"/>
      <c r="BS65" s="90"/>
      <c r="BT65" s="90"/>
      <c r="BU65" s="90"/>
      <c r="BV65" s="90"/>
      <c r="BW65" s="90"/>
      <c r="BX65" s="90"/>
      <c r="BY65" s="90"/>
      <c r="BZ65" s="90"/>
      <c r="CA65" s="90"/>
      <c r="CB65" s="90"/>
      <c r="CC65" s="90"/>
      <c r="CD65" s="90"/>
      <c r="CE65" s="90"/>
      <c r="CF65" s="90"/>
      <c r="CG65" s="90"/>
      <c r="CH65" s="90"/>
      <c r="CI65" s="90"/>
      <c r="CJ65" s="90"/>
      <c r="CK65" s="90"/>
      <c r="CL65" s="90"/>
      <c r="CM65" s="90"/>
      <c r="CN65" s="90"/>
      <c r="CO65" s="90"/>
      <c r="CP65" s="90"/>
      <c r="CQ65" s="90"/>
      <c r="CR65" s="90"/>
      <c r="CS65" s="90"/>
      <c r="CT65" s="90"/>
      <c r="CU65" s="90"/>
      <c r="CV65" s="90"/>
      <c r="CW65" s="90"/>
      <c r="CX65" s="90"/>
      <c r="CY65" s="90"/>
      <c r="CZ65" s="90"/>
      <c r="DA65" s="90"/>
      <c r="DB65" s="90"/>
      <c r="DC65" s="90"/>
      <c r="DD65" s="90"/>
      <c r="DE65" s="90"/>
      <c r="DF65" s="90"/>
      <c r="DG65" s="90"/>
      <c r="DH65" s="90"/>
      <c r="DI65" s="90"/>
      <c r="DJ65" s="92"/>
    </row>
    <row r="66" spans="1:114">
      <c r="A66" s="43"/>
      <c r="B66" s="70" t="str">
        <f>Calcolo_organizzazione!B203</f>
        <v>CORPORATE</v>
      </c>
      <c r="C66" s="70" t="str">
        <f>Calcolo_organizzazione!C203</f>
        <v>HR</v>
      </c>
      <c r="D66" s="70" t="str">
        <f>Calcolo_organizzazione!D203</f>
        <v>IT</v>
      </c>
      <c r="E66" s="70" t="str">
        <f>Calcolo_organizzazione!E203</f>
        <v>MARKETING</v>
      </c>
      <c r="F66" s="70" t="str">
        <f>Calcolo_organizzazione!F203</f>
        <v>R&amp;D</v>
      </c>
      <c r="G66" s="70" t="str">
        <f>Calcolo_organizzazione!G203</f>
        <v>SALES</v>
      </c>
      <c r="H66" s="70" t="str">
        <f>Calcolo_organizzazione!H203</f>
        <v>Totale complessivo</v>
      </c>
      <c r="I66" s="70">
        <f>Calcolo_organizzazione!I203</f>
        <v>0</v>
      </c>
      <c r="J66" s="70">
        <f>Calcolo_organizzazione!J203</f>
        <v>0</v>
      </c>
      <c r="K66" s="70">
        <f>Calcolo_organizzazione!K203</f>
        <v>0</v>
      </c>
      <c r="L66" s="70">
        <f>Calcolo_organizzazione!L203</f>
        <v>0</v>
      </c>
      <c r="M66" s="70">
        <f>Calcolo_organizzazione!M203</f>
        <v>0</v>
      </c>
      <c r="N66" s="70">
        <f>Calcolo_organizzazione!N203</f>
        <v>0</v>
      </c>
      <c r="O66" s="70">
        <f>Calcolo_organizzazione!O203</f>
        <v>0</v>
      </c>
      <c r="P66" s="70">
        <f>Calcolo_organizzazione!P203</f>
        <v>0</v>
      </c>
      <c r="Q66" s="70">
        <f>Calcolo_organizzazione!Q203</f>
        <v>0</v>
      </c>
      <c r="R66" s="70">
        <f>Calcolo_organizzazione!R203</f>
        <v>0</v>
      </c>
      <c r="S66" s="70">
        <f>Calcolo_organizzazione!S203</f>
        <v>0</v>
      </c>
      <c r="T66" s="70">
        <f>Calcolo_organizzazione!T203</f>
        <v>0</v>
      </c>
      <c r="U66" s="70">
        <f>Calcolo_organizzazione!U203</f>
        <v>0</v>
      </c>
      <c r="V66" s="70">
        <f>Calcolo_organizzazione!V203</f>
        <v>0</v>
      </c>
      <c r="W66" s="70">
        <f>Calcolo_organizzazione!W203</f>
        <v>0</v>
      </c>
      <c r="X66" s="70">
        <f>Calcolo_organizzazione!X203</f>
        <v>0</v>
      </c>
      <c r="Y66" s="70">
        <f>Calcolo_organizzazione!Y203</f>
        <v>0</v>
      </c>
      <c r="Z66" s="70">
        <f>Calcolo_organizzazione!Z203</f>
        <v>0</v>
      </c>
      <c r="AA66" s="70">
        <f>Calcolo_organizzazione!AA203</f>
        <v>0</v>
      </c>
      <c r="AB66" s="70">
        <f>Calcolo_organizzazione!AB203</f>
        <v>0</v>
      </c>
      <c r="DJ66" s="15"/>
    </row>
    <row r="67" spans="1:114" ht="26.25">
      <c r="A67" s="110" t="s">
        <v>135</v>
      </c>
      <c r="B67" s="75">
        <f>IF(ISNUMBER(MATCH(B$66,Calcolo_organizzazione!$EZ$198:$FU$198,0)),_xlfn.IFNA(VLOOKUP($A67,Calcolo_organizzazione!$EZ$198:$FU$199,MATCH(B$66,Calcolo_organizzazione!$EZ$198:$FU$198,0),FALSE),0),"N.A.")</f>
        <v>14</v>
      </c>
      <c r="C67" s="75">
        <f>IF(ISNUMBER(MATCH(C$66,Calcolo_organizzazione!$EZ$198:$FU$198,0)),_xlfn.IFNA(VLOOKUP($A67,Calcolo_organizzazione!$EZ$198:$FU$199,MATCH(C$66,Calcolo_organizzazione!$EZ$198:$FU$198,0),FALSE),0),"N.A.")</f>
        <v>3</v>
      </c>
      <c r="D67" s="75">
        <f>IF(ISNUMBER(MATCH(D$66,Calcolo_organizzazione!$EZ$198:$FU$198,0)),_xlfn.IFNA(VLOOKUP($A67,Calcolo_organizzazione!$EZ$198:$FU$199,MATCH(D$66,Calcolo_organizzazione!$EZ$198:$FU$198,0),FALSE),0),"N.A.")</f>
        <v>2</v>
      </c>
      <c r="E67" s="75">
        <f>IF(ISNUMBER(MATCH(E$66,Calcolo_organizzazione!$EZ$198:$FU$198,0)),_xlfn.IFNA(VLOOKUP($A67,Calcolo_organizzazione!$EZ$198:$FU$199,MATCH(E$66,Calcolo_organizzazione!$EZ$198:$FU$198,0),FALSE),0),"N.A.")</f>
        <v>4</v>
      </c>
      <c r="F67" s="75">
        <f>IF(ISNUMBER(MATCH(F$66,Calcolo_organizzazione!$EZ$198:$FU$198,0)),_xlfn.IFNA(VLOOKUP($A67,Calcolo_organizzazione!$EZ$198:$FU$199,MATCH(F$66,Calcolo_organizzazione!$EZ$198:$FU$198,0),FALSE),0),"N.A.")</f>
        <v>28</v>
      </c>
      <c r="G67" s="75">
        <f>IF(ISNUMBER(MATCH(G$66,Calcolo_organizzazione!$EZ$198:$FU$198,0)),_xlfn.IFNA(VLOOKUP($A67,Calcolo_organizzazione!$EZ$198:$FU$199,MATCH(G$66,Calcolo_organizzazione!$EZ$198:$FU$198,0),FALSE),0),"N.A.")</f>
        <v>30</v>
      </c>
      <c r="H67" s="75">
        <f>IF(ISNUMBER(MATCH(H$66,Calcolo_organizzazione!$EZ$198:$FU$198,0)),_xlfn.IFNA(VLOOKUP($A67,Calcolo_organizzazione!$EZ$198:$FU$199,MATCH(H$66,Calcolo_organizzazione!$EZ$198:$FU$198,0),FALSE),0),"N.A.")</f>
        <v>81</v>
      </c>
      <c r="I67" s="75" t="str">
        <f>IF(ISNUMBER(MATCH(I$66,Calcolo_organizzazione!$EZ$198:$FU$198,0)),_xlfn.IFNA(VLOOKUP($A67,Calcolo_organizzazione!$EZ$198:$FU$199,MATCH(I$66,Calcolo_organizzazione!$EZ$198:$FU$198,0),FALSE),0),"N.A.")</f>
        <v>N.A.</v>
      </c>
      <c r="J67" s="75" t="str">
        <f>IF(ISNUMBER(MATCH(J$66,Calcolo_organizzazione!$EZ$198:$FU$198,0)),_xlfn.IFNA(VLOOKUP($A67,Calcolo_organizzazione!$EZ$198:$FU$199,MATCH(J$66,Calcolo_organizzazione!$EZ$198:$FU$198,0),FALSE),0),"N.A.")</f>
        <v>N.A.</v>
      </c>
      <c r="K67" s="75" t="str">
        <f>IF(ISNUMBER(MATCH(K$66,Calcolo_organizzazione!$EZ$198:$FU$198,0)),_xlfn.IFNA(VLOOKUP($A67,Calcolo_organizzazione!$EZ$198:$FU$199,MATCH(K$66,Calcolo_organizzazione!$EZ$198:$FU$198,0),FALSE),0),"N.A.")</f>
        <v>N.A.</v>
      </c>
      <c r="L67" s="75" t="str">
        <f>IF(ISNUMBER(MATCH(L$66,Calcolo_organizzazione!$EZ$198:$FU$198,0)),_xlfn.IFNA(VLOOKUP($A67,Calcolo_organizzazione!$EZ$198:$FU$199,MATCH(L$66,Calcolo_organizzazione!$EZ$198:$FU$198,0),FALSE),0),"N.A.")</f>
        <v>N.A.</v>
      </c>
      <c r="M67" s="75" t="str">
        <f>IF(ISNUMBER(MATCH(M$66,Calcolo_organizzazione!$EZ$198:$FU$198,0)),_xlfn.IFNA(VLOOKUP($A67,Calcolo_organizzazione!$EZ$198:$FU$199,MATCH(M$66,Calcolo_organizzazione!$EZ$198:$FU$198,0),FALSE),0),"N.A.")</f>
        <v>N.A.</v>
      </c>
      <c r="N67" s="75" t="str">
        <f>IF(ISNUMBER(MATCH(N$66,Calcolo_organizzazione!$EZ$198:$FU$198,0)),_xlfn.IFNA(VLOOKUP($A67,Calcolo_organizzazione!$EZ$198:$FU$199,MATCH(N$66,Calcolo_organizzazione!$EZ$198:$FU$198,0),FALSE),0),"N.A.")</f>
        <v>N.A.</v>
      </c>
      <c r="O67" s="75" t="str">
        <f>IF(ISNUMBER(MATCH(O$66,Calcolo_organizzazione!$EZ$198:$FU$198,0)),_xlfn.IFNA(VLOOKUP($A67,Calcolo_organizzazione!$EZ$198:$FU$199,MATCH(O$66,Calcolo_organizzazione!$EZ$198:$FU$198,0),FALSE),0),"N.A.")</f>
        <v>N.A.</v>
      </c>
      <c r="P67" s="75" t="str">
        <f>IF(ISNUMBER(MATCH(P$66,Calcolo_organizzazione!$EZ$198:$FU$198,0)),_xlfn.IFNA(VLOOKUP($A67,Calcolo_organizzazione!$EZ$198:$FU$199,MATCH(P$66,Calcolo_organizzazione!$EZ$198:$FU$198,0),FALSE),0),"N.A.")</f>
        <v>N.A.</v>
      </c>
      <c r="Q67" s="75" t="str">
        <f>IF(ISNUMBER(MATCH(Q$66,Calcolo_organizzazione!$EZ$198:$FU$198,0)),_xlfn.IFNA(VLOOKUP($A67,Calcolo_organizzazione!$EZ$198:$FU$199,MATCH(Q$66,Calcolo_organizzazione!$EZ$198:$FU$198,0),FALSE),0),"N.A.")</f>
        <v>N.A.</v>
      </c>
      <c r="R67" s="75" t="str">
        <f>IF(ISNUMBER(MATCH(R$66,Calcolo_organizzazione!$EZ$198:$FU$198,0)),_xlfn.IFNA(VLOOKUP($A67,Calcolo_organizzazione!$EZ$198:$FU$199,MATCH(R$66,Calcolo_organizzazione!$EZ$198:$FU$198,0),FALSE),0),"N.A.")</f>
        <v>N.A.</v>
      </c>
      <c r="S67" s="75" t="str">
        <f>IF(ISNUMBER(MATCH(S$66,Calcolo_organizzazione!$EZ$198:$FU$198,0)),_xlfn.IFNA(VLOOKUP($A67,Calcolo_organizzazione!$EZ$198:$FU$199,MATCH(S$66,Calcolo_organizzazione!$EZ$198:$FU$198,0),FALSE),0),"N.A.")</f>
        <v>N.A.</v>
      </c>
      <c r="T67" s="75" t="str">
        <f>IF(ISNUMBER(MATCH(T$66,Calcolo_organizzazione!$EZ$198:$FU$198,0)),_xlfn.IFNA(VLOOKUP($A67,Calcolo_organizzazione!$EZ$198:$FU$199,MATCH(T$66,Calcolo_organizzazione!$EZ$198:$FU$198,0),FALSE),0),"N.A.")</f>
        <v>N.A.</v>
      </c>
      <c r="U67" s="75" t="str">
        <f>IF(ISNUMBER(MATCH(U$66,Calcolo_organizzazione!$EZ$198:$FU$198,0)),_xlfn.IFNA(VLOOKUP($A67,Calcolo_organizzazione!$EZ$198:$FU$199,MATCH(U$66,Calcolo_organizzazione!$EZ$198:$FU$198,0),FALSE),0),"N.A.")</f>
        <v>N.A.</v>
      </c>
      <c r="V67" s="75" t="str">
        <f>IF(ISNUMBER(MATCH(V$66,Calcolo_organizzazione!$EZ$198:$FU$198,0)),_xlfn.IFNA(VLOOKUP($A67,Calcolo_organizzazione!$EZ$198:$FU$199,MATCH(V$66,Calcolo_organizzazione!$EZ$198:$FU$198,0),FALSE),0),"N.A.")</f>
        <v>N.A.</v>
      </c>
      <c r="W67" s="75" t="str">
        <f>IF(ISNUMBER(MATCH(W$66,Calcolo_organizzazione!$EZ$198:$FU$198,0)),_xlfn.IFNA(VLOOKUP($A67,Calcolo_organizzazione!$EZ$198:$FU$199,MATCH(W$66,Calcolo_organizzazione!$EZ$198:$FU$198,0),FALSE),0),"N.A.")</f>
        <v>N.A.</v>
      </c>
      <c r="X67" s="75" t="str">
        <f>IF(ISNUMBER(MATCH(X$66,Calcolo_organizzazione!$EZ$198:$FU$198,0)),_xlfn.IFNA(VLOOKUP($A67,Calcolo_organizzazione!$EZ$198:$FU$199,MATCH(X$66,Calcolo_organizzazione!$EZ$198:$FU$198,0),FALSE),0),"N.A.")</f>
        <v>N.A.</v>
      </c>
      <c r="Y67" s="75" t="str">
        <f>IF(ISNUMBER(MATCH(Y$66,Calcolo_organizzazione!$EZ$198:$FU$198,0)),_xlfn.IFNA(VLOOKUP($A67,Calcolo_organizzazione!$EZ$198:$FU$199,MATCH(Y$66,Calcolo_organizzazione!$EZ$198:$FU$198,0),FALSE),0),"N.A.")</f>
        <v>N.A.</v>
      </c>
      <c r="Z67" s="75" t="str">
        <f>IF(ISNUMBER(MATCH(Z$66,Calcolo_organizzazione!$EZ$198:$FU$198,0)),_xlfn.IFNA(VLOOKUP($A67,Calcolo_organizzazione!$EZ$198:$FU$199,MATCH(Z$66,Calcolo_organizzazione!$EZ$198:$FU$198,0),FALSE),0),"N.A.")</f>
        <v>N.A.</v>
      </c>
      <c r="AA67" s="75" t="str">
        <f>IF(ISNUMBER(MATCH(AA$66,Calcolo_organizzazione!$EZ$198:$FU$198,0)),_xlfn.IFNA(VLOOKUP($A67,Calcolo_organizzazione!$EZ$198:$FU$199,MATCH(AA$66,Calcolo_organizzazione!$EZ$198:$FU$198,0),FALSE),0),"N.A.")</f>
        <v>N.A.</v>
      </c>
      <c r="AB67" s="75" t="str">
        <f>IF(ISNUMBER(MATCH(AB$66,Calcolo_organizzazione!$EZ$198:$FU$198,0)),_xlfn.IFNA(VLOOKUP($A67,Calcolo_organizzazione!$EZ$198:$FU$199,MATCH(AB$66,Calcolo_organizzazione!$EZ$198:$FU$198,0),FALSE),0),"N.A.")</f>
        <v>N.A.</v>
      </c>
      <c r="DJ67" s="15"/>
    </row>
    <row r="68" spans="1:114" ht="26.25">
      <c r="A68" s="110" t="s">
        <v>44</v>
      </c>
      <c r="B68" s="75">
        <f>IF(ISNUMBER(MATCH(B$66,Calcolo_organizzazione!$EZ$201:$FU$201,0)),_xlfn.IFNA(VLOOKUP($A68,Calcolo_organizzazione!$EZ$201:$FU$202,MATCH(B$66,Calcolo_organizzazione!$EZ$201:$FU$201,0),FALSE),0),"N.A.")</f>
        <v>16</v>
      </c>
      <c r="C68" s="75">
        <f>IF(ISNUMBER(MATCH(C$66,Calcolo_organizzazione!$EZ$201:$FU$201,0)),_xlfn.IFNA(VLOOKUP($A68,Calcolo_organizzazione!$EZ$201:$FU$202,MATCH(C$66,Calcolo_organizzazione!$EZ$201:$FU$201,0),FALSE),0),"N.A.")</f>
        <v>3</v>
      </c>
      <c r="D68" s="75">
        <f>IF(ISNUMBER(MATCH(D$66,Calcolo_organizzazione!$EZ$201:$FU$201,0)),_xlfn.IFNA(VLOOKUP($A68,Calcolo_organizzazione!$EZ$201:$FU$202,MATCH(D$66,Calcolo_organizzazione!$EZ$201:$FU$201,0),FALSE),0),"N.A.")</f>
        <v>2</v>
      </c>
      <c r="E68" s="75">
        <f>IF(ISNUMBER(MATCH(E$66,Calcolo_organizzazione!$EZ$201:$FU$201,0)),_xlfn.IFNA(VLOOKUP($A68,Calcolo_organizzazione!$EZ$201:$FU$202,MATCH(E$66,Calcolo_organizzazione!$EZ$201:$FU$201,0),FALSE),0),"N.A.")</f>
        <v>4</v>
      </c>
      <c r="F68" s="75">
        <f>IF(ISNUMBER(MATCH(F$66,Calcolo_organizzazione!$EZ$201:$FU$201,0)),_xlfn.IFNA(VLOOKUP($A68,Calcolo_organizzazione!$EZ$201:$FU$202,MATCH(F$66,Calcolo_organizzazione!$EZ$201:$FU$201,0),FALSE),0),"N.A.")</f>
        <v>30</v>
      </c>
      <c r="G68" s="75">
        <f>IF(ISNUMBER(MATCH(G$66,Calcolo_organizzazione!$EZ$201:$FU$201,0)),_xlfn.IFNA(VLOOKUP($A68,Calcolo_organizzazione!$EZ$201:$FU$202,MATCH(G$66,Calcolo_organizzazione!$EZ$201:$FU$201,0),FALSE),0),"N.A.")</f>
        <v>34</v>
      </c>
      <c r="H68" s="75">
        <f>IF(ISNUMBER(MATCH(H$66,Calcolo_organizzazione!$EZ$201:$FU$201,0)),_xlfn.IFNA(VLOOKUP($A68,Calcolo_organizzazione!$EZ$201:$FU$202,MATCH(H$66,Calcolo_organizzazione!$EZ$201:$FU$201,0),FALSE),0),"N.A.")</f>
        <v>89</v>
      </c>
      <c r="I68" s="75" t="str">
        <f>IF(ISNUMBER(MATCH(I$66,Calcolo_organizzazione!$EZ$201:$FU$201,0)),_xlfn.IFNA(VLOOKUP($A68,Calcolo_organizzazione!$EZ$201:$FU$202,MATCH(I$66,Calcolo_organizzazione!$EZ$201:$FU$201,0),FALSE),0),"N.A.")</f>
        <v>N.A.</v>
      </c>
      <c r="J68" s="75" t="str">
        <f>IF(ISNUMBER(MATCH(J$66,Calcolo_organizzazione!$EZ$201:$FU$201,0)),_xlfn.IFNA(VLOOKUP($A68,Calcolo_organizzazione!$EZ$201:$FU$202,MATCH(J$66,Calcolo_organizzazione!$EZ$201:$FU$201,0),FALSE),0),"N.A.")</f>
        <v>N.A.</v>
      </c>
      <c r="K68" s="75" t="str">
        <f>IF(ISNUMBER(MATCH(K$66,Calcolo_organizzazione!$EZ$201:$FU$201,0)),_xlfn.IFNA(VLOOKUP($A68,Calcolo_organizzazione!$EZ$201:$FU$202,MATCH(K$66,Calcolo_organizzazione!$EZ$201:$FU$201,0),FALSE),0),"N.A.")</f>
        <v>N.A.</v>
      </c>
      <c r="L68" s="75" t="str">
        <f>IF(ISNUMBER(MATCH(L$66,Calcolo_organizzazione!$EZ$201:$FU$201,0)),_xlfn.IFNA(VLOOKUP($A68,Calcolo_organizzazione!$EZ$201:$FU$202,MATCH(L$66,Calcolo_organizzazione!$EZ$201:$FU$201,0),FALSE),0),"N.A.")</f>
        <v>N.A.</v>
      </c>
      <c r="M68" s="75" t="str">
        <f>IF(ISNUMBER(MATCH(M$66,Calcolo_organizzazione!$EZ$201:$FU$201,0)),_xlfn.IFNA(VLOOKUP($A68,Calcolo_organizzazione!$EZ$201:$FU$202,MATCH(M$66,Calcolo_organizzazione!$EZ$201:$FU$201,0),FALSE),0),"N.A.")</f>
        <v>N.A.</v>
      </c>
      <c r="N68" s="75" t="str">
        <f>IF(ISNUMBER(MATCH(N$66,Calcolo_organizzazione!$EZ$201:$FU$201,0)),_xlfn.IFNA(VLOOKUP($A68,Calcolo_organizzazione!$EZ$201:$FU$202,MATCH(N$66,Calcolo_organizzazione!$EZ$201:$FU$201,0),FALSE),0),"N.A.")</f>
        <v>N.A.</v>
      </c>
      <c r="O68" s="75" t="str">
        <f>IF(ISNUMBER(MATCH(O$66,Calcolo_organizzazione!$EZ$201:$FU$201,0)),_xlfn.IFNA(VLOOKUP($A68,Calcolo_organizzazione!$EZ$201:$FU$202,MATCH(O$66,Calcolo_organizzazione!$EZ$201:$FU$201,0),FALSE),0),"N.A.")</f>
        <v>N.A.</v>
      </c>
      <c r="P68" s="75" t="str">
        <f>IF(ISNUMBER(MATCH(P$66,Calcolo_organizzazione!$EZ$201:$FU$201,0)),_xlfn.IFNA(VLOOKUP($A68,Calcolo_organizzazione!$EZ$201:$FU$202,MATCH(P$66,Calcolo_organizzazione!$EZ$201:$FU$201,0),FALSE),0),"N.A.")</f>
        <v>N.A.</v>
      </c>
      <c r="Q68" s="75" t="str">
        <f>IF(ISNUMBER(MATCH(Q$66,Calcolo_organizzazione!$EZ$201:$FU$201,0)),_xlfn.IFNA(VLOOKUP($A68,Calcolo_organizzazione!$EZ$201:$FU$202,MATCH(Q$66,Calcolo_organizzazione!$EZ$201:$FU$201,0),FALSE),0),"N.A.")</f>
        <v>N.A.</v>
      </c>
      <c r="R68" s="75" t="str">
        <f>IF(ISNUMBER(MATCH(R$66,Calcolo_organizzazione!$EZ$201:$FU$201,0)),_xlfn.IFNA(VLOOKUP($A68,Calcolo_organizzazione!$EZ$201:$FU$202,MATCH(R$66,Calcolo_organizzazione!$EZ$201:$FU$201,0),FALSE),0),"N.A.")</f>
        <v>N.A.</v>
      </c>
      <c r="S68" s="75" t="str">
        <f>IF(ISNUMBER(MATCH(S$66,Calcolo_organizzazione!$EZ$201:$FU$201,0)),_xlfn.IFNA(VLOOKUP($A68,Calcolo_organizzazione!$EZ$201:$FU$202,MATCH(S$66,Calcolo_organizzazione!$EZ$201:$FU$201,0),FALSE),0),"N.A.")</f>
        <v>N.A.</v>
      </c>
      <c r="T68" s="75" t="str">
        <f>IF(ISNUMBER(MATCH(T$66,Calcolo_organizzazione!$EZ$201:$FU$201,0)),_xlfn.IFNA(VLOOKUP($A68,Calcolo_organizzazione!$EZ$201:$FU$202,MATCH(T$66,Calcolo_organizzazione!$EZ$201:$FU$201,0),FALSE),0),"N.A.")</f>
        <v>N.A.</v>
      </c>
      <c r="U68" s="75" t="str">
        <f>IF(ISNUMBER(MATCH(U$66,Calcolo_organizzazione!$EZ$201:$FU$201,0)),_xlfn.IFNA(VLOOKUP($A68,Calcolo_organizzazione!$EZ$201:$FU$202,MATCH(U$66,Calcolo_organizzazione!$EZ$201:$FU$201,0),FALSE),0),"N.A.")</f>
        <v>N.A.</v>
      </c>
      <c r="V68" s="75" t="str">
        <f>IF(ISNUMBER(MATCH(V$66,Calcolo_organizzazione!$EZ$201:$FU$201,0)),_xlfn.IFNA(VLOOKUP($A68,Calcolo_organizzazione!$EZ$201:$FU$202,MATCH(V$66,Calcolo_organizzazione!$EZ$201:$FU$201,0),FALSE),0),"N.A.")</f>
        <v>N.A.</v>
      </c>
      <c r="W68" s="75" t="str">
        <f>IF(ISNUMBER(MATCH(W$66,Calcolo_organizzazione!$EZ$201:$FU$201,0)),_xlfn.IFNA(VLOOKUP($A68,Calcolo_organizzazione!$EZ$201:$FU$202,MATCH(W$66,Calcolo_organizzazione!$EZ$201:$FU$201,0),FALSE),0),"N.A.")</f>
        <v>N.A.</v>
      </c>
      <c r="X68" s="75" t="str">
        <f>IF(ISNUMBER(MATCH(X$66,Calcolo_organizzazione!$EZ$201:$FU$201,0)),_xlfn.IFNA(VLOOKUP($A68,Calcolo_organizzazione!$EZ$201:$FU$202,MATCH(X$66,Calcolo_organizzazione!$EZ$201:$FU$201,0),FALSE),0),"N.A.")</f>
        <v>N.A.</v>
      </c>
      <c r="Y68" s="75" t="str">
        <f>IF(ISNUMBER(MATCH(Y$66,Calcolo_organizzazione!$EZ$201:$FU$201,0)),_xlfn.IFNA(VLOOKUP($A68,Calcolo_organizzazione!$EZ$201:$FU$202,MATCH(Y$66,Calcolo_organizzazione!$EZ$201:$FU$201,0),FALSE),0),"N.A.")</f>
        <v>N.A.</v>
      </c>
      <c r="Z68" s="75" t="str">
        <f>IF(ISNUMBER(MATCH(Z$66,Calcolo_organizzazione!$EZ$201:$FU$201,0)),_xlfn.IFNA(VLOOKUP($A68,Calcolo_organizzazione!$EZ$201:$FU$202,MATCH(Z$66,Calcolo_organizzazione!$EZ$201:$FU$201,0),FALSE),0),"N.A.")</f>
        <v>N.A.</v>
      </c>
      <c r="AA68" s="75" t="str">
        <f>IF(ISNUMBER(MATCH(AA$66,Calcolo_organizzazione!$EZ$201:$FU$201,0)),_xlfn.IFNA(VLOOKUP($A68,Calcolo_organizzazione!$EZ$201:$FU$202,MATCH(AA$66,Calcolo_organizzazione!$EZ$201:$FU$201,0),FALSE),0),"N.A.")</f>
        <v>N.A.</v>
      </c>
      <c r="AB68" s="75" t="str">
        <f>IF(ISNUMBER(MATCH(AB$66,Calcolo_organizzazione!$EZ$201:$FU$201,0)),_xlfn.IFNA(VLOOKUP($A68,Calcolo_organizzazione!$EZ$201:$FU$202,MATCH(AB$66,Calcolo_organizzazione!$EZ$201:$FU$201,0),FALSE),0),"N.A.")</f>
        <v>N.A.</v>
      </c>
      <c r="DJ68" s="15"/>
    </row>
    <row r="69" spans="1:114" ht="26.25">
      <c r="A69" s="110" t="s">
        <v>148</v>
      </c>
      <c r="B69" s="25">
        <f>IF(ISNUMBER(MATCH(B$66,Calcolo_organizzazione!$A$203:$X$203,0)),_xlfn.IFNA(VLOOKUP($A69,Calcolo_organizzazione!$A$203:$X$204,MATCH(B$66,Calcolo_organizzazione!$A$203:$X$203,0),FALSE),0),"N.A.")</f>
        <v>0.8571428571428571</v>
      </c>
      <c r="C69" s="25">
        <f>IF(ISNUMBER(MATCH(C$66,Calcolo_organizzazione!$A$203:$X$203,0)),_xlfn.IFNA(VLOOKUP($A69,Calcolo_organizzazione!$A$203:$X$204,MATCH(C$66,Calcolo_organizzazione!$A$203:$X$203,0),FALSE),0),"N.A.")</f>
        <v>0.66666666666666663</v>
      </c>
      <c r="D69" s="25">
        <f>IF(ISNUMBER(MATCH(D$66,Calcolo_organizzazione!$A$203:$X$203,0)),_xlfn.IFNA(VLOOKUP($A69,Calcolo_organizzazione!$A$203:$X$204,MATCH(D$66,Calcolo_organizzazione!$A$203:$X$203,0),FALSE),0),"N.A.")</f>
        <v>0.5</v>
      </c>
      <c r="E69" s="25">
        <f>IF(ISNUMBER(MATCH(E$66,Calcolo_organizzazione!$A$203:$X$203,0)),_xlfn.IFNA(VLOOKUP($A69,Calcolo_organizzazione!$A$203:$X$204,MATCH(E$66,Calcolo_organizzazione!$A$203:$X$203,0),FALSE),0),"N.A.")</f>
        <v>0.5</v>
      </c>
      <c r="F69" s="25">
        <f>IF(ISNUMBER(MATCH(F$66,Calcolo_organizzazione!$A$203:$X$203,0)),_xlfn.IFNA(VLOOKUP($A69,Calcolo_organizzazione!$A$203:$X$204,MATCH(F$66,Calcolo_organizzazione!$A$203:$X$203,0),FALSE),0),"N.A.")</f>
        <v>0.5</v>
      </c>
      <c r="G69" s="25">
        <f>IF(ISNUMBER(MATCH(G$66,Calcolo_organizzazione!$A$203:$X$203,0)),_xlfn.IFNA(VLOOKUP($A69,Calcolo_organizzazione!$A$203:$X$204,MATCH(G$66,Calcolo_organizzazione!$A$203:$X$203,0),FALSE),0),"N.A.")</f>
        <v>0.66666666666666663</v>
      </c>
      <c r="H69" s="25">
        <f>IF(ISNUMBER(MATCH(H$66,Calcolo_organizzazione!$A$203:$X$203,0)),_xlfn.IFNA(VLOOKUP($A69,Calcolo_organizzazione!$A$203:$X$204,MATCH(H$66,Calcolo_organizzazione!$A$203:$X$203,0),FALSE),0),"N.A.")</f>
        <v>0.62962962962962965</v>
      </c>
      <c r="I69" s="25" t="str">
        <f>IF(ISNUMBER(MATCH(I$66,Calcolo_organizzazione!$A$203:$X$203,0)),_xlfn.IFNA(VLOOKUP($A69,Calcolo_organizzazione!$A$203:$X$204,MATCH(I$66,Calcolo_organizzazione!$A$203:$X$203,0),FALSE),0),"N.A.")</f>
        <v>N.A.</v>
      </c>
      <c r="J69" s="25" t="str">
        <f>IF(ISNUMBER(MATCH(J$66,Calcolo_organizzazione!$A$203:$X$203,0)),_xlfn.IFNA(VLOOKUP($A69,Calcolo_organizzazione!$A$203:$X$204,MATCH(J$66,Calcolo_organizzazione!$A$203:$X$203,0),FALSE),0),"N.A.")</f>
        <v>N.A.</v>
      </c>
      <c r="K69" s="25" t="str">
        <f>IF(ISNUMBER(MATCH(K$66,Calcolo_organizzazione!$A$203:$X$203,0)),_xlfn.IFNA(VLOOKUP($A69,Calcolo_organizzazione!$A$203:$X$204,MATCH(K$66,Calcolo_organizzazione!$A$203:$X$203,0),FALSE),0),"N.A.")</f>
        <v>N.A.</v>
      </c>
      <c r="L69" s="25" t="str">
        <f>IF(ISNUMBER(MATCH(L$66,Calcolo_organizzazione!$A$203:$X$203,0)),_xlfn.IFNA(VLOOKUP($A69,Calcolo_organizzazione!$A$203:$X$204,MATCH(L$66,Calcolo_organizzazione!$A$203:$X$203,0),FALSE),0),"N.A.")</f>
        <v>N.A.</v>
      </c>
      <c r="M69" s="25" t="str">
        <f>IF(ISNUMBER(MATCH(M$66,Calcolo_organizzazione!$A$203:$X$203,0)),_xlfn.IFNA(VLOOKUP($A69,Calcolo_organizzazione!$A$203:$X$204,MATCH(M$66,Calcolo_organizzazione!$A$203:$X$203,0),FALSE),0),"N.A.")</f>
        <v>N.A.</v>
      </c>
      <c r="N69" s="25" t="str">
        <f>IF(ISNUMBER(MATCH(N$66,Calcolo_organizzazione!$A$203:$X$203,0)),_xlfn.IFNA(VLOOKUP($A69,Calcolo_organizzazione!$A$203:$X$204,MATCH(N$66,Calcolo_organizzazione!$A$203:$X$203,0),FALSE),0),"N.A.")</f>
        <v>N.A.</v>
      </c>
      <c r="O69" s="25" t="str">
        <f>IF(ISNUMBER(MATCH(O$66,Calcolo_organizzazione!$A$203:$X$203,0)),_xlfn.IFNA(VLOOKUP($A69,Calcolo_organizzazione!$A$203:$X$204,MATCH(O$66,Calcolo_organizzazione!$A$203:$X$203,0),FALSE),0),"N.A.")</f>
        <v>N.A.</v>
      </c>
      <c r="P69" s="25" t="str">
        <f>IF(ISNUMBER(MATCH(P$66,Calcolo_organizzazione!$A$203:$X$203,0)),_xlfn.IFNA(VLOOKUP($A69,Calcolo_organizzazione!$A$203:$X$204,MATCH(P$66,Calcolo_organizzazione!$A$203:$X$203,0),FALSE),0),"N.A.")</f>
        <v>N.A.</v>
      </c>
      <c r="Q69" s="25" t="str">
        <f>IF(ISNUMBER(MATCH(Q$66,Calcolo_organizzazione!$A$203:$X$203,0)),_xlfn.IFNA(VLOOKUP($A69,Calcolo_organizzazione!$A$203:$X$204,MATCH(Q$66,Calcolo_organizzazione!$A$203:$X$203,0),FALSE),0),"N.A.")</f>
        <v>N.A.</v>
      </c>
      <c r="R69" s="25" t="str">
        <f>IF(ISNUMBER(MATCH(R$66,Calcolo_organizzazione!$A$203:$X$203,0)),_xlfn.IFNA(VLOOKUP($A69,Calcolo_organizzazione!$A$203:$X$204,MATCH(R$66,Calcolo_organizzazione!$A$203:$X$203,0),FALSE),0),"N.A.")</f>
        <v>N.A.</v>
      </c>
      <c r="S69" s="25" t="str">
        <f>IF(ISNUMBER(MATCH(S$66,Calcolo_organizzazione!$A$203:$X$203,0)),_xlfn.IFNA(VLOOKUP($A69,Calcolo_organizzazione!$A$203:$X$204,MATCH(S$66,Calcolo_organizzazione!$A$203:$X$203,0),FALSE),0),"N.A.")</f>
        <v>N.A.</v>
      </c>
      <c r="T69" s="25" t="str">
        <f>IF(ISNUMBER(MATCH(T$66,Calcolo_organizzazione!$A$203:$X$203,0)),_xlfn.IFNA(VLOOKUP($A69,Calcolo_organizzazione!$A$203:$X$204,MATCH(T$66,Calcolo_organizzazione!$A$203:$X$203,0),FALSE),0),"N.A.")</f>
        <v>N.A.</v>
      </c>
      <c r="U69" s="25" t="str">
        <f>IF(ISNUMBER(MATCH(U$66,Calcolo_organizzazione!$A$203:$X$203,0)),_xlfn.IFNA(VLOOKUP($A69,Calcolo_organizzazione!$A$203:$X$204,MATCH(U$66,Calcolo_organizzazione!$A$203:$X$203,0),FALSE),0),"N.A.")</f>
        <v>N.A.</v>
      </c>
      <c r="V69" s="25" t="str">
        <f>IF(ISNUMBER(MATCH(V$66,Calcolo_organizzazione!$A$203:$X$203,0)),_xlfn.IFNA(VLOOKUP($A69,Calcolo_organizzazione!$A$203:$X$204,MATCH(V$66,Calcolo_organizzazione!$A$203:$X$203,0),FALSE),0),"N.A.")</f>
        <v>N.A.</v>
      </c>
      <c r="W69" s="25" t="str">
        <f>IF(ISNUMBER(MATCH(W$66,Calcolo_organizzazione!$A$203:$X$203,0)),_xlfn.IFNA(VLOOKUP($A69,Calcolo_organizzazione!$A$203:$X$204,MATCH(W$66,Calcolo_organizzazione!$A$203:$X$203,0),FALSE),0),"N.A.")</f>
        <v>N.A.</v>
      </c>
      <c r="X69" s="25" t="str">
        <f>IF(ISNUMBER(MATCH(X$66,Calcolo_organizzazione!$A$203:$X$203,0)),_xlfn.IFNA(VLOOKUP($A69,Calcolo_organizzazione!$A$203:$X$204,MATCH(X$66,Calcolo_organizzazione!$A$203:$X$203,0),FALSE),0),"N.A.")</f>
        <v>N.A.</v>
      </c>
      <c r="Y69" s="25" t="str">
        <f>IF(ISNUMBER(MATCH(Y$66,Calcolo_organizzazione!$A$203:$X$203,0)),_xlfn.IFNA(VLOOKUP($A69,Calcolo_organizzazione!$A$203:$X$204,MATCH(Y$66,Calcolo_organizzazione!$A$203:$X$203,0),FALSE),0),"N.A.")</f>
        <v>N.A.</v>
      </c>
      <c r="Z69" s="25" t="str">
        <f>IF(ISNUMBER(MATCH(Z$66,Calcolo_organizzazione!$A$203:$X$203,0)),_xlfn.IFNA(VLOOKUP($A69,Calcolo_organizzazione!$A$203:$X$204,MATCH(Z$66,Calcolo_organizzazione!$A$203:$X$203,0),FALSE),0),"N.A.")</f>
        <v>N.A.</v>
      </c>
      <c r="AA69" s="25" t="str">
        <f>IF(ISNUMBER(MATCH(AA$66,Calcolo_organizzazione!$A$203:$X$203,0)),_xlfn.IFNA(VLOOKUP($A69,Calcolo_organizzazione!$A$203:$X$204,MATCH(AA$66,Calcolo_organizzazione!$A$203:$X$203,0),FALSE),0),"N.A.")</f>
        <v>N.A.</v>
      </c>
      <c r="AB69" s="25" t="str">
        <f>IF(ISNUMBER(MATCH(AB$66,Calcolo_organizzazione!$A$203:$X$203,0)),_xlfn.IFNA(VLOOKUP($A69,Calcolo_organizzazione!$A$203:$X$204,MATCH(AB$66,Calcolo_organizzazione!$A$203:$X$203,0),FALSE),0),"N.A.")</f>
        <v>N.A.</v>
      </c>
      <c r="DJ69" s="15"/>
    </row>
    <row r="70" spans="1:114" ht="26.25">
      <c r="A70" s="110" t="s">
        <v>149</v>
      </c>
      <c r="B70" s="25">
        <f>IF(ISNUMBER(MATCH(B$66,Calcolo_organizzazione!$AE$203:$AZ$203,0)),_xlfn.IFNA(VLOOKUP($A70,Calcolo_organizzazione!$AE$203:$AZ$204,MATCH(B$66,Calcolo_organizzazione!$AE$203:$AZ$203,0),FALSE),0),"N.A.")</f>
        <v>0.875</v>
      </c>
      <c r="C70" s="25">
        <f>IF(ISNUMBER(MATCH(C$66,Calcolo_organizzazione!$AE$203:$AZ$203,0)),_xlfn.IFNA(VLOOKUP($A70,Calcolo_organizzazione!$AE$203:$AZ$204,MATCH(C$66,Calcolo_organizzazione!$AE$203:$AZ$203,0),FALSE),0),"N.A.")</f>
        <v>1</v>
      </c>
      <c r="D70" s="25">
        <f>IF(ISNUMBER(MATCH(D$66,Calcolo_organizzazione!$AE$203:$AZ$203,0)),_xlfn.IFNA(VLOOKUP($A70,Calcolo_organizzazione!$AE$203:$AZ$204,MATCH(D$66,Calcolo_organizzazione!$AE$203:$AZ$203,0),FALSE),0),"N.A.")</f>
        <v>1</v>
      </c>
      <c r="E70" s="25">
        <f>IF(ISNUMBER(MATCH(E$66,Calcolo_organizzazione!$AE$203:$AZ$203,0)),_xlfn.IFNA(VLOOKUP($A70,Calcolo_organizzazione!$AE$203:$AZ$204,MATCH(E$66,Calcolo_organizzazione!$AE$203:$AZ$203,0),FALSE),0),"N.A.")</f>
        <v>1</v>
      </c>
      <c r="F70" s="25">
        <f>IF(ISNUMBER(MATCH(F$66,Calcolo_organizzazione!$AE$203:$AZ$203,0)),_xlfn.IFNA(VLOOKUP($A70,Calcolo_organizzazione!$AE$203:$AZ$204,MATCH(F$66,Calcolo_organizzazione!$AE$203:$AZ$203,0),FALSE),0),"N.A.")</f>
        <v>0.93333333333333335</v>
      </c>
      <c r="G70" s="25">
        <f>IF(ISNUMBER(MATCH(G$66,Calcolo_organizzazione!$AE$203:$AZ$203,0)),_xlfn.IFNA(VLOOKUP($A70,Calcolo_organizzazione!$AE$203:$AZ$204,MATCH(G$66,Calcolo_organizzazione!$AE$203:$AZ$203,0),FALSE),0),"N.A.")</f>
        <v>0.88235294117647056</v>
      </c>
      <c r="H70" s="25">
        <f>IF(ISNUMBER(MATCH(H$66,Calcolo_organizzazione!$AE$203:$AZ$203,0)),_xlfn.IFNA(VLOOKUP($A70,Calcolo_organizzazione!$AE$203:$AZ$204,MATCH(H$66,Calcolo_organizzazione!$AE$203:$AZ$203,0),FALSE),0),"N.A.")</f>
        <v>0.9101123595505618</v>
      </c>
      <c r="I70" s="25" t="str">
        <f>IF(ISNUMBER(MATCH(I$66,Calcolo_organizzazione!$AE$203:$AZ$203,0)),_xlfn.IFNA(VLOOKUP($A70,Calcolo_organizzazione!$AE$203:$AZ$204,MATCH(I$66,Calcolo_organizzazione!$AE$203:$AZ$203,0),FALSE),0),"N.A.")</f>
        <v>N.A.</v>
      </c>
      <c r="J70" s="25" t="str">
        <f>IF(ISNUMBER(MATCH(J$66,Calcolo_organizzazione!$AE$203:$AZ$203,0)),_xlfn.IFNA(VLOOKUP($A70,Calcolo_organizzazione!$AE$203:$AZ$204,MATCH(J$66,Calcolo_organizzazione!$AE$203:$AZ$203,0),FALSE),0),"N.A.")</f>
        <v>N.A.</v>
      </c>
      <c r="K70" s="25" t="str">
        <f>IF(ISNUMBER(MATCH(K$66,Calcolo_organizzazione!$AE$203:$AZ$203,0)),_xlfn.IFNA(VLOOKUP($A70,Calcolo_organizzazione!$AE$203:$AZ$204,MATCH(K$66,Calcolo_organizzazione!$AE$203:$AZ$203,0),FALSE),0),"N.A.")</f>
        <v>N.A.</v>
      </c>
      <c r="L70" s="25" t="str">
        <f>IF(ISNUMBER(MATCH(L$66,Calcolo_organizzazione!$AE$203:$AZ$203,0)),_xlfn.IFNA(VLOOKUP($A70,Calcolo_organizzazione!$AE$203:$AZ$204,MATCH(L$66,Calcolo_organizzazione!$AE$203:$AZ$203,0),FALSE),0),"N.A.")</f>
        <v>N.A.</v>
      </c>
      <c r="M70" s="25" t="str">
        <f>IF(ISNUMBER(MATCH(M$66,Calcolo_organizzazione!$AE$203:$AZ$203,0)),_xlfn.IFNA(VLOOKUP($A70,Calcolo_organizzazione!$AE$203:$AZ$204,MATCH(M$66,Calcolo_organizzazione!$AE$203:$AZ$203,0),FALSE),0),"N.A.")</f>
        <v>N.A.</v>
      </c>
      <c r="N70" s="25" t="str">
        <f>IF(ISNUMBER(MATCH(N$66,Calcolo_organizzazione!$AE$203:$AZ$203,0)),_xlfn.IFNA(VLOOKUP($A70,Calcolo_organizzazione!$AE$203:$AZ$204,MATCH(N$66,Calcolo_organizzazione!$AE$203:$AZ$203,0),FALSE),0),"N.A.")</f>
        <v>N.A.</v>
      </c>
      <c r="O70" s="25" t="str">
        <f>IF(ISNUMBER(MATCH(O$66,Calcolo_organizzazione!$AE$203:$AZ$203,0)),_xlfn.IFNA(VLOOKUP($A70,Calcolo_organizzazione!$AE$203:$AZ$204,MATCH(O$66,Calcolo_organizzazione!$AE$203:$AZ$203,0),FALSE),0),"N.A.")</f>
        <v>N.A.</v>
      </c>
      <c r="P70" s="25" t="str">
        <f>IF(ISNUMBER(MATCH(P$66,Calcolo_organizzazione!$AE$203:$AZ$203,0)),_xlfn.IFNA(VLOOKUP($A70,Calcolo_organizzazione!$AE$203:$AZ$204,MATCH(P$66,Calcolo_organizzazione!$AE$203:$AZ$203,0),FALSE),0),"N.A.")</f>
        <v>N.A.</v>
      </c>
      <c r="Q70" s="25" t="str">
        <f>IF(ISNUMBER(MATCH(Q$66,Calcolo_organizzazione!$AE$203:$AZ$203,0)),_xlfn.IFNA(VLOOKUP($A70,Calcolo_organizzazione!$AE$203:$AZ$204,MATCH(Q$66,Calcolo_organizzazione!$AE$203:$AZ$203,0),FALSE),0),"N.A.")</f>
        <v>N.A.</v>
      </c>
      <c r="R70" s="25" t="str">
        <f>IF(ISNUMBER(MATCH(R$66,Calcolo_organizzazione!$AE$203:$AZ$203,0)),_xlfn.IFNA(VLOOKUP($A70,Calcolo_organizzazione!$AE$203:$AZ$204,MATCH(R$66,Calcolo_organizzazione!$AE$203:$AZ$203,0),FALSE),0),"N.A.")</f>
        <v>N.A.</v>
      </c>
      <c r="S70" s="25" t="str">
        <f>IF(ISNUMBER(MATCH(S$66,Calcolo_organizzazione!$AE$203:$AZ$203,0)),_xlfn.IFNA(VLOOKUP($A70,Calcolo_organizzazione!$AE$203:$AZ$204,MATCH(S$66,Calcolo_organizzazione!$AE$203:$AZ$203,0),FALSE),0),"N.A.")</f>
        <v>N.A.</v>
      </c>
      <c r="T70" s="25" t="str">
        <f>IF(ISNUMBER(MATCH(T$66,Calcolo_organizzazione!$AE$203:$AZ$203,0)),_xlfn.IFNA(VLOOKUP($A70,Calcolo_organizzazione!$AE$203:$AZ$204,MATCH(T$66,Calcolo_organizzazione!$AE$203:$AZ$203,0),FALSE),0),"N.A.")</f>
        <v>N.A.</v>
      </c>
      <c r="U70" s="25" t="str">
        <f>IF(ISNUMBER(MATCH(U$66,Calcolo_organizzazione!$AE$203:$AZ$203,0)),_xlfn.IFNA(VLOOKUP($A70,Calcolo_organizzazione!$AE$203:$AZ$204,MATCH(U$66,Calcolo_organizzazione!$AE$203:$AZ$203,0),FALSE),0),"N.A.")</f>
        <v>N.A.</v>
      </c>
      <c r="V70" s="25" t="str">
        <f>IF(ISNUMBER(MATCH(V$66,Calcolo_organizzazione!$AE$203:$AZ$203,0)),_xlfn.IFNA(VLOOKUP($A70,Calcolo_organizzazione!$AE$203:$AZ$204,MATCH(V$66,Calcolo_organizzazione!$AE$203:$AZ$203,0),FALSE),0),"N.A.")</f>
        <v>N.A.</v>
      </c>
      <c r="W70" s="25" t="str">
        <f>IF(ISNUMBER(MATCH(W$66,Calcolo_organizzazione!$AE$203:$AZ$203,0)),_xlfn.IFNA(VLOOKUP($A70,Calcolo_organizzazione!$AE$203:$AZ$204,MATCH(W$66,Calcolo_organizzazione!$AE$203:$AZ$203,0),FALSE),0),"N.A.")</f>
        <v>N.A.</v>
      </c>
      <c r="X70" s="25" t="str">
        <f>IF(ISNUMBER(MATCH(X$66,Calcolo_organizzazione!$AE$203:$AZ$203,0)),_xlfn.IFNA(VLOOKUP($A70,Calcolo_organizzazione!$AE$203:$AZ$204,MATCH(X$66,Calcolo_organizzazione!$AE$203:$AZ$203,0),FALSE),0),"N.A.")</f>
        <v>N.A.</v>
      </c>
      <c r="Y70" s="25" t="str">
        <f>IF(ISNUMBER(MATCH(Y$66,Calcolo_organizzazione!$AE$203:$AZ$203,0)),_xlfn.IFNA(VLOOKUP($A70,Calcolo_organizzazione!$AE$203:$AZ$204,MATCH(Y$66,Calcolo_organizzazione!$AE$203:$AZ$203,0),FALSE),0),"N.A.")</f>
        <v>N.A.</v>
      </c>
      <c r="Z70" s="25" t="str">
        <f>IF(ISNUMBER(MATCH(Z$66,Calcolo_organizzazione!$AE$203:$AZ$203,0)),_xlfn.IFNA(VLOOKUP($A70,Calcolo_organizzazione!$AE$203:$AZ$204,MATCH(Z$66,Calcolo_organizzazione!$AE$203:$AZ$203,0),FALSE),0),"N.A.")</f>
        <v>N.A.</v>
      </c>
      <c r="AA70" s="25" t="str">
        <f>IF(ISNUMBER(MATCH(AA$66,Calcolo_organizzazione!$AE$203:$AZ$203,0)),_xlfn.IFNA(VLOOKUP($A70,Calcolo_organizzazione!$AE$203:$AZ$204,MATCH(AA$66,Calcolo_organizzazione!$AE$203:$AZ$203,0),FALSE),0),"N.A.")</f>
        <v>N.A.</v>
      </c>
      <c r="AB70" s="25" t="str">
        <f>IF(ISNUMBER(MATCH(AB$66,Calcolo_organizzazione!$AE$203:$AZ$203,0)),_xlfn.IFNA(VLOOKUP($A70,Calcolo_organizzazione!$AE$203:$AZ$204,MATCH(AB$66,Calcolo_organizzazione!$AE$203:$AZ$203,0),FALSE),0),"N.A.")</f>
        <v>N.A.</v>
      </c>
      <c r="DJ70" s="15"/>
    </row>
    <row r="71" spans="1:114" ht="26.25">
      <c r="A71" s="110" t="s">
        <v>169</v>
      </c>
      <c r="B71" s="75">
        <f>IF(ISNUMBER(MATCH(B$66,Calcolo_organizzazione!$BI$184:$CF$184,0)),_xlfn.IFNA(VLOOKUP($A$71,Calcolo_organizzazione!$BI$184:$CF$185,MATCH(B$66,Calcolo_organizzazione!$BI$184:$CF$184,0),FALSE),0),"N.A.")</f>
        <v>12</v>
      </c>
      <c r="C71" s="75">
        <f>IF(ISNUMBER(MATCH(C$66,Calcolo_organizzazione!$BI$184:$CF$184,0)),_xlfn.IFNA(VLOOKUP($A$71,Calcolo_organizzazione!$BI$184:$CF$185,MATCH(C$66,Calcolo_organizzazione!$BI$184:$CF$184,0),FALSE),0),"N.A.")</f>
        <v>2</v>
      </c>
      <c r="D71" s="75">
        <f>IF(ISNUMBER(MATCH(D$66,Calcolo_organizzazione!$BI$184:$CF$184,0)),_xlfn.IFNA(VLOOKUP($A$71,Calcolo_organizzazione!$BI$184:$CF$185,MATCH(D$66,Calcolo_organizzazione!$BI$184:$CF$184,0),FALSE),0),"N.A.")</f>
        <v>2</v>
      </c>
      <c r="E71" s="75">
        <f>IF(ISNUMBER(MATCH(E$66,Calcolo_organizzazione!$BI$184:$CF$184,0)),_xlfn.IFNA(VLOOKUP($A$71,Calcolo_organizzazione!$BI$184:$CF$185,MATCH(E$66,Calcolo_organizzazione!$BI$184:$CF$184,0),FALSE),0),"N.A.")</f>
        <v>2</v>
      </c>
      <c r="F71" s="75">
        <f>IF(ISNUMBER(MATCH(F$66,Calcolo_organizzazione!$BI$184:$CF$184,0)),_xlfn.IFNA(VLOOKUP($A$71,Calcolo_organizzazione!$BI$184:$CF$185,MATCH(F$66,Calcolo_organizzazione!$BI$184:$CF$184,0),FALSE),0),"N.A.")</f>
        <v>14</v>
      </c>
      <c r="G71" s="75">
        <f>IF(ISNUMBER(MATCH(G$66,Calcolo_organizzazione!$BI$184:$CF$184,0)),_xlfn.IFNA(VLOOKUP($A$71,Calcolo_organizzazione!$BI$184:$CF$185,MATCH(G$66,Calcolo_organizzazione!$BI$184:$CF$184,0),FALSE),0),"N.A.")</f>
        <v>22</v>
      </c>
      <c r="H71" s="75">
        <f>IF(ISNUMBER(MATCH(H$66,Calcolo_organizzazione!$BI$184:$CF$184,0)),_xlfn.IFNA(VLOOKUP($A$71,Calcolo_organizzazione!$BI$184:$CF$185,MATCH(H$66,Calcolo_organizzazione!$BI$184:$CF$184,0),FALSE),0),"N.A.")</f>
        <v>54</v>
      </c>
      <c r="I71" s="75" t="str">
        <f>IF(ISNUMBER(MATCH(I$66,Calcolo_organizzazione!$BI$184:$CF$184,0)),_xlfn.IFNA(VLOOKUP($A$71,Calcolo_organizzazione!$BI$184:$CF$185,MATCH(I$66,Calcolo_organizzazione!$BI$184:$CF$184,0),FALSE),0),"N.A.")</f>
        <v>N.A.</v>
      </c>
      <c r="J71" s="75" t="str">
        <f>IF(ISNUMBER(MATCH(J$66,Calcolo_organizzazione!$BI$184:$CF$184,0)),_xlfn.IFNA(VLOOKUP($A$71,Calcolo_organizzazione!$BI$184:$CF$185,MATCH(J$66,Calcolo_organizzazione!$BI$184:$CF$184,0),FALSE),0),"N.A.")</f>
        <v>N.A.</v>
      </c>
      <c r="K71" s="75" t="str">
        <f>IF(ISNUMBER(MATCH(K$66,Calcolo_organizzazione!$BI$184:$CF$184,0)),_xlfn.IFNA(VLOOKUP($A$71,Calcolo_organizzazione!$BI$184:$CF$185,MATCH(K$66,Calcolo_organizzazione!$BI$184:$CF$184,0),FALSE),0),"N.A.")</f>
        <v>N.A.</v>
      </c>
      <c r="L71" s="75" t="str">
        <f>IF(ISNUMBER(MATCH(L$66,Calcolo_organizzazione!$BI$184:$CF$184,0)),_xlfn.IFNA(VLOOKUP($A$71,Calcolo_organizzazione!$BI$184:$CF$185,MATCH(L$66,Calcolo_organizzazione!$BI$184:$CF$184,0),FALSE),0),"N.A.")</f>
        <v>N.A.</v>
      </c>
      <c r="M71" s="75" t="str">
        <f>IF(ISNUMBER(MATCH(M$66,Calcolo_organizzazione!$BI$184:$CF$184,0)),_xlfn.IFNA(VLOOKUP($A$71,Calcolo_organizzazione!$BI$184:$CF$185,MATCH(M$66,Calcolo_organizzazione!$BI$184:$CF$184,0),FALSE),0),"N.A.")</f>
        <v>N.A.</v>
      </c>
      <c r="N71" s="75" t="str">
        <f>IF(ISNUMBER(MATCH(N$66,Calcolo_organizzazione!$BI$184:$CF$184,0)),_xlfn.IFNA(VLOOKUP($A$71,Calcolo_organizzazione!$BI$184:$CF$185,MATCH(N$66,Calcolo_organizzazione!$BI$184:$CF$184,0),FALSE),0),"N.A.")</f>
        <v>N.A.</v>
      </c>
      <c r="O71" s="75" t="str">
        <f>IF(ISNUMBER(MATCH(O$66,Calcolo_organizzazione!$BI$184:$CF$184,0)),_xlfn.IFNA(VLOOKUP($A$71,Calcolo_organizzazione!$BI$184:$CF$185,MATCH(O$66,Calcolo_organizzazione!$BI$184:$CF$184,0),FALSE),0),"N.A.")</f>
        <v>N.A.</v>
      </c>
      <c r="P71" s="75" t="str">
        <f>IF(ISNUMBER(MATCH(P$66,Calcolo_organizzazione!$BI$184:$CF$184,0)),_xlfn.IFNA(VLOOKUP($A$71,Calcolo_organizzazione!$BI$184:$CF$185,MATCH(P$66,Calcolo_organizzazione!$BI$184:$CF$184,0),FALSE),0),"N.A.")</f>
        <v>N.A.</v>
      </c>
      <c r="Q71" s="75" t="str">
        <f>IF(ISNUMBER(MATCH(Q$66,Calcolo_organizzazione!$BI$184:$CF$184,0)),_xlfn.IFNA(VLOOKUP($A$71,Calcolo_organizzazione!$BI$184:$CF$185,MATCH(Q$66,Calcolo_organizzazione!$BI$184:$CF$184,0),FALSE),0),"N.A.")</f>
        <v>N.A.</v>
      </c>
      <c r="R71" s="75" t="str">
        <f>IF(ISNUMBER(MATCH(R$66,Calcolo_organizzazione!$BI$184:$CF$184,0)),_xlfn.IFNA(VLOOKUP($A$71,Calcolo_organizzazione!$BI$184:$CF$185,MATCH(R$66,Calcolo_organizzazione!$BI$184:$CF$184,0),FALSE),0),"N.A.")</f>
        <v>N.A.</v>
      </c>
      <c r="S71" s="75" t="str">
        <f>IF(ISNUMBER(MATCH(S$66,Calcolo_organizzazione!$BI$184:$CF$184,0)),_xlfn.IFNA(VLOOKUP($A$71,Calcolo_organizzazione!$BI$184:$CF$185,MATCH(S$66,Calcolo_organizzazione!$BI$184:$CF$184,0),FALSE),0),"N.A.")</f>
        <v>N.A.</v>
      </c>
      <c r="T71" s="75" t="str">
        <f>IF(ISNUMBER(MATCH(T$66,Calcolo_organizzazione!$BI$184:$CF$184,0)),_xlfn.IFNA(VLOOKUP($A$71,Calcolo_organizzazione!$BI$184:$CF$185,MATCH(T$66,Calcolo_organizzazione!$BI$184:$CF$184,0),FALSE),0),"N.A.")</f>
        <v>N.A.</v>
      </c>
      <c r="U71" s="75" t="str">
        <f>IF(ISNUMBER(MATCH(U$66,Calcolo_organizzazione!$BI$184:$CF$184,0)),_xlfn.IFNA(VLOOKUP($A$71,Calcolo_organizzazione!$BI$184:$CF$185,MATCH(U$66,Calcolo_organizzazione!$BI$184:$CF$184,0),FALSE),0),"N.A.")</f>
        <v>N.A.</v>
      </c>
      <c r="V71" s="75" t="str">
        <f>IF(ISNUMBER(MATCH(V$66,Calcolo_organizzazione!$BI$184:$CF$184,0)),_xlfn.IFNA(VLOOKUP($A$71,Calcolo_organizzazione!$BI$184:$CF$185,MATCH(V$66,Calcolo_organizzazione!$BI$184:$CF$184,0),FALSE),0),"N.A.")</f>
        <v>N.A.</v>
      </c>
      <c r="W71" s="75" t="str">
        <f>IF(ISNUMBER(MATCH(W$66,Calcolo_organizzazione!$BI$184:$CF$184,0)),_xlfn.IFNA(VLOOKUP($A$71,Calcolo_organizzazione!$BI$184:$CF$185,MATCH(W$66,Calcolo_organizzazione!$BI$184:$CF$184,0),FALSE),0),"N.A.")</f>
        <v>N.A.</v>
      </c>
      <c r="X71" s="75" t="str">
        <f>IF(ISNUMBER(MATCH(X$66,Calcolo_organizzazione!$BI$184:$CF$184,0)),_xlfn.IFNA(VLOOKUP($A$71,Calcolo_organizzazione!$BI$184:$CF$185,MATCH(X$66,Calcolo_organizzazione!$BI$184:$CF$184,0),FALSE),0),"N.A.")</f>
        <v>N.A.</v>
      </c>
      <c r="Y71" s="75" t="str">
        <f>IF(ISNUMBER(MATCH(Y$66,Calcolo_organizzazione!$BI$184:$CF$184,0)),_xlfn.IFNA(VLOOKUP($A$71,Calcolo_organizzazione!$BI$184:$CF$185,MATCH(Y$66,Calcolo_organizzazione!$BI$184:$CF$184,0),FALSE),0),"N.A.")</f>
        <v>N.A.</v>
      </c>
      <c r="Z71" s="75" t="str">
        <f>IF(ISNUMBER(MATCH(Z$66,Calcolo_organizzazione!$BI$184:$CF$184,0)),_xlfn.IFNA(VLOOKUP($A$71,Calcolo_organizzazione!$BI$184:$CF$185,MATCH(Z$66,Calcolo_organizzazione!$BI$184:$CF$184,0),FALSE),0),"N.A.")</f>
        <v>N.A.</v>
      </c>
      <c r="AA71" s="75" t="str">
        <f>IF(ISNUMBER(MATCH(AA$66,Calcolo_organizzazione!$BI$184:$CF$184,0)),_xlfn.IFNA(VLOOKUP($A$71,Calcolo_organizzazione!$BI$184:$CF$185,MATCH(AA$66,Calcolo_organizzazione!$BI$184:$CF$184,0),FALSE),0),"N.A.")</f>
        <v>N.A.</v>
      </c>
      <c r="AB71" s="75" t="str">
        <f>IF(ISNUMBER(MATCH(AB$66,Calcolo_organizzazione!$BI$184:$CF$184,0)),_xlfn.IFNA(VLOOKUP($A$71,Calcolo_organizzazione!$BI$184:$CF$185,MATCH(AB$66,Calcolo_organizzazione!$BI$184:$CF$184,0),FALSE),0),"N.A.")</f>
        <v>N.A.</v>
      </c>
      <c r="DJ71" s="15"/>
    </row>
    <row r="72" spans="1:114" ht="26.25">
      <c r="A72" s="111" t="s">
        <v>146</v>
      </c>
      <c r="B72" s="74">
        <f>IF(ISNUMBER(MATCH(B$66,Calcolo_organizzazione!$DX$196:$EW$196,0)),_xlfn.IFNA(VLOOKUP($A72,Calcolo_organizzazione!$DX$196:$EW$201,MATCH(B$66,Calcolo_organizzazione!$DX$196:$EW$196,0),FALSE),0),"N.A.")</f>
        <v>0</v>
      </c>
      <c r="C72" s="74">
        <f>IF(ISNUMBER(MATCH(C$66,Calcolo_organizzazione!$DX$196:$EW$196,0)),_xlfn.IFNA(VLOOKUP($A72,Calcolo_organizzazione!$DX$196:$EW$201,MATCH(C$66,Calcolo_organizzazione!$DX$196:$EW$196,0),FALSE),0),"N.A.")</f>
        <v>0</v>
      </c>
      <c r="D72" s="74">
        <f>IF(ISNUMBER(MATCH(D$66,Calcolo_organizzazione!$DX$196:$EW$196,0)),_xlfn.IFNA(VLOOKUP($A72,Calcolo_organizzazione!$DX$196:$EW$201,MATCH(D$66,Calcolo_organizzazione!$DX$196:$EW$196,0),FALSE),0),"N.A.")</f>
        <v>0</v>
      </c>
      <c r="E72" s="74">
        <f>IF(ISNUMBER(MATCH(E$66,Calcolo_organizzazione!$DX$196:$EW$196,0)),_xlfn.IFNA(VLOOKUP($A72,Calcolo_organizzazione!$DX$196:$EW$201,MATCH(E$66,Calcolo_organizzazione!$DX$196:$EW$196,0),FALSE),0),"N.A.")</f>
        <v>0</v>
      </c>
      <c r="F72" s="74">
        <f>IF(ISNUMBER(MATCH(F$66,Calcolo_organizzazione!$DX$196:$EW$196,0)),_xlfn.IFNA(VLOOKUP($A72,Calcolo_organizzazione!$DX$196:$EW$201,MATCH(F$66,Calcolo_organizzazione!$DX$196:$EW$196,0),FALSE),0),"N.A.")</f>
        <v>0</v>
      </c>
      <c r="G72" s="74">
        <f>IF(ISNUMBER(MATCH(G$66,Calcolo_organizzazione!$DX$196:$EW$196,0)),_xlfn.IFNA(VLOOKUP($A72,Calcolo_organizzazione!$DX$196:$EW$201,MATCH(G$66,Calcolo_organizzazione!$DX$196:$EW$196,0),FALSE),0),"N.A.")</f>
        <v>0</v>
      </c>
      <c r="H72" s="74">
        <f>IF(ISNUMBER(MATCH(H$66,Calcolo_organizzazione!$DX$196:$EW$196,0)),_xlfn.IFNA(VLOOKUP($A72,Calcolo_organizzazione!$DX$196:$EW$201,MATCH(H$66,Calcolo_organizzazione!$DX$196:$EW$196,0),FALSE),0),"N.A.")</f>
        <v>0</v>
      </c>
      <c r="I72" s="74" t="str">
        <f>IF(ISNUMBER(MATCH(I$66,Calcolo_organizzazione!$DX$196:$EW$196,0)),_xlfn.IFNA(VLOOKUP($A72,Calcolo_organizzazione!$DX$196:$EW$201,MATCH(I$66,Calcolo_organizzazione!$DX$196:$EW$196,0),FALSE),0),"N.A.")</f>
        <v>N.A.</v>
      </c>
      <c r="J72" s="74" t="str">
        <f>IF(ISNUMBER(MATCH(J$66,Calcolo_organizzazione!$DX$196:$EW$196,0)),_xlfn.IFNA(VLOOKUP($A72,Calcolo_organizzazione!$DX$196:$EW$201,MATCH(J$66,Calcolo_organizzazione!$DX$196:$EW$196,0),FALSE),0),"N.A.")</f>
        <v>N.A.</v>
      </c>
      <c r="K72" s="74" t="str">
        <f>IF(ISNUMBER(MATCH(K$66,Calcolo_organizzazione!$DX$196:$EW$196,0)),_xlfn.IFNA(VLOOKUP($A72,Calcolo_organizzazione!$DX$196:$EW$201,MATCH(K$66,Calcolo_organizzazione!$DX$196:$EW$196,0),FALSE),0),"N.A.")</f>
        <v>N.A.</v>
      </c>
      <c r="L72" s="74" t="str">
        <f>IF(ISNUMBER(MATCH(L$66,Calcolo_organizzazione!$DX$196:$EW$196,0)),_xlfn.IFNA(VLOOKUP($A72,Calcolo_organizzazione!$DX$196:$EW$201,MATCH(L$66,Calcolo_organizzazione!$DX$196:$EW$196,0),FALSE),0),"N.A.")</f>
        <v>N.A.</v>
      </c>
      <c r="M72" s="74" t="str">
        <f>IF(ISNUMBER(MATCH(M$66,Calcolo_organizzazione!$DX$196:$EW$196,0)),_xlfn.IFNA(VLOOKUP($A72,Calcolo_organizzazione!$DX$196:$EW$201,MATCH(M$66,Calcolo_organizzazione!$DX$196:$EW$196,0),FALSE),0),"N.A.")</f>
        <v>N.A.</v>
      </c>
      <c r="N72" s="74" t="str">
        <f>IF(ISNUMBER(MATCH(N$66,Calcolo_organizzazione!$DX$196:$EW$196,0)),_xlfn.IFNA(VLOOKUP($A72,Calcolo_organizzazione!$DX$196:$EW$201,MATCH(N$66,Calcolo_organizzazione!$DX$196:$EW$196,0),FALSE),0),"N.A.")</f>
        <v>N.A.</v>
      </c>
      <c r="O72" s="74" t="str">
        <f>IF(ISNUMBER(MATCH(O$66,Calcolo_organizzazione!$DX$196:$EW$196,0)),_xlfn.IFNA(VLOOKUP($A72,Calcolo_organizzazione!$DX$196:$EW$201,MATCH(O$66,Calcolo_organizzazione!$DX$196:$EW$196,0),FALSE),0),"N.A.")</f>
        <v>N.A.</v>
      </c>
      <c r="P72" s="74" t="str">
        <f>IF(ISNUMBER(MATCH(P$66,Calcolo_organizzazione!$DX$196:$EW$196,0)),_xlfn.IFNA(VLOOKUP($A72,Calcolo_organizzazione!$DX$196:$EW$201,MATCH(P$66,Calcolo_organizzazione!$DX$196:$EW$196,0),FALSE),0),"N.A.")</f>
        <v>N.A.</v>
      </c>
      <c r="Q72" s="74" t="str">
        <f>IF(ISNUMBER(MATCH(Q$66,Calcolo_organizzazione!$DX$196:$EW$196,0)),_xlfn.IFNA(VLOOKUP($A72,Calcolo_organizzazione!$DX$196:$EW$201,MATCH(Q$66,Calcolo_organizzazione!$DX$196:$EW$196,0),FALSE),0),"N.A.")</f>
        <v>N.A.</v>
      </c>
      <c r="R72" s="74" t="str">
        <f>IF(ISNUMBER(MATCH(R$66,Calcolo_organizzazione!$DX$196:$EW$196,0)),_xlfn.IFNA(VLOOKUP($A72,Calcolo_organizzazione!$DX$196:$EW$201,MATCH(R$66,Calcolo_organizzazione!$DX$196:$EW$196,0),FALSE),0),"N.A.")</f>
        <v>N.A.</v>
      </c>
      <c r="S72" s="74" t="str">
        <f>IF(ISNUMBER(MATCH(S$66,Calcolo_organizzazione!$DX$196:$EW$196,0)),_xlfn.IFNA(VLOOKUP($A72,Calcolo_organizzazione!$DX$196:$EW$201,MATCH(S$66,Calcolo_organizzazione!$DX$196:$EW$196,0),FALSE),0),"N.A.")</f>
        <v>N.A.</v>
      </c>
      <c r="T72" s="74" t="str">
        <f>IF(ISNUMBER(MATCH(T$66,Calcolo_organizzazione!$DX$196:$EW$196,0)),_xlfn.IFNA(VLOOKUP($A72,Calcolo_organizzazione!$DX$196:$EW$201,MATCH(T$66,Calcolo_organizzazione!$DX$196:$EW$196,0),FALSE),0),"N.A.")</f>
        <v>N.A.</v>
      </c>
      <c r="U72" s="74" t="str">
        <f>IF(ISNUMBER(MATCH(U$66,Calcolo_organizzazione!$DX$196:$EW$196,0)),_xlfn.IFNA(VLOOKUP($A72,Calcolo_organizzazione!$DX$196:$EW$201,MATCH(U$66,Calcolo_organizzazione!$DX$196:$EW$196,0),FALSE),0),"N.A.")</f>
        <v>N.A.</v>
      </c>
      <c r="V72" s="74" t="str">
        <f>IF(ISNUMBER(MATCH(V$66,Calcolo_organizzazione!$DX$196:$EW$196,0)),_xlfn.IFNA(VLOOKUP($A72,Calcolo_organizzazione!$DX$196:$EW$201,MATCH(V$66,Calcolo_organizzazione!$DX$196:$EW$196,0),FALSE),0),"N.A.")</f>
        <v>N.A.</v>
      </c>
      <c r="W72" s="74" t="str">
        <f>IF(ISNUMBER(MATCH(W$66,Calcolo_organizzazione!$DX$196:$EW$196,0)),_xlfn.IFNA(VLOOKUP($A72,Calcolo_organizzazione!$DX$196:$EW$201,MATCH(W$66,Calcolo_organizzazione!$DX$196:$EW$196,0),FALSE),0),"N.A.")</f>
        <v>N.A.</v>
      </c>
      <c r="X72" s="74" t="str">
        <f>IF(ISNUMBER(MATCH(X$66,Calcolo_organizzazione!$DX$196:$EW$196,0)),_xlfn.IFNA(VLOOKUP($A72,Calcolo_organizzazione!$DX$196:$EW$201,MATCH(X$66,Calcolo_organizzazione!$DX$196:$EW$196,0),FALSE),0),"N.A.")</f>
        <v>N.A.</v>
      </c>
      <c r="Y72" s="74" t="str">
        <f>IF(ISNUMBER(MATCH(Y$66,Calcolo_organizzazione!$DX$196:$EW$196,0)),_xlfn.IFNA(VLOOKUP($A72,Calcolo_organizzazione!$DX$196:$EW$201,MATCH(Y$66,Calcolo_organizzazione!$DX$196:$EW$196,0),FALSE),0),"N.A.")</f>
        <v>N.A.</v>
      </c>
      <c r="Z72" s="74" t="str">
        <f>IF(ISNUMBER(MATCH(Z$66,Calcolo_organizzazione!$DX$196:$EW$196,0)),_xlfn.IFNA(VLOOKUP($A72,Calcolo_organizzazione!$DX$196:$EW$201,MATCH(Z$66,Calcolo_organizzazione!$DX$196:$EW$196,0),FALSE),0),"N.A.")</f>
        <v>N.A.</v>
      </c>
      <c r="AA72" s="74" t="str">
        <f>IF(ISNUMBER(MATCH(AA$66,Calcolo_organizzazione!$DX$196:$EW$196,0)),_xlfn.IFNA(VLOOKUP($A72,Calcolo_organizzazione!$DX$196:$EW$201,MATCH(AA$66,Calcolo_organizzazione!$DX$196:$EW$196,0),FALSE),0),"N.A.")</f>
        <v>N.A.</v>
      </c>
      <c r="AB72" s="74" t="str">
        <f>IF(ISNUMBER(MATCH(AB$66,Calcolo_organizzazione!$DX$196:$EW$196,0)),_xlfn.IFNA(VLOOKUP($A72,Calcolo_organizzazione!$DX$196:$EW$201,MATCH(AB$66,Calcolo_organizzazione!$DX$196:$EW$196,0),FALSE),0),"N.A.")</f>
        <v>N.A.</v>
      </c>
      <c r="DJ72" s="15"/>
    </row>
    <row r="73" spans="1:114" ht="26.25">
      <c r="A73" s="111" t="s">
        <v>144</v>
      </c>
      <c r="B73" s="74">
        <f>IF(ISNUMBER(MATCH(B$66,Calcolo_organizzazione!$DX$196:$EW$196,0)),_xlfn.IFNA(VLOOKUP($A73,Calcolo_organizzazione!$DX$196:$EW$201,MATCH(B$66,Calcolo_organizzazione!$DX$196:$EW$196,0),FALSE),0),"N.A.")</f>
        <v>0</v>
      </c>
      <c r="C73" s="74">
        <f>IF(ISNUMBER(MATCH(C$66,Calcolo_organizzazione!$DX$196:$EW$196,0)),_xlfn.IFNA(VLOOKUP($A73,Calcolo_organizzazione!$DX$196:$EW$201,MATCH(C$66,Calcolo_organizzazione!$DX$196:$EW$196,0),FALSE),0),"N.A.")</f>
        <v>0</v>
      </c>
      <c r="D73" s="74">
        <f>IF(ISNUMBER(MATCH(D$66,Calcolo_organizzazione!$DX$196:$EW$196,0)),_xlfn.IFNA(VLOOKUP($A73,Calcolo_organizzazione!$DX$196:$EW$201,MATCH(D$66,Calcolo_organizzazione!$DX$196:$EW$196,0),FALSE),0),"N.A.")</f>
        <v>0</v>
      </c>
      <c r="E73" s="74">
        <f>IF(ISNUMBER(MATCH(E$66,Calcolo_organizzazione!$DX$196:$EW$196,0)),_xlfn.IFNA(VLOOKUP($A73,Calcolo_organizzazione!$DX$196:$EW$201,MATCH(E$66,Calcolo_organizzazione!$DX$196:$EW$196,0),FALSE),0),"N.A.")</f>
        <v>0</v>
      </c>
      <c r="F73" s="74">
        <f>IF(ISNUMBER(MATCH(F$66,Calcolo_organizzazione!$DX$196:$EW$196,0)),_xlfn.IFNA(VLOOKUP($A73,Calcolo_organizzazione!$DX$196:$EW$201,MATCH(F$66,Calcolo_organizzazione!$DX$196:$EW$196,0),FALSE),0),"N.A.")</f>
        <v>0</v>
      </c>
      <c r="G73" s="74">
        <f>IF(ISNUMBER(MATCH(G$66,Calcolo_organizzazione!$DX$196:$EW$196,0)),_xlfn.IFNA(VLOOKUP($A73,Calcolo_organizzazione!$DX$196:$EW$201,MATCH(G$66,Calcolo_organizzazione!$DX$196:$EW$196,0),FALSE),0),"N.A.")</f>
        <v>0</v>
      </c>
      <c r="H73" s="74">
        <f>IF(ISNUMBER(MATCH(H$66,Calcolo_organizzazione!$DX$196:$EW$196,0)),_xlfn.IFNA(VLOOKUP($A73,Calcolo_organizzazione!$DX$196:$EW$201,MATCH(H$66,Calcolo_organizzazione!$DX$196:$EW$196,0),FALSE),0),"N.A.")</f>
        <v>0</v>
      </c>
      <c r="I73" s="74" t="str">
        <f>IF(ISNUMBER(MATCH(I$66,Calcolo_organizzazione!$DX$196:$EW$196,0)),_xlfn.IFNA(VLOOKUP($A73,Calcolo_organizzazione!$DX$196:$EW$201,MATCH(I$66,Calcolo_organizzazione!$DX$196:$EW$196,0),FALSE),0),"N.A.")</f>
        <v>N.A.</v>
      </c>
      <c r="J73" s="74" t="str">
        <f>IF(ISNUMBER(MATCH(J$66,Calcolo_organizzazione!$DX$196:$EW$196,0)),_xlfn.IFNA(VLOOKUP($A73,Calcolo_organizzazione!$DX$196:$EW$201,MATCH(J$66,Calcolo_organizzazione!$DX$196:$EW$196,0),FALSE),0),"N.A.")</f>
        <v>N.A.</v>
      </c>
      <c r="K73" s="74" t="str">
        <f>IF(ISNUMBER(MATCH(K$66,Calcolo_organizzazione!$DX$196:$EW$196,0)),_xlfn.IFNA(VLOOKUP($A73,Calcolo_organizzazione!$DX$196:$EW$201,MATCH(K$66,Calcolo_organizzazione!$DX$196:$EW$196,0),FALSE),0),"N.A.")</f>
        <v>N.A.</v>
      </c>
      <c r="L73" s="74" t="str">
        <f>IF(ISNUMBER(MATCH(L$66,Calcolo_organizzazione!$DX$196:$EW$196,0)),_xlfn.IFNA(VLOOKUP($A73,Calcolo_organizzazione!$DX$196:$EW$201,MATCH(L$66,Calcolo_organizzazione!$DX$196:$EW$196,0),FALSE),0),"N.A.")</f>
        <v>N.A.</v>
      </c>
      <c r="M73" s="74" t="str">
        <f>IF(ISNUMBER(MATCH(M$66,Calcolo_organizzazione!$DX$196:$EW$196,0)),_xlfn.IFNA(VLOOKUP($A73,Calcolo_organizzazione!$DX$196:$EW$201,MATCH(M$66,Calcolo_organizzazione!$DX$196:$EW$196,0),FALSE),0),"N.A.")</f>
        <v>N.A.</v>
      </c>
      <c r="N73" s="74" t="str">
        <f>IF(ISNUMBER(MATCH(N$66,Calcolo_organizzazione!$DX$196:$EW$196,0)),_xlfn.IFNA(VLOOKUP($A73,Calcolo_organizzazione!$DX$196:$EW$201,MATCH(N$66,Calcolo_organizzazione!$DX$196:$EW$196,0),FALSE),0),"N.A.")</f>
        <v>N.A.</v>
      </c>
      <c r="O73" s="74" t="str">
        <f>IF(ISNUMBER(MATCH(O$66,Calcolo_organizzazione!$DX$196:$EW$196,0)),_xlfn.IFNA(VLOOKUP($A73,Calcolo_organizzazione!$DX$196:$EW$201,MATCH(O$66,Calcolo_organizzazione!$DX$196:$EW$196,0),FALSE),0),"N.A.")</f>
        <v>N.A.</v>
      </c>
      <c r="P73" s="74" t="str">
        <f>IF(ISNUMBER(MATCH(P$66,Calcolo_organizzazione!$DX$196:$EW$196,0)),_xlfn.IFNA(VLOOKUP($A73,Calcolo_organizzazione!$DX$196:$EW$201,MATCH(P$66,Calcolo_organizzazione!$DX$196:$EW$196,0),FALSE),0),"N.A.")</f>
        <v>N.A.</v>
      </c>
      <c r="Q73" s="74" t="str">
        <f>IF(ISNUMBER(MATCH(Q$66,Calcolo_organizzazione!$DX$196:$EW$196,0)),_xlfn.IFNA(VLOOKUP($A73,Calcolo_organizzazione!$DX$196:$EW$201,MATCH(Q$66,Calcolo_organizzazione!$DX$196:$EW$196,0),FALSE),0),"N.A.")</f>
        <v>N.A.</v>
      </c>
      <c r="R73" s="74" t="str">
        <f>IF(ISNUMBER(MATCH(R$66,Calcolo_organizzazione!$DX$196:$EW$196,0)),_xlfn.IFNA(VLOOKUP($A73,Calcolo_organizzazione!$DX$196:$EW$201,MATCH(R$66,Calcolo_organizzazione!$DX$196:$EW$196,0),FALSE),0),"N.A.")</f>
        <v>N.A.</v>
      </c>
      <c r="S73" s="74" t="str">
        <f>IF(ISNUMBER(MATCH(S$66,Calcolo_organizzazione!$DX$196:$EW$196,0)),_xlfn.IFNA(VLOOKUP($A73,Calcolo_organizzazione!$DX$196:$EW$201,MATCH(S$66,Calcolo_organizzazione!$DX$196:$EW$196,0),FALSE),0),"N.A.")</f>
        <v>N.A.</v>
      </c>
      <c r="T73" s="74" t="str">
        <f>IF(ISNUMBER(MATCH(T$66,Calcolo_organizzazione!$DX$196:$EW$196,0)),_xlfn.IFNA(VLOOKUP($A73,Calcolo_organizzazione!$DX$196:$EW$201,MATCH(T$66,Calcolo_organizzazione!$DX$196:$EW$196,0),FALSE),0),"N.A.")</f>
        <v>N.A.</v>
      </c>
      <c r="U73" s="74" t="str">
        <f>IF(ISNUMBER(MATCH(U$66,Calcolo_organizzazione!$DX$196:$EW$196,0)),_xlfn.IFNA(VLOOKUP($A73,Calcolo_organizzazione!$DX$196:$EW$201,MATCH(U$66,Calcolo_organizzazione!$DX$196:$EW$196,0),FALSE),0),"N.A.")</f>
        <v>N.A.</v>
      </c>
      <c r="V73" s="74" t="str">
        <f>IF(ISNUMBER(MATCH(V$66,Calcolo_organizzazione!$DX$196:$EW$196,0)),_xlfn.IFNA(VLOOKUP($A73,Calcolo_organizzazione!$DX$196:$EW$201,MATCH(V$66,Calcolo_organizzazione!$DX$196:$EW$196,0),FALSE),0),"N.A.")</f>
        <v>N.A.</v>
      </c>
      <c r="W73" s="74" t="str">
        <f>IF(ISNUMBER(MATCH(W$66,Calcolo_organizzazione!$DX$196:$EW$196,0)),_xlfn.IFNA(VLOOKUP($A73,Calcolo_organizzazione!$DX$196:$EW$201,MATCH(W$66,Calcolo_organizzazione!$DX$196:$EW$196,0),FALSE),0),"N.A.")</f>
        <v>N.A.</v>
      </c>
      <c r="X73" s="74" t="str">
        <f>IF(ISNUMBER(MATCH(X$66,Calcolo_organizzazione!$DX$196:$EW$196,0)),_xlfn.IFNA(VLOOKUP($A73,Calcolo_organizzazione!$DX$196:$EW$201,MATCH(X$66,Calcolo_organizzazione!$DX$196:$EW$196,0),FALSE),0),"N.A.")</f>
        <v>N.A.</v>
      </c>
      <c r="Y73" s="74" t="str">
        <f>IF(ISNUMBER(MATCH(Y$66,Calcolo_organizzazione!$DX$196:$EW$196,0)),_xlfn.IFNA(VLOOKUP($A73,Calcolo_organizzazione!$DX$196:$EW$201,MATCH(Y$66,Calcolo_organizzazione!$DX$196:$EW$196,0),FALSE),0),"N.A.")</f>
        <v>N.A.</v>
      </c>
      <c r="Z73" s="74" t="str">
        <f>IF(ISNUMBER(MATCH(Z$66,Calcolo_organizzazione!$DX$196:$EW$196,0)),_xlfn.IFNA(VLOOKUP($A73,Calcolo_organizzazione!$DX$196:$EW$201,MATCH(Z$66,Calcolo_organizzazione!$DX$196:$EW$196,0),FALSE),0),"N.A.")</f>
        <v>N.A.</v>
      </c>
      <c r="AA73" s="74" t="str">
        <f>IF(ISNUMBER(MATCH(AA$66,Calcolo_organizzazione!$DX$196:$EW$196,0)),_xlfn.IFNA(VLOOKUP($A73,Calcolo_organizzazione!$DX$196:$EW$201,MATCH(AA$66,Calcolo_organizzazione!$DX$196:$EW$196,0),FALSE),0),"N.A.")</f>
        <v>N.A.</v>
      </c>
      <c r="AB73" s="74" t="str">
        <f>IF(ISNUMBER(MATCH(AB$66,Calcolo_organizzazione!$DX$196:$EW$196,0)),_xlfn.IFNA(VLOOKUP($A73,Calcolo_organizzazione!$DX$196:$EW$201,MATCH(AB$66,Calcolo_organizzazione!$DX$196:$EW$196,0),FALSE),0),"N.A.")</f>
        <v>N.A.</v>
      </c>
      <c r="DJ73" s="15"/>
    </row>
    <row r="74" spans="1:114" ht="26.25">
      <c r="A74" s="111" t="s">
        <v>142</v>
      </c>
      <c r="B74" s="74">
        <f>IF(ISNUMBER(MATCH(B$66,Calcolo_organizzazione!$DX$196:$EW$196,0)),_xlfn.IFNA(VLOOKUP($A74,Calcolo_organizzazione!$DX$196:$EW$201,MATCH(B$66,Calcolo_organizzazione!$DX$196:$EW$196,0),FALSE),0),"N.A.")</f>
        <v>0.75</v>
      </c>
      <c r="C74" s="74">
        <f>IF(ISNUMBER(MATCH(C$66,Calcolo_organizzazione!$DX$196:$EW$196,0)),_xlfn.IFNA(VLOOKUP($A74,Calcolo_organizzazione!$DX$196:$EW$201,MATCH(C$66,Calcolo_organizzazione!$DX$196:$EW$196,0),FALSE),0),"N.A.")</f>
        <v>0.66666666666666663</v>
      </c>
      <c r="D74" s="74">
        <f>IF(ISNUMBER(MATCH(D$66,Calcolo_organizzazione!$DX$196:$EW$196,0)),_xlfn.IFNA(VLOOKUP($A74,Calcolo_organizzazione!$DX$196:$EW$201,MATCH(D$66,Calcolo_organizzazione!$DX$196:$EW$196,0),FALSE),0),"N.A.")</f>
        <v>0.5</v>
      </c>
      <c r="E74" s="74">
        <f>IF(ISNUMBER(MATCH(E$66,Calcolo_organizzazione!$DX$196:$EW$196,0)),_xlfn.IFNA(VLOOKUP($A74,Calcolo_organizzazione!$DX$196:$EW$201,MATCH(E$66,Calcolo_organizzazione!$DX$196:$EW$196,0),FALSE),0),"N.A.")</f>
        <v>0.5</v>
      </c>
      <c r="F74" s="74">
        <f>IF(ISNUMBER(MATCH(F$66,Calcolo_organizzazione!$DX$196:$EW$196,0)),_xlfn.IFNA(VLOOKUP($A74,Calcolo_organizzazione!$DX$196:$EW$201,MATCH(F$66,Calcolo_organizzazione!$DX$196:$EW$196,0),FALSE),0),"N.A.")</f>
        <v>0.46666666666666667</v>
      </c>
      <c r="G74" s="74">
        <f>IF(ISNUMBER(MATCH(G$66,Calcolo_organizzazione!$DX$196:$EW$196,0)),_xlfn.IFNA(VLOOKUP($A74,Calcolo_organizzazione!$DX$196:$EW$201,MATCH(G$66,Calcolo_organizzazione!$DX$196:$EW$196,0),FALSE),0),"N.A.")</f>
        <v>0.58823529411764708</v>
      </c>
      <c r="H74" s="74">
        <f>IF(ISNUMBER(MATCH(H$66,Calcolo_organizzazione!$DX$196:$EW$196,0)),_xlfn.IFNA(VLOOKUP($A74,Calcolo_organizzazione!$DX$196:$EW$201,MATCH(H$66,Calcolo_organizzazione!$DX$196:$EW$196,0),FALSE),0),"N.A.")</f>
        <v>0.5730337078651685</v>
      </c>
      <c r="I74" s="74" t="str">
        <f>IF(ISNUMBER(MATCH(I$66,Calcolo_organizzazione!$DX$196:$EW$196,0)),_xlfn.IFNA(VLOOKUP($A74,Calcolo_organizzazione!$DX$196:$EW$201,MATCH(I$66,Calcolo_organizzazione!$DX$196:$EW$196,0),FALSE),0),"N.A.")</f>
        <v>N.A.</v>
      </c>
      <c r="J74" s="74" t="str">
        <f>IF(ISNUMBER(MATCH(J$66,Calcolo_organizzazione!$DX$196:$EW$196,0)),_xlfn.IFNA(VLOOKUP($A74,Calcolo_organizzazione!$DX$196:$EW$201,MATCH(J$66,Calcolo_organizzazione!$DX$196:$EW$196,0),FALSE),0),"N.A.")</f>
        <v>N.A.</v>
      </c>
      <c r="K74" s="74" t="str">
        <f>IF(ISNUMBER(MATCH(K$66,Calcolo_organizzazione!$DX$196:$EW$196,0)),_xlfn.IFNA(VLOOKUP($A74,Calcolo_organizzazione!$DX$196:$EW$201,MATCH(K$66,Calcolo_organizzazione!$DX$196:$EW$196,0),FALSE),0),"N.A.")</f>
        <v>N.A.</v>
      </c>
      <c r="L74" s="74" t="str">
        <f>IF(ISNUMBER(MATCH(L$66,Calcolo_organizzazione!$DX$196:$EW$196,0)),_xlfn.IFNA(VLOOKUP($A74,Calcolo_organizzazione!$DX$196:$EW$201,MATCH(L$66,Calcolo_organizzazione!$DX$196:$EW$196,0),FALSE),0),"N.A.")</f>
        <v>N.A.</v>
      </c>
      <c r="M74" s="74" t="str">
        <f>IF(ISNUMBER(MATCH(M$66,Calcolo_organizzazione!$DX$196:$EW$196,0)),_xlfn.IFNA(VLOOKUP($A74,Calcolo_organizzazione!$DX$196:$EW$201,MATCH(M$66,Calcolo_organizzazione!$DX$196:$EW$196,0),FALSE),0),"N.A.")</f>
        <v>N.A.</v>
      </c>
      <c r="N74" s="74" t="str">
        <f>IF(ISNUMBER(MATCH(N$66,Calcolo_organizzazione!$DX$196:$EW$196,0)),_xlfn.IFNA(VLOOKUP($A74,Calcolo_organizzazione!$DX$196:$EW$201,MATCH(N$66,Calcolo_organizzazione!$DX$196:$EW$196,0),FALSE),0),"N.A.")</f>
        <v>N.A.</v>
      </c>
      <c r="O74" s="74" t="str">
        <f>IF(ISNUMBER(MATCH(O$66,Calcolo_organizzazione!$DX$196:$EW$196,0)),_xlfn.IFNA(VLOOKUP($A74,Calcolo_organizzazione!$DX$196:$EW$201,MATCH(O$66,Calcolo_organizzazione!$DX$196:$EW$196,0),FALSE),0),"N.A.")</f>
        <v>N.A.</v>
      </c>
      <c r="P74" s="74" t="str">
        <f>IF(ISNUMBER(MATCH(P$66,Calcolo_organizzazione!$DX$196:$EW$196,0)),_xlfn.IFNA(VLOOKUP($A74,Calcolo_organizzazione!$DX$196:$EW$201,MATCH(P$66,Calcolo_organizzazione!$DX$196:$EW$196,0),FALSE),0),"N.A.")</f>
        <v>N.A.</v>
      </c>
      <c r="Q74" s="74" t="str">
        <f>IF(ISNUMBER(MATCH(Q$66,Calcolo_organizzazione!$DX$196:$EW$196,0)),_xlfn.IFNA(VLOOKUP($A74,Calcolo_organizzazione!$DX$196:$EW$201,MATCH(Q$66,Calcolo_organizzazione!$DX$196:$EW$196,0),FALSE),0),"N.A.")</f>
        <v>N.A.</v>
      </c>
      <c r="R74" s="74" t="str">
        <f>IF(ISNUMBER(MATCH(R$66,Calcolo_organizzazione!$DX$196:$EW$196,0)),_xlfn.IFNA(VLOOKUP($A74,Calcolo_organizzazione!$DX$196:$EW$201,MATCH(R$66,Calcolo_organizzazione!$DX$196:$EW$196,0),FALSE),0),"N.A.")</f>
        <v>N.A.</v>
      </c>
      <c r="S74" s="74" t="str">
        <f>IF(ISNUMBER(MATCH(S$66,Calcolo_organizzazione!$DX$196:$EW$196,0)),_xlfn.IFNA(VLOOKUP($A74,Calcolo_organizzazione!$DX$196:$EW$201,MATCH(S$66,Calcolo_organizzazione!$DX$196:$EW$196,0),FALSE),0),"N.A.")</f>
        <v>N.A.</v>
      </c>
      <c r="T74" s="74" t="str">
        <f>IF(ISNUMBER(MATCH(T$66,Calcolo_organizzazione!$DX$196:$EW$196,0)),_xlfn.IFNA(VLOOKUP($A74,Calcolo_organizzazione!$DX$196:$EW$201,MATCH(T$66,Calcolo_organizzazione!$DX$196:$EW$196,0),FALSE),0),"N.A.")</f>
        <v>N.A.</v>
      </c>
      <c r="U74" s="74" t="str">
        <f>IF(ISNUMBER(MATCH(U$66,Calcolo_organizzazione!$DX$196:$EW$196,0)),_xlfn.IFNA(VLOOKUP($A74,Calcolo_organizzazione!$DX$196:$EW$201,MATCH(U$66,Calcolo_organizzazione!$DX$196:$EW$196,0),FALSE),0),"N.A.")</f>
        <v>N.A.</v>
      </c>
      <c r="V74" s="74" t="str">
        <f>IF(ISNUMBER(MATCH(V$66,Calcolo_organizzazione!$DX$196:$EW$196,0)),_xlfn.IFNA(VLOOKUP($A74,Calcolo_organizzazione!$DX$196:$EW$201,MATCH(V$66,Calcolo_organizzazione!$DX$196:$EW$196,0),FALSE),0),"N.A.")</f>
        <v>N.A.</v>
      </c>
      <c r="W74" s="74" t="str">
        <f>IF(ISNUMBER(MATCH(W$66,Calcolo_organizzazione!$DX$196:$EW$196,0)),_xlfn.IFNA(VLOOKUP($A74,Calcolo_organizzazione!$DX$196:$EW$201,MATCH(W$66,Calcolo_organizzazione!$DX$196:$EW$196,0),FALSE),0),"N.A.")</f>
        <v>N.A.</v>
      </c>
      <c r="X74" s="74" t="str">
        <f>IF(ISNUMBER(MATCH(X$66,Calcolo_organizzazione!$DX$196:$EW$196,0)),_xlfn.IFNA(VLOOKUP($A74,Calcolo_organizzazione!$DX$196:$EW$201,MATCH(X$66,Calcolo_organizzazione!$DX$196:$EW$196,0),FALSE),0),"N.A.")</f>
        <v>N.A.</v>
      </c>
      <c r="Y74" s="74" t="str">
        <f>IF(ISNUMBER(MATCH(Y$66,Calcolo_organizzazione!$DX$196:$EW$196,0)),_xlfn.IFNA(VLOOKUP($A74,Calcolo_organizzazione!$DX$196:$EW$201,MATCH(Y$66,Calcolo_organizzazione!$DX$196:$EW$196,0),FALSE),0),"N.A.")</f>
        <v>N.A.</v>
      </c>
      <c r="Z74" s="74" t="str">
        <f>IF(ISNUMBER(MATCH(Z$66,Calcolo_organizzazione!$DX$196:$EW$196,0)),_xlfn.IFNA(VLOOKUP($A74,Calcolo_organizzazione!$DX$196:$EW$201,MATCH(Z$66,Calcolo_organizzazione!$DX$196:$EW$196,0),FALSE),0),"N.A.")</f>
        <v>N.A.</v>
      </c>
      <c r="AA74" s="74" t="str">
        <f>IF(ISNUMBER(MATCH(AA$66,Calcolo_organizzazione!$DX$196:$EW$196,0)),_xlfn.IFNA(VLOOKUP($A74,Calcolo_organizzazione!$DX$196:$EW$201,MATCH(AA$66,Calcolo_organizzazione!$DX$196:$EW$196,0),FALSE),0),"N.A.")</f>
        <v>N.A.</v>
      </c>
      <c r="AB74" s="74" t="str">
        <f>IF(ISNUMBER(MATCH(AB$66,Calcolo_organizzazione!$DX$196:$EW$196,0)),_xlfn.IFNA(VLOOKUP($A74,Calcolo_organizzazione!$DX$196:$EW$201,MATCH(AB$66,Calcolo_organizzazione!$DX$196:$EW$196,0),FALSE),0),"N.A.")</f>
        <v>N.A.</v>
      </c>
      <c r="DJ74" s="15"/>
    </row>
    <row r="75" spans="1:114" ht="26.25">
      <c r="A75" s="111" t="s">
        <v>152</v>
      </c>
      <c r="B75" s="74">
        <f>IF(ISNUMBER(MATCH(B$66,Calcolo_organizzazione!$DX$196:$EW$196,0)),_xlfn.IFNA(VLOOKUP($A75,Calcolo_organizzazione!$DX$196:$EW$201,MATCH(B$66,Calcolo_organizzazione!$DX$196:$EW$196,0),FALSE),0),"N.A.")</f>
        <v>0.125</v>
      </c>
      <c r="C75" s="74">
        <f>IF(ISNUMBER(MATCH(C$66,Calcolo_organizzazione!$DX$196:$EW$196,0)),_xlfn.IFNA(VLOOKUP($A75,Calcolo_organizzazione!$DX$196:$EW$201,MATCH(C$66,Calcolo_organizzazione!$DX$196:$EW$196,0),FALSE),0),"N.A.")</f>
        <v>0.33333333333333331</v>
      </c>
      <c r="D75" s="74">
        <f>IF(ISNUMBER(MATCH(D$66,Calcolo_organizzazione!$DX$196:$EW$196,0)),_xlfn.IFNA(VLOOKUP($A75,Calcolo_organizzazione!$DX$196:$EW$201,MATCH(D$66,Calcolo_organizzazione!$DX$196:$EW$196,0),FALSE),0),"N.A.")</f>
        <v>0.5</v>
      </c>
      <c r="E75" s="74">
        <f>IF(ISNUMBER(MATCH(E$66,Calcolo_organizzazione!$DX$196:$EW$196,0)),_xlfn.IFNA(VLOOKUP($A75,Calcolo_organizzazione!$DX$196:$EW$201,MATCH(E$66,Calcolo_organizzazione!$DX$196:$EW$196,0),FALSE),0),"N.A.")</f>
        <v>0.5</v>
      </c>
      <c r="F75" s="74">
        <f>IF(ISNUMBER(MATCH(F$66,Calcolo_organizzazione!$DX$196:$EW$196,0)),_xlfn.IFNA(VLOOKUP($A75,Calcolo_organizzazione!$DX$196:$EW$201,MATCH(F$66,Calcolo_organizzazione!$DX$196:$EW$196,0),FALSE),0),"N.A.")</f>
        <v>0.46666666666666667</v>
      </c>
      <c r="G75" s="74">
        <f>IF(ISNUMBER(MATCH(G$66,Calcolo_organizzazione!$DX$196:$EW$196,0)),_xlfn.IFNA(VLOOKUP($A75,Calcolo_organizzazione!$DX$196:$EW$201,MATCH(G$66,Calcolo_organizzazione!$DX$196:$EW$196,0),FALSE),0),"N.A.")</f>
        <v>0.29411764705882354</v>
      </c>
      <c r="H75" s="74">
        <f>IF(ISNUMBER(MATCH(H$66,Calcolo_organizzazione!$DX$196:$EW$196,0)),_xlfn.IFNA(VLOOKUP($A75,Calcolo_organizzazione!$DX$196:$EW$201,MATCH(H$66,Calcolo_organizzazione!$DX$196:$EW$196,0),FALSE),0),"N.A.")</f>
        <v>0.33707865168539325</v>
      </c>
      <c r="I75" s="74" t="str">
        <f>IF(ISNUMBER(MATCH(I$66,Calcolo_organizzazione!$DX$196:$EW$196,0)),_xlfn.IFNA(VLOOKUP($A75,Calcolo_organizzazione!$DX$196:$EW$201,MATCH(I$66,Calcolo_organizzazione!$DX$196:$EW$196,0),FALSE),0),"N.A.")</f>
        <v>N.A.</v>
      </c>
      <c r="J75" s="74" t="str">
        <f>IF(ISNUMBER(MATCH(J$66,Calcolo_organizzazione!$DX$196:$EW$196,0)),_xlfn.IFNA(VLOOKUP($A75,Calcolo_organizzazione!$DX$196:$EW$201,MATCH(J$66,Calcolo_organizzazione!$DX$196:$EW$196,0),FALSE),0),"N.A.")</f>
        <v>N.A.</v>
      </c>
      <c r="K75" s="74" t="str">
        <f>IF(ISNUMBER(MATCH(K$66,Calcolo_organizzazione!$DX$196:$EW$196,0)),_xlfn.IFNA(VLOOKUP($A75,Calcolo_organizzazione!$DX$196:$EW$201,MATCH(K$66,Calcolo_organizzazione!$DX$196:$EW$196,0),FALSE),0),"N.A.")</f>
        <v>N.A.</v>
      </c>
      <c r="L75" s="74" t="str">
        <f>IF(ISNUMBER(MATCH(L$66,Calcolo_organizzazione!$DX$196:$EW$196,0)),_xlfn.IFNA(VLOOKUP($A75,Calcolo_organizzazione!$DX$196:$EW$201,MATCH(L$66,Calcolo_organizzazione!$DX$196:$EW$196,0),FALSE),0),"N.A.")</f>
        <v>N.A.</v>
      </c>
      <c r="M75" s="74" t="str">
        <f>IF(ISNUMBER(MATCH(M$66,Calcolo_organizzazione!$DX$196:$EW$196,0)),_xlfn.IFNA(VLOOKUP($A75,Calcolo_organizzazione!$DX$196:$EW$201,MATCH(M$66,Calcolo_organizzazione!$DX$196:$EW$196,0),FALSE),0),"N.A.")</f>
        <v>N.A.</v>
      </c>
      <c r="N75" s="74" t="str">
        <f>IF(ISNUMBER(MATCH(N$66,Calcolo_organizzazione!$DX$196:$EW$196,0)),_xlfn.IFNA(VLOOKUP($A75,Calcolo_organizzazione!$DX$196:$EW$201,MATCH(N$66,Calcolo_organizzazione!$DX$196:$EW$196,0),FALSE),0),"N.A.")</f>
        <v>N.A.</v>
      </c>
      <c r="O75" s="74" t="str">
        <f>IF(ISNUMBER(MATCH(O$66,Calcolo_organizzazione!$DX$196:$EW$196,0)),_xlfn.IFNA(VLOOKUP($A75,Calcolo_organizzazione!$DX$196:$EW$201,MATCH(O$66,Calcolo_organizzazione!$DX$196:$EW$196,0),FALSE),0),"N.A.")</f>
        <v>N.A.</v>
      </c>
      <c r="P75" s="74" t="str">
        <f>IF(ISNUMBER(MATCH(P$66,Calcolo_organizzazione!$DX$196:$EW$196,0)),_xlfn.IFNA(VLOOKUP($A75,Calcolo_organizzazione!$DX$196:$EW$201,MATCH(P$66,Calcolo_organizzazione!$DX$196:$EW$196,0),FALSE),0),"N.A.")</f>
        <v>N.A.</v>
      </c>
      <c r="Q75" s="74" t="str">
        <f>IF(ISNUMBER(MATCH(Q$66,Calcolo_organizzazione!$DX$196:$EW$196,0)),_xlfn.IFNA(VLOOKUP($A75,Calcolo_organizzazione!$DX$196:$EW$201,MATCH(Q$66,Calcolo_organizzazione!$DX$196:$EW$196,0),FALSE),0),"N.A.")</f>
        <v>N.A.</v>
      </c>
      <c r="R75" s="74" t="str">
        <f>IF(ISNUMBER(MATCH(R$66,Calcolo_organizzazione!$DX$196:$EW$196,0)),_xlfn.IFNA(VLOOKUP($A75,Calcolo_organizzazione!$DX$196:$EW$201,MATCH(R$66,Calcolo_organizzazione!$DX$196:$EW$196,0),FALSE),0),"N.A.")</f>
        <v>N.A.</v>
      </c>
      <c r="S75" s="74" t="str">
        <f>IF(ISNUMBER(MATCH(S$66,Calcolo_organizzazione!$DX$196:$EW$196,0)),_xlfn.IFNA(VLOOKUP($A75,Calcolo_organizzazione!$DX$196:$EW$201,MATCH(S$66,Calcolo_organizzazione!$DX$196:$EW$196,0),FALSE),0),"N.A.")</f>
        <v>N.A.</v>
      </c>
      <c r="T75" s="74" t="str">
        <f>IF(ISNUMBER(MATCH(T$66,Calcolo_organizzazione!$DX$196:$EW$196,0)),_xlfn.IFNA(VLOOKUP($A75,Calcolo_organizzazione!$DX$196:$EW$201,MATCH(T$66,Calcolo_organizzazione!$DX$196:$EW$196,0),FALSE),0),"N.A.")</f>
        <v>N.A.</v>
      </c>
      <c r="U75" s="74" t="str">
        <f>IF(ISNUMBER(MATCH(U$66,Calcolo_organizzazione!$DX$196:$EW$196,0)),_xlfn.IFNA(VLOOKUP($A75,Calcolo_organizzazione!$DX$196:$EW$201,MATCH(U$66,Calcolo_organizzazione!$DX$196:$EW$196,0),FALSE),0),"N.A.")</f>
        <v>N.A.</v>
      </c>
      <c r="V75" s="74" t="str">
        <f>IF(ISNUMBER(MATCH(V$66,Calcolo_organizzazione!$DX$196:$EW$196,0)),_xlfn.IFNA(VLOOKUP($A75,Calcolo_organizzazione!$DX$196:$EW$201,MATCH(V$66,Calcolo_organizzazione!$DX$196:$EW$196,0),FALSE),0),"N.A.")</f>
        <v>N.A.</v>
      </c>
      <c r="W75" s="74" t="str">
        <f>IF(ISNUMBER(MATCH(W$66,Calcolo_organizzazione!$DX$196:$EW$196,0)),_xlfn.IFNA(VLOOKUP($A75,Calcolo_organizzazione!$DX$196:$EW$201,MATCH(W$66,Calcolo_organizzazione!$DX$196:$EW$196,0),FALSE),0),"N.A.")</f>
        <v>N.A.</v>
      </c>
      <c r="X75" s="74" t="str">
        <f>IF(ISNUMBER(MATCH(X$66,Calcolo_organizzazione!$DX$196:$EW$196,0)),_xlfn.IFNA(VLOOKUP($A75,Calcolo_organizzazione!$DX$196:$EW$201,MATCH(X$66,Calcolo_organizzazione!$DX$196:$EW$196,0),FALSE),0),"N.A.")</f>
        <v>N.A.</v>
      </c>
      <c r="Y75" s="74" t="str">
        <f>IF(ISNUMBER(MATCH(Y$66,Calcolo_organizzazione!$DX$196:$EW$196,0)),_xlfn.IFNA(VLOOKUP($A75,Calcolo_organizzazione!$DX$196:$EW$201,MATCH(Y$66,Calcolo_organizzazione!$DX$196:$EW$196,0),FALSE),0),"N.A.")</f>
        <v>N.A.</v>
      </c>
      <c r="Z75" s="74" t="str">
        <f>IF(ISNUMBER(MATCH(Z$66,Calcolo_organizzazione!$DX$196:$EW$196,0)),_xlfn.IFNA(VLOOKUP($A75,Calcolo_organizzazione!$DX$196:$EW$201,MATCH(Z$66,Calcolo_organizzazione!$DX$196:$EW$196,0),FALSE),0),"N.A.")</f>
        <v>N.A.</v>
      </c>
      <c r="AA75" s="74" t="str">
        <f>IF(ISNUMBER(MATCH(AA$66,Calcolo_organizzazione!$DX$196:$EW$196,0)),_xlfn.IFNA(VLOOKUP($A75,Calcolo_organizzazione!$DX$196:$EW$201,MATCH(AA$66,Calcolo_organizzazione!$DX$196:$EW$196,0),FALSE),0),"N.A.")</f>
        <v>N.A.</v>
      </c>
      <c r="AB75" s="74" t="str">
        <f>IF(ISNUMBER(MATCH(AB$66,Calcolo_organizzazione!$DX$196:$EW$196,0)),_xlfn.IFNA(VLOOKUP($A75,Calcolo_organizzazione!$DX$196:$EW$201,MATCH(AB$66,Calcolo_organizzazione!$DX$196:$EW$196,0),FALSE),0),"N.A.")</f>
        <v>N.A.</v>
      </c>
      <c r="DJ75" s="15"/>
    </row>
    <row r="76" spans="1:114" ht="26.25">
      <c r="A76" s="111" t="s">
        <v>150</v>
      </c>
      <c r="B76" s="74">
        <f>IF(ISNUMBER(MATCH(B$66,Calcolo_organizzazione!$DX$196:$EW$196,0)),_xlfn.IFNA(VLOOKUP($A76,Calcolo_organizzazione!$DX$196:$EW$201,MATCH(B$66,Calcolo_organizzazione!$DX$196:$EW$196,0),FALSE),0),"N.A.")</f>
        <v>0.125</v>
      </c>
      <c r="C76" s="74">
        <f>IF(ISNUMBER(MATCH(C$66,Calcolo_organizzazione!$DX$196:$EW$196,0)),_xlfn.IFNA(VLOOKUP($A76,Calcolo_organizzazione!$DX$196:$EW$201,MATCH(C$66,Calcolo_organizzazione!$DX$196:$EW$196,0),FALSE),0),"N.A.")</f>
        <v>0</v>
      </c>
      <c r="D76" s="74">
        <f>IF(ISNUMBER(MATCH(D$66,Calcolo_organizzazione!$DX$196:$EW$196,0)),_xlfn.IFNA(VLOOKUP($A76,Calcolo_organizzazione!$DX$196:$EW$201,MATCH(D$66,Calcolo_organizzazione!$DX$196:$EW$196,0),FALSE),0),"N.A.")</f>
        <v>0</v>
      </c>
      <c r="E76" s="74">
        <f>IF(ISNUMBER(MATCH(E$66,Calcolo_organizzazione!$DX$196:$EW$196,0)),_xlfn.IFNA(VLOOKUP($A76,Calcolo_organizzazione!$DX$196:$EW$201,MATCH(E$66,Calcolo_organizzazione!$DX$196:$EW$196,0),FALSE),0),"N.A.")</f>
        <v>0</v>
      </c>
      <c r="F76" s="74">
        <f>IF(ISNUMBER(MATCH(F$66,Calcolo_organizzazione!$DX$196:$EW$196,0)),_xlfn.IFNA(VLOOKUP($A76,Calcolo_organizzazione!$DX$196:$EW$201,MATCH(F$66,Calcolo_organizzazione!$DX$196:$EW$196,0),FALSE),0),"N.A.")</f>
        <v>6.6666666666666666E-2</v>
      </c>
      <c r="G76" s="74">
        <f>IF(ISNUMBER(MATCH(G$66,Calcolo_organizzazione!$DX$196:$EW$196,0)),_xlfn.IFNA(VLOOKUP($A76,Calcolo_organizzazione!$DX$196:$EW$201,MATCH(G$66,Calcolo_organizzazione!$DX$196:$EW$196,0),FALSE),0),"N.A.")</f>
        <v>0.11764705882352941</v>
      </c>
      <c r="H76" s="74">
        <f>IF(ISNUMBER(MATCH(H$66,Calcolo_organizzazione!$DX$196:$EW$196,0)),_xlfn.IFNA(VLOOKUP($A76,Calcolo_organizzazione!$DX$196:$EW$201,MATCH(H$66,Calcolo_organizzazione!$DX$196:$EW$196,0),FALSE),0),"N.A.")</f>
        <v>8.98876404494382E-2</v>
      </c>
      <c r="I76" s="74" t="str">
        <f>IF(ISNUMBER(MATCH(I$66,Calcolo_organizzazione!$DX$196:$EW$196,0)),_xlfn.IFNA(VLOOKUP($A76,Calcolo_organizzazione!$DX$196:$EW$201,MATCH(I$66,Calcolo_organizzazione!$DX$196:$EW$196,0),FALSE),0),"N.A.")</f>
        <v>N.A.</v>
      </c>
      <c r="J76" s="74" t="str">
        <f>IF(ISNUMBER(MATCH(J$66,Calcolo_organizzazione!$DX$196:$EW$196,0)),_xlfn.IFNA(VLOOKUP($A76,Calcolo_organizzazione!$DX$196:$EW$201,MATCH(J$66,Calcolo_organizzazione!$DX$196:$EW$196,0),FALSE),0),"N.A.")</f>
        <v>N.A.</v>
      </c>
      <c r="K76" s="74" t="str">
        <f>IF(ISNUMBER(MATCH(K$66,Calcolo_organizzazione!$DX$196:$EW$196,0)),_xlfn.IFNA(VLOOKUP($A76,Calcolo_organizzazione!$DX$196:$EW$201,MATCH(K$66,Calcolo_organizzazione!$DX$196:$EW$196,0),FALSE),0),"N.A.")</f>
        <v>N.A.</v>
      </c>
      <c r="L76" s="74" t="str">
        <f>IF(ISNUMBER(MATCH(L$66,Calcolo_organizzazione!$DX$196:$EW$196,0)),_xlfn.IFNA(VLOOKUP($A76,Calcolo_organizzazione!$DX$196:$EW$201,MATCH(L$66,Calcolo_organizzazione!$DX$196:$EW$196,0),FALSE),0),"N.A.")</f>
        <v>N.A.</v>
      </c>
      <c r="M76" s="74" t="str">
        <f>IF(ISNUMBER(MATCH(M$66,Calcolo_organizzazione!$DX$196:$EW$196,0)),_xlfn.IFNA(VLOOKUP($A76,Calcolo_organizzazione!$DX$196:$EW$201,MATCH(M$66,Calcolo_organizzazione!$DX$196:$EW$196,0),FALSE),0),"N.A.")</f>
        <v>N.A.</v>
      </c>
      <c r="N76" s="74" t="str">
        <f>IF(ISNUMBER(MATCH(N$66,Calcolo_organizzazione!$DX$196:$EW$196,0)),_xlfn.IFNA(VLOOKUP($A76,Calcolo_organizzazione!$DX$196:$EW$201,MATCH(N$66,Calcolo_organizzazione!$DX$196:$EW$196,0),FALSE),0),"N.A.")</f>
        <v>N.A.</v>
      </c>
      <c r="O76" s="74" t="str">
        <f>IF(ISNUMBER(MATCH(O$66,Calcolo_organizzazione!$DX$196:$EW$196,0)),_xlfn.IFNA(VLOOKUP($A76,Calcolo_organizzazione!$DX$196:$EW$201,MATCH(O$66,Calcolo_organizzazione!$DX$196:$EW$196,0),FALSE),0),"N.A.")</f>
        <v>N.A.</v>
      </c>
      <c r="P76" s="74" t="str">
        <f>IF(ISNUMBER(MATCH(P$66,Calcolo_organizzazione!$DX$196:$EW$196,0)),_xlfn.IFNA(VLOOKUP($A76,Calcolo_organizzazione!$DX$196:$EW$201,MATCH(P$66,Calcolo_organizzazione!$DX$196:$EW$196,0),FALSE),0),"N.A.")</f>
        <v>N.A.</v>
      </c>
      <c r="Q76" s="74" t="str">
        <f>IF(ISNUMBER(MATCH(Q$66,Calcolo_organizzazione!$DX$196:$EW$196,0)),_xlfn.IFNA(VLOOKUP($A76,Calcolo_organizzazione!$DX$196:$EW$201,MATCH(Q$66,Calcolo_organizzazione!$DX$196:$EW$196,0),FALSE),0),"N.A.")</f>
        <v>N.A.</v>
      </c>
      <c r="R76" s="74" t="str">
        <f>IF(ISNUMBER(MATCH(R$66,Calcolo_organizzazione!$DX$196:$EW$196,0)),_xlfn.IFNA(VLOOKUP($A76,Calcolo_organizzazione!$DX$196:$EW$201,MATCH(R$66,Calcolo_organizzazione!$DX$196:$EW$196,0),FALSE),0),"N.A.")</f>
        <v>N.A.</v>
      </c>
      <c r="S76" s="74" t="str">
        <f>IF(ISNUMBER(MATCH(S$66,Calcolo_organizzazione!$DX$196:$EW$196,0)),_xlfn.IFNA(VLOOKUP($A76,Calcolo_organizzazione!$DX$196:$EW$201,MATCH(S$66,Calcolo_organizzazione!$DX$196:$EW$196,0),FALSE),0),"N.A.")</f>
        <v>N.A.</v>
      </c>
      <c r="T76" s="74" t="str">
        <f>IF(ISNUMBER(MATCH(T$66,Calcolo_organizzazione!$DX$196:$EW$196,0)),_xlfn.IFNA(VLOOKUP($A76,Calcolo_organizzazione!$DX$196:$EW$201,MATCH(T$66,Calcolo_organizzazione!$DX$196:$EW$196,0),FALSE),0),"N.A.")</f>
        <v>N.A.</v>
      </c>
      <c r="U76" s="74" t="str">
        <f>IF(ISNUMBER(MATCH(U$66,Calcolo_organizzazione!$DX$196:$EW$196,0)),_xlfn.IFNA(VLOOKUP($A76,Calcolo_organizzazione!$DX$196:$EW$201,MATCH(U$66,Calcolo_organizzazione!$DX$196:$EW$196,0),FALSE),0),"N.A.")</f>
        <v>N.A.</v>
      </c>
      <c r="V76" s="74" t="str">
        <f>IF(ISNUMBER(MATCH(V$66,Calcolo_organizzazione!$DX$196:$EW$196,0)),_xlfn.IFNA(VLOOKUP($A76,Calcolo_organizzazione!$DX$196:$EW$201,MATCH(V$66,Calcolo_organizzazione!$DX$196:$EW$196,0),FALSE),0),"N.A.")</f>
        <v>N.A.</v>
      </c>
      <c r="W76" s="74" t="str">
        <f>IF(ISNUMBER(MATCH(W$66,Calcolo_organizzazione!$DX$196:$EW$196,0)),_xlfn.IFNA(VLOOKUP($A76,Calcolo_organizzazione!$DX$196:$EW$201,MATCH(W$66,Calcolo_organizzazione!$DX$196:$EW$196,0),FALSE),0),"N.A.")</f>
        <v>N.A.</v>
      </c>
      <c r="X76" s="74" t="str">
        <f>IF(ISNUMBER(MATCH(X$66,Calcolo_organizzazione!$DX$196:$EW$196,0)),_xlfn.IFNA(VLOOKUP($A76,Calcolo_organizzazione!$DX$196:$EW$201,MATCH(X$66,Calcolo_organizzazione!$DX$196:$EW$196,0),FALSE),0),"N.A.")</f>
        <v>N.A.</v>
      </c>
      <c r="Y76" s="74" t="str">
        <f>IF(ISNUMBER(MATCH(Y$66,Calcolo_organizzazione!$DX$196:$EW$196,0)),_xlfn.IFNA(VLOOKUP($A76,Calcolo_organizzazione!$DX$196:$EW$201,MATCH(Y$66,Calcolo_organizzazione!$DX$196:$EW$196,0),FALSE),0),"N.A.")</f>
        <v>N.A.</v>
      </c>
      <c r="Z76" s="74" t="str">
        <f>IF(ISNUMBER(MATCH(Z$66,Calcolo_organizzazione!$DX$196:$EW$196,0)),_xlfn.IFNA(VLOOKUP($A76,Calcolo_organizzazione!$DX$196:$EW$201,MATCH(Z$66,Calcolo_organizzazione!$DX$196:$EW$196,0),FALSE),0),"N.A.")</f>
        <v>N.A.</v>
      </c>
      <c r="AA76" s="74" t="str">
        <f>IF(ISNUMBER(MATCH(AA$66,Calcolo_organizzazione!$DX$196:$EW$196,0)),_xlfn.IFNA(VLOOKUP($A76,Calcolo_organizzazione!$DX$196:$EW$201,MATCH(AA$66,Calcolo_organizzazione!$DX$196:$EW$196,0),FALSE),0),"N.A.")</f>
        <v>N.A.</v>
      </c>
      <c r="AB76" s="74" t="str">
        <f>IF(ISNUMBER(MATCH(AB$66,Calcolo_organizzazione!$DX$196:$EW$196,0)),_xlfn.IFNA(VLOOKUP($A76,Calcolo_organizzazione!$DX$196:$EW$201,MATCH(AB$66,Calcolo_organizzazione!$DX$196:$EW$196,0),FALSE),0),"N.A.")</f>
        <v>N.A.</v>
      </c>
      <c r="DJ76" s="15"/>
    </row>
    <row r="77" spans="1:114" ht="26.25">
      <c r="A77" s="111" t="s">
        <v>147</v>
      </c>
      <c r="B77" s="74">
        <f>IF(ISNUMBER(MATCH(B$66,Calcolo_organizzazione!$GD$196:$HE$196,0)),_xlfn.IFNA(VLOOKUP($A77,Calcolo_organizzazione!$GD$196:$HE$201,MATCH(B$66,Calcolo_organizzazione!$GD$196:$HE$196,0),FALSE),0),"N.A.")</f>
        <v>0</v>
      </c>
      <c r="C77" s="74">
        <f>IF(ISNUMBER(MATCH(C$66,Calcolo_organizzazione!$GD$196:$HE$196,0)),_xlfn.IFNA(VLOOKUP($A77,Calcolo_organizzazione!$GD$196:$HE$201,MATCH(C$66,Calcolo_organizzazione!$GD$196:$HE$196,0),FALSE),0),"N.A.")</f>
        <v>0</v>
      </c>
      <c r="D77" s="74">
        <f>IF(ISNUMBER(MATCH(D$66,Calcolo_organizzazione!$GD$196:$HE$196,0)),_xlfn.IFNA(VLOOKUP($A77,Calcolo_organizzazione!$GD$196:$HE$201,MATCH(D$66,Calcolo_organizzazione!$GD$196:$HE$196,0),FALSE),0),"N.A.")</f>
        <v>0</v>
      </c>
      <c r="E77" s="74">
        <f>IF(ISNUMBER(MATCH(E$66,Calcolo_organizzazione!$GD$196:$HE$196,0)),_xlfn.IFNA(VLOOKUP($A77,Calcolo_organizzazione!$GD$196:$HE$201,MATCH(E$66,Calcolo_organizzazione!$GD$196:$HE$196,0),FALSE),0),"N.A.")</f>
        <v>0</v>
      </c>
      <c r="F77" s="74">
        <f>IF(ISNUMBER(MATCH(F$66,Calcolo_organizzazione!$GD$196:$HE$196,0)),_xlfn.IFNA(VLOOKUP($A77,Calcolo_organizzazione!$GD$196:$HE$201,MATCH(F$66,Calcolo_organizzazione!$GD$196:$HE$196,0),FALSE),0),"N.A.")</f>
        <v>0</v>
      </c>
      <c r="G77" s="74">
        <f>IF(ISNUMBER(MATCH(G$66,Calcolo_organizzazione!$GD$196:$HE$196,0)),_xlfn.IFNA(VLOOKUP($A77,Calcolo_organizzazione!$GD$196:$HE$201,MATCH(G$66,Calcolo_organizzazione!$GD$196:$HE$196,0),FALSE),0),"N.A.")</f>
        <v>0</v>
      </c>
      <c r="H77" s="74">
        <f>IF(ISNUMBER(MATCH(H$66,Calcolo_organizzazione!$GD$196:$HE$196,0)),_xlfn.IFNA(VLOOKUP($A77,Calcolo_organizzazione!$GD$196:$HE$201,MATCH(H$66,Calcolo_organizzazione!$GD$196:$HE$196,0),FALSE),0),"N.A.")</f>
        <v>0</v>
      </c>
      <c r="I77" s="74" t="str">
        <f>IF(ISNUMBER(MATCH(I$66,Calcolo_organizzazione!$GD$196:$HE$196,0)),_xlfn.IFNA(VLOOKUP($A77,Calcolo_organizzazione!$GD$196:$HE$201,MATCH(I$66,Calcolo_organizzazione!$GD$196:$HE$196,0),FALSE),0),"N.A.")</f>
        <v>N.A.</v>
      </c>
      <c r="J77" s="74" t="str">
        <f>IF(ISNUMBER(MATCH(J$66,Calcolo_organizzazione!$GD$196:$HE$196,0)),_xlfn.IFNA(VLOOKUP($A77,Calcolo_organizzazione!$GD$196:$HE$201,MATCH(J$66,Calcolo_organizzazione!$GD$196:$HE$196,0),FALSE),0),"N.A.")</f>
        <v>N.A.</v>
      </c>
      <c r="K77" s="74" t="str">
        <f>IF(ISNUMBER(MATCH(K$66,Calcolo_organizzazione!$GD$196:$HE$196,0)),_xlfn.IFNA(VLOOKUP($A77,Calcolo_organizzazione!$GD$196:$HE$201,MATCH(K$66,Calcolo_organizzazione!$GD$196:$HE$196,0),FALSE),0),"N.A.")</f>
        <v>N.A.</v>
      </c>
      <c r="L77" s="74" t="str">
        <f>IF(ISNUMBER(MATCH(L$66,Calcolo_organizzazione!$GD$196:$HE$196,0)),_xlfn.IFNA(VLOOKUP($A77,Calcolo_organizzazione!$GD$196:$HE$201,MATCH(L$66,Calcolo_organizzazione!$GD$196:$HE$196,0),FALSE),0),"N.A.")</f>
        <v>N.A.</v>
      </c>
      <c r="M77" s="74" t="str">
        <f>IF(ISNUMBER(MATCH(M$66,Calcolo_organizzazione!$GD$196:$HE$196,0)),_xlfn.IFNA(VLOOKUP($A77,Calcolo_organizzazione!$GD$196:$HE$201,MATCH(M$66,Calcolo_organizzazione!$GD$196:$HE$196,0),FALSE),0),"N.A.")</f>
        <v>N.A.</v>
      </c>
      <c r="N77" s="74" t="str">
        <f>IF(ISNUMBER(MATCH(N$66,Calcolo_organizzazione!$GD$196:$HE$196,0)),_xlfn.IFNA(VLOOKUP($A77,Calcolo_organizzazione!$GD$196:$HE$201,MATCH(N$66,Calcolo_organizzazione!$GD$196:$HE$196,0),FALSE),0),"N.A.")</f>
        <v>N.A.</v>
      </c>
      <c r="O77" s="74" t="str">
        <f>IF(ISNUMBER(MATCH(O$66,Calcolo_organizzazione!$GD$196:$HE$196,0)),_xlfn.IFNA(VLOOKUP($A77,Calcolo_organizzazione!$GD$196:$HE$201,MATCH(O$66,Calcolo_organizzazione!$GD$196:$HE$196,0),FALSE),0),"N.A.")</f>
        <v>N.A.</v>
      </c>
      <c r="P77" s="74" t="str">
        <f>IF(ISNUMBER(MATCH(P$66,Calcolo_organizzazione!$GD$196:$HE$196,0)),_xlfn.IFNA(VLOOKUP($A77,Calcolo_organizzazione!$GD$196:$HE$201,MATCH(P$66,Calcolo_organizzazione!$GD$196:$HE$196,0),FALSE),0),"N.A.")</f>
        <v>N.A.</v>
      </c>
      <c r="Q77" s="74" t="str">
        <f>IF(ISNUMBER(MATCH(Q$66,Calcolo_organizzazione!$GD$196:$HE$196,0)),_xlfn.IFNA(VLOOKUP($A77,Calcolo_organizzazione!$GD$196:$HE$201,MATCH(Q$66,Calcolo_organizzazione!$GD$196:$HE$196,0),FALSE),0),"N.A.")</f>
        <v>N.A.</v>
      </c>
      <c r="R77" s="74" t="str">
        <f>IF(ISNUMBER(MATCH(R$66,Calcolo_organizzazione!$GD$196:$HE$196,0)),_xlfn.IFNA(VLOOKUP($A77,Calcolo_organizzazione!$GD$196:$HE$201,MATCH(R$66,Calcolo_organizzazione!$GD$196:$HE$196,0),FALSE),0),"N.A.")</f>
        <v>N.A.</v>
      </c>
      <c r="S77" s="74" t="str">
        <f>IF(ISNUMBER(MATCH(S$66,Calcolo_organizzazione!$GD$196:$HE$196,0)),_xlfn.IFNA(VLOOKUP($A77,Calcolo_organizzazione!$GD$196:$HE$201,MATCH(S$66,Calcolo_organizzazione!$GD$196:$HE$196,0),FALSE),0),"N.A.")</f>
        <v>N.A.</v>
      </c>
      <c r="T77" s="74" t="str">
        <f>IF(ISNUMBER(MATCH(T$66,Calcolo_organizzazione!$GD$196:$HE$196,0)),_xlfn.IFNA(VLOOKUP($A77,Calcolo_organizzazione!$GD$196:$HE$201,MATCH(T$66,Calcolo_organizzazione!$GD$196:$HE$196,0),FALSE),0),"N.A.")</f>
        <v>N.A.</v>
      </c>
      <c r="U77" s="74" t="str">
        <f>IF(ISNUMBER(MATCH(U$66,Calcolo_organizzazione!$GD$196:$HE$196,0)),_xlfn.IFNA(VLOOKUP($A77,Calcolo_organizzazione!$GD$196:$HE$201,MATCH(U$66,Calcolo_organizzazione!$GD$196:$HE$196,0),FALSE),0),"N.A.")</f>
        <v>N.A.</v>
      </c>
      <c r="V77" s="74" t="str">
        <f>IF(ISNUMBER(MATCH(V$66,Calcolo_organizzazione!$GD$196:$HE$196,0)),_xlfn.IFNA(VLOOKUP($A77,Calcolo_organizzazione!$GD$196:$HE$201,MATCH(V$66,Calcolo_organizzazione!$GD$196:$HE$196,0),FALSE),0),"N.A.")</f>
        <v>N.A.</v>
      </c>
      <c r="W77" s="74" t="str">
        <f>IF(ISNUMBER(MATCH(W$66,Calcolo_organizzazione!$GD$196:$HE$196,0)),_xlfn.IFNA(VLOOKUP($A77,Calcolo_organizzazione!$GD$196:$HE$201,MATCH(W$66,Calcolo_organizzazione!$GD$196:$HE$196,0),FALSE),0),"N.A.")</f>
        <v>N.A.</v>
      </c>
      <c r="X77" s="74" t="str">
        <f>IF(ISNUMBER(MATCH(X$66,Calcolo_organizzazione!$GD$196:$HE$196,0)),_xlfn.IFNA(VLOOKUP($A77,Calcolo_organizzazione!$GD$196:$HE$201,MATCH(X$66,Calcolo_organizzazione!$GD$196:$HE$196,0),FALSE),0),"N.A.")</f>
        <v>N.A.</v>
      </c>
      <c r="Y77" s="74" t="str">
        <f>IF(ISNUMBER(MATCH(Y$66,Calcolo_organizzazione!$GD$196:$HE$196,0)),_xlfn.IFNA(VLOOKUP($A77,Calcolo_organizzazione!$GD$196:$HE$201,MATCH(Y$66,Calcolo_organizzazione!$GD$196:$HE$196,0),FALSE),0),"N.A.")</f>
        <v>N.A.</v>
      </c>
      <c r="Z77" s="74" t="str">
        <f>IF(ISNUMBER(MATCH(Z$66,Calcolo_organizzazione!$GD$196:$HE$196,0)),_xlfn.IFNA(VLOOKUP($A77,Calcolo_organizzazione!$GD$196:$HE$201,MATCH(Z$66,Calcolo_organizzazione!$GD$196:$HE$196,0),FALSE),0),"N.A.")</f>
        <v>N.A.</v>
      </c>
      <c r="AA77" s="74" t="str">
        <f>IF(ISNUMBER(MATCH(AA$66,Calcolo_organizzazione!$GD$196:$HE$196,0)),_xlfn.IFNA(VLOOKUP($A77,Calcolo_organizzazione!$GD$196:$HE$201,MATCH(AA$66,Calcolo_organizzazione!$GD$196:$HE$196,0),FALSE),0),"N.A.")</f>
        <v>N.A.</v>
      </c>
      <c r="AB77" s="74" t="str">
        <f>IF(ISNUMBER(MATCH(AB$66,Calcolo_organizzazione!$GD$196:$HE$196,0)),_xlfn.IFNA(VLOOKUP($A77,Calcolo_organizzazione!$GD$196:$HE$201,MATCH(AB$66,Calcolo_organizzazione!$GD$196:$HE$196,0),FALSE),0),"N.A.")</f>
        <v>N.A.</v>
      </c>
      <c r="DJ77" s="15"/>
    </row>
    <row r="78" spans="1:114" ht="26.25">
      <c r="A78" s="111" t="s">
        <v>145</v>
      </c>
      <c r="B78" s="74">
        <f>IF(ISNUMBER(MATCH(B$66,Calcolo_organizzazione!$GD$196:$HE$196,0)),_xlfn.IFNA(VLOOKUP($A78,Calcolo_organizzazione!$GD$196:$HE$201,MATCH(B$66,Calcolo_organizzazione!$GD$196:$HE$196,0),FALSE),0),"N.A.")</f>
        <v>0</v>
      </c>
      <c r="C78" s="74">
        <f>IF(ISNUMBER(MATCH(C$66,Calcolo_organizzazione!$GD$196:$HE$196,0)),_xlfn.IFNA(VLOOKUP($A78,Calcolo_organizzazione!$GD$196:$HE$201,MATCH(C$66,Calcolo_organizzazione!$GD$196:$HE$196,0),FALSE),0),"N.A.")</f>
        <v>0</v>
      </c>
      <c r="D78" s="74">
        <f>IF(ISNUMBER(MATCH(D$66,Calcolo_organizzazione!$GD$196:$HE$196,0)),_xlfn.IFNA(VLOOKUP($A78,Calcolo_organizzazione!$GD$196:$HE$201,MATCH(D$66,Calcolo_organizzazione!$GD$196:$HE$196,0),FALSE),0),"N.A.")</f>
        <v>0</v>
      </c>
      <c r="E78" s="74">
        <f>IF(ISNUMBER(MATCH(E$66,Calcolo_organizzazione!$GD$196:$HE$196,0)),_xlfn.IFNA(VLOOKUP($A78,Calcolo_organizzazione!$GD$196:$HE$201,MATCH(E$66,Calcolo_organizzazione!$GD$196:$HE$196,0),FALSE),0),"N.A.")</f>
        <v>0</v>
      </c>
      <c r="F78" s="74">
        <f>IF(ISNUMBER(MATCH(F$66,Calcolo_organizzazione!$GD$196:$HE$196,0)),_xlfn.IFNA(VLOOKUP($A78,Calcolo_organizzazione!$GD$196:$HE$201,MATCH(F$66,Calcolo_organizzazione!$GD$196:$HE$196,0),FALSE),0),"N.A.")</f>
        <v>0</v>
      </c>
      <c r="G78" s="74">
        <f>IF(ISNUMBER(MATCH(G$66,Calcolo_organizzazione!$GD$196:$HE$196,0)),_xlfn.IFNA(VLOOKUP($A78,Calcolo_organizzazione!$GD$196:$HE$201,MATCH(G$66,Calcolo_organizzazione!$GD$196:$HE$196,0),FALSE),0),"N.A.")</f>
        <v>0</v>
      </c>
      <c r="H78" s="74">
        <f>IF(ISNUMBER(MATCH(H$66,Calcolo_organizzazione!$GD$196:$HE$196,0)),_xlfn.IFNA(VLOOKUP($A78,Calcolo_organizzazione!$GD$196:$HE$201,MATCH(H$66,Calcolo_organizzazione!$GD$196:$HE$196,0),FALSE),0),"N.A.")</f>
        <v>0</v>
      </c>
      <c r="I78" s="74" t="str">
        <f>IF(ISNUMBER(MATCH(I$66,Calcolo_organizzazione!$GD$196:$HE$196,0)),_xlfn.IFNA(VLOOKUP($A78,Calcolo_organizzazione!$GD$196:$HE$201,MATCH(I$66,Calcolo_organizzazione!$GD$196:$HE$196,0),FALSE),0),"N.A.")</f>
        <v>N.A.</v>
      </c>
      <c r="J78" s="74" t="str">
        <f>IF(ISNUMBER(MATCH(J$66,Calcolo_organizzazione!$GD$196:$HE$196,0)),_xlfn.IFNA(VLOOKUP($A78,Calcolo_organizzazione!$GD$196:$HE$201,MATCH(J$66,Calcolo_organizzazione!$GD$196:$HE$196,0),FALSE),0),"N.A.")</f>
        <v>N.A.</v>
      </c>
      <c r="K78" s="74" t="str">
        <f>IF(ISNUMBER(MATCH(K$66,Calcolo_organizzazione!$GD$196:$HE$196,0)),_xlfn.IFNA(VLOOKUP($A78,Calcolo_organizzazione!$GD$196:$HE$201,MATCH(K$66,Calcolo_organizzazione!$GD$196:$HE$196,0),FALSE),0),"N.A.")</f>
        <v>N.A.</v>
      </c>
      <c r="L78" s="74" t="str">
        <f>IF(ISNUMBER(MATCH(L$66,Calcolo_organizzazione!$GD$196:$HE$196,0)),_xlfn.IFNA(VLOOKUP($A78,Calcolo_organizzazione!$GD$196:$HE$201,MATCH(L$66,Calcolo_organizzazione!$GD$196:$HE$196,0),FALSE),0),"N.A.")</f>
        <v>N.A.</v>
      </c>
      <c r="M78" s="74" t="str">
        <f>IF(ISNUMBER(MATCH(M$66,Calcolo_organizzazione!$GD$196:$HE$196,0)),_xlfn.IFNA(VLOOKUP($A78,Calcolo_organizzazione!$GD$196:$HE$201,MATCH(M$66,Calcolo_organizzazione!$GD$196:$HE$196,0),FALSE),0),"N.A.")</f>
        <v>N.A.</v>
      </c>
      <c r="N78" s="74" t="str">
        <f>IF(ISNUMBER(MATCH(N$66,Calcolo_organizzazione!$GD$196:$HE$196,0)),_xlfn.IFNA(VLOOKUP($A78,Calcolo_organizzazione!$GD$196:$HE$201,MATCH(N$66,Calcolo_organizzazione!$GD$196:$HE$196,0),FALSE),0),"N.A.")</f>
        <v>N.A.</v>
      </c>
      <c r="O78" s="74" t="str">
        <f>IF(ISNUMBER(MATCH(O$66,Calcolo_organizzazione!$GD$196:$HE$196,0)),_xlfn.IFNA(VLOOKUP($A78,Calcolo_organizzazione!$GD$196:$HE$201,MATCH(O$66,Calcolo_organizzazione!$GD$196:$HE$196,0),FALSE),0),"N.A.")</f>
        <v>N.A.</v>
      </c>
      <c r="P78" s="74" t="str">
        <f>IF(ISNUMBER(MATCH(P$66,Calcolo_organizzazione!$GD$196:$HE$196,0)),_xlfn.IFNA(VLOOKUP($A78,Calcolo_organizzazione!$GD$196:$HE$201,MATCH(P$66,Calcolo_organizzazione!$GD$196:$HE$196,0),FALSE),0),"N.A.")</f>
        <v>N.A.</v>
      </c>
      <c r="Q78" s="74" t="str">
        <f>IF(ISNUMBER(MATCH(Q$66,Calcolo_organizzazione!$GD$196:$HE$196,0)),_xlfn.IFNA(VLOOKUP($A78,Calcolo_organizzazione!$GD$196:$HE$201,MATCH(Q$66,Calcolo_organizzazione!$GD$196:$HE$196,0),FALSE),0),"N.A.")</f>
        <v>N.A.</v>
      </c>
      <c r="R78" s="74" t="str">
        <f>IF(ISNUMBER(MATCH(R$66,Calcolo_organizzazione!$GD$196:$HE$196,0)),_xlfn.IFNA(VLOOKUP($A78,Calcolo_organizzazione!$GD$196:$HE$201,MATCH(R$66,Calcolo_organizzazione!$GD$196:$HE$196,0),FALSE),0),"N.A.")</f>
        <v>N.A.</v>
      </c>
      <c r="S78" s="74" t="str">
        <f>IF(ISNUMBER(MATCH(S$66,Calcolo_organizzazione!$GD$196:$HE$196,0)),_xlfn.IFNA(VLOOKUP($A78,Calcolo_organizzazione!$GD$196:$HE$201,MATCH(S$66,Calcolo_organizzazione!$GD$196:$HE$196,0),FALSE),0),"N.A.")</f>
        <v>N.A.</v>
      </c>
      <c r="T78" s="74" t="str">
        <f>IF(ISNUMBER(MATCH(T$66,Calcolo_organizzazione!$GD$196:$HE$196,0)),_xlfn.IFNA(VLOOKUP($A78,Calcolo_organizzazione!$GD$196:$HE$201,MATCH(T$66,Calcolo_organizzazione!$GD$196:$HE$196,0),FALSE),0),"N.A.")</f>
        <v>N.A.</v>
      </c>
      <c r="U78" s="74" t="str">
        <f>IF(ISNUMBER(MATCH(U$66,Calcolo_organizzazione!$GD$196:$HE$196,0)),_xlfn.IFNA(VLOOKUP($A78,Calcolo_organizzazione!$GD$196:$HE$201,MATCH(U$66,Calcolo_organizzazione!$GD$196:$HE$196,0),FALSE),0),"N.A.")</f>
        <v>N.A.</v>
      </c>
      <c r="V78" s="74" t="str">
        <f>IF(ISNUMBER(MATCH(V$66,Calcolo_organizzazione!$GD$196:$HE$196,0)),_xlfn.IFNA(VLOOKUP($A78,Calcolo_organizzazione!$GD$196:$HE$201,MATCH(V$66,Calcolo_organizzazione!$GD$196:$HE$196,0),FALSE),0),"N.A.")</f>
        <v>N.A.</v>
      </c>
      <c r="W78" s="74" t="str">
        <f>IF(ISNUMBER(MATCH(W$66,Calcolo_organizzazione!$GD$196:$HE$196,0)),_xlfn.IFNA(VLOOKUP($A78,Calcolo_organizzazione!$GD$196:$HE$201,MATCH(W$66,Calcolo_organizzazione!$GD$196:$HE$196,0),FALSE),0),"N.A.")</f>
        <v>N.A.</v>
      </c>
      <c r="X78" s="74" t="str">
        <f>IF(ISNUMBER(MATCH(X$66,Calcolo_organizzazione!$GD$196:$HE$196,0)),_xlfn.IFNA(VLOOKUP($A78,Calcolo_organizzazione!$GD$196:$HE$201,MATCH(X$66,Calcolo_organizzazione!$GD$196:$HE$196,0),FALSE),0),"N.A.")</f>
        <v>N.A.</v>
      </c>
      <c r="Y78" s="74" t="str">
        <f>IF(ISNUMBER(MATCH(Y$66,Calcolo_organizzazione!$GD$196:$HE$196,0)),_xlfn.IFNA(VLOOKUP($A78,Calcolo_organizzazione!$GD$196:$HE$201,MATCH(Y$66,Calcolo_organizzazione!$GD$196:$HE$196,0),FALSE),0),"N.A.")</f>
        <v>N.A.</v>
      </c>
      <c r="Z78" s="74" t="str">
        <f>IF(ISNUMBER(MATCH(Z$66,Calcolo_organizzazione!$GD$196:$HE$196,0)),_xlfn.IFNA(VLOOKUP($A78,Calcolo_organizzazione!$GD$196:$HE$201,MATCH(Z$66,Calcolo_organizzazione!$GD$196:$HE$196,0),FALSE),0),"N.A.")</f>
        <v>N.A.</v>
      </c>
      <c r="AA78" s="74" t="str">
        <f>IF(ISNUMBER(MATCH(AA$66,Calcolo_organizzazione!$GD$196:$HE$196,0)),_xlfn.IFNA(VLOOKUP($A78,Calcolo_organizzazione!$GD$196:$HE$201,MATCH(AA$66,Calcolo_organizzazione!$GD$196:$HE$196,0),FALSE),0),"N.A.")</f>
        <v>N.A.</v>
      </c>
      <c r="AB78" s="74" t="str">
        <f>IF(ISNUMBER(MATCH(AB$66,Calcolo_organizzazione!$GD$196:$HE$196,0)),_xlfn.IFNA(VLOOKUP($A78,Calcolo_organizzazione!$GD$196:$HE$201,MATCH(AB$66,Calcolo_organizzazione!$GD$196:$HE$196,0),FALSE),0),"N.A.")</f>
        <v>N.A.</v>
      </c>
      <c r="DJ78" s="15"/>
    </row>
    <row r="79" spans="1:114" ht="26.25">
      <c r="A79" s="111" t="s">
        <v>143</v>
      </c>
      <c r="B79" s="74">
        <f>IF(ISNUMBER(MATCH(B$66,Calcolo_organizzazione!$GD$196:$HE$196,0)),_xlfn.IFNA(VLOOKUP($A79,Calcolo_organizzazione!$GD$196:$HE$201,MATCH(B$66,Calcolo_organizzazione!$GD$196:$HE$196,0),FALSE),0),"N.A.")</f>
        <v>0.8571428571428571</v>
      </c>
      <c r="C79" s="74">
        <f>IF(ISNUMBER(MATCH(C$66,Calcolo_organizzazione!$GD$196:$HE$196,0)),_xlfn.IFNA(VLOOKUP($A79,Calcolo_organizzazione!$GD$196:$HE$201,MATCH(C$66,Calcolo_organizzazione!$GD$196:$HE$196,0),FALSE),0),"N.A.")</f>
        <v>0.66666666666666663</v>
      </c>
      <c r="D79" s="74">
        <f>IF(ISNUMBER(MATCH(D$66,Calcolo_organizzazione!$GD$196:$HE$196,0)),_xlfn.IFNA(VLOOKUP($A79,Calcolo_organizzazione!$GD$196:$HE$201,MATCH(D$66,Calcolo_organizzazione!$GD$196:$HE$196,0),FALSE),0),"N.A.")</f>
        <v>0.5</v>
      </c>
      <c r="E79" s="74">
        <f>IF(ISNUMBER(MATCH(E$66,Calcolo_organizzazione!$GD$196:$HE$196,0)),_xlfn.IFNA(VLOOKUP($A79,Calcolo_organizzazione!$GD$196:$HE$201,MATCH(E$66,Calcolo_organizzazione!$GD$196:$HE$196,0),FALSE),0),"N.A.")</f>
        <v>0.5</v>
      </c>
      <c r="F79" s="74">
        <f>IF(ISNUMBER(MATCH(F$66,Calcolo_organizzazione!$GD$196:$HE$196,0)),_xlfn.IFNA(VLOOKUP($A79,Calcolo_organizzazione!$GD$196:$HE$201,MATCH(F$66,Calcolo_organizzazione!$GD$196:$HE$196,0),FALSE),0),"N.A.")</f>
        <v>0.5</v>
      </c>
      <c r="G79" s="74">
        <f>IF(ISNUMBER(MATCH(G$66,Calcolo_organizzazione!$GD$196:$HE$196,0)),_xlfn.IFNA(VLOOKUP($A79,Calcolo_organizzazione!$GD$196:$HE$201,MATCH(G$66,Calcolo_organizzazione!$GD$196:$HE$196,0),FALSE),0),"N.A.")</f>
        <v>0.66666666666666663</v>
      </c>
      <c r="H79" s="74">
        <f>IF(ISNUMBER(MATCH(H$66,Calcolo_organizzazione!$GD$196:$HE$196,0)),_xlfn.IFNA(VLOOKUP($A79,Calcolo_organizzazione!$GD$196:$HE$201,MATCH(H$66,Calcolo_organizzazione!$GD$196:$HE$196,0),FALSE),0),"N.A.")</f>
        <v>0.62962962962962965</v>
      </c>
      <c r="I79" s="74" t="str">
        <f>IF(ISNUMBER(MATCH(I$66,Calcolo_organizzazione!$GD$196:$HE$196,0)),_xlfn.IFNA(VLOOKUP($A79,Calcolo_organizzazione!$GD$196:$HE$201,MATCH(I$66,Calcolo_organizzazione!$GD$196:$HE$196,0),FALSE),0),"N.A.")</f>
        <v>N.A.</v>
      </c>
      <c r="J79" s="74" t="str">
        <f>IF(ISNUMBER(MATCH(J$66,Calcolo_organizzazione!$GD$196:$HE$196,0)),_xlfn.IFNA(VLOOKUP($A79,Calcolo_organizzazione!$GD$196:$HE$201,MATCH(J$66,Calcolo_organizzazione!$GD$196:$HE$196,0),FALSE),0),"N.A.")</f>
        <v>N.A.</v>
      </c>
      <c r="K79" s="74" t="str">
        <f>IF(ISNUMBER(MATCH(K$66,Calcolo_organizzazione!$GD$196:$HE$196,0)),_xlfn.IFNA(VLOOKUP($A79,Calcolo_organizzazione!$GD$196:$HE$201,MATCH(K$66,Calcolo_organizzazione!$GD$196:$HE$196,0),FALSE),0),"N.A.")</f>
        <v>N.A.</v>
      </c>
      <c r="L79" s="74" t="str">
        <f>IF(ISNUMBER(MATCH(L$66,Calcolo_organizzazione!$GD$196:$HE$196,0)),_xlfn.IFNA(VLOOKUP($A79,Calcolo_organizzazione!$GD$196:$HE$201,MATCH(L$66,Calcolo_organizzazione!$GD$196:$HE$196,0),FALSE),0),"N.A.")</f>
        <v>N.A.</v>
      </c>
      <c r="M79" s="74" t="str">
        <f>IF(ISNUMBER(MATCH(M$66,Calcolo_organizzazione!$GD$196:$HE$196,0)),_xlfn.IFNA(VLOOKUP($A79,Calcolo_organizzazione!$GD$196:$HE$201,MATCH(M$66,Calcolo_organizzazione!$GD$196:$HE$196,0),FALSE),0),"N.A.")</f>
        <v>N.A.</v>
      </c>
      <c r="N79" s="74" t="str">
        <f>IF(ISNUMBER(MATCH(N$66,Calcolo_organizzazione!$GD$196:$HE$196,0)),_xlfn.IFNA(VLOOKUP($A79,Calcolo_organizzazione!$GD$196:$HE$201,MATCH(N$66,Calcolo_organizzazione!$GD$196:$HE$196,0),FALSE),0),"N.A.")</f>
        <v>N.A.</v>
      </c>
      <c r="O79" s="74" t="str">
        <f>IF(ISNUMBER(MATCH(O$66,Calcolo_organizzazione!$GD$196:$HE$196,0)),_xlfn.IFNA(VLOOKUP($A79,Calcolo_organizzazione!$GD$196:$HE$201,MATCH(O$66,Calcolo_organizzazione!$GD$196:$HE$196,0),FALSE),0),"N.A.")</f>
        <v>N.A.</v>
      </c>
      <c r="P79" s="74" t="str">
        <f>IF(ISNUMBER(MATCH(P$66,Calcolo_organizzazione!$GD$196:$HE$196,0)),_xlfn.IFNA(VLOOKUP($A79,Calcolo_organizzazione!$GD$196:$HE$201,MATCH(P$66,Calcolo_organizzazione!$GD$196:$HE$196,0),FALSE),0),"N.A.")</f>
        <v>N.A.</v>
      </c>
      <c r="Q79" s="74" t="str">
        <f>IF(ISNUMBER(MATCH(Q$66,Calcolo_organizzazione!$GD$196:$HE$196,0)),_xlfn.IFNA(VLOOKUP($A79,Calcolo_organizzazione!$GD$196:$HE$201,MATCH(Q$66,Calcolo_organizzazione!$GD$196:$HE$196,0),FALSE),0),"N.A.")</f>
        <v>N.A.</v>
      </c>
      <c r="R79" s="74" t="str">
        <f>IF(ISNUMBER(MATCH(R$66,Calcolo_organizzazione!$GD$196:$HE$196,0)),_xlfn.IFNA(VLOOKUP($A79,Calcolo_organizzazione!$GD$196:$HE$201,MATCH(R$66,Calcolo_organizzazione!$GD$196:$HE$196,0),FALSE),0),"N.A.")</f>
        <v>N.A.</v>
      </c>
      <c r="S79" s="74" t="str">
        <f>IF(ISNUMBER(MATCH(S$66,Calcolo_organizzazione!$GD$196:$HE$196,0)),_xlfn.IFNA(VLOOKUP($A79,Calcolo_organizzazione!$GD$196:$HE$201,MATCH(S$66,Calcolo_organizzazione!$GD$196:$HE$196,0),FALSE),0),"N.A.")</f>
        <v>N.A.</v>
      </c>
      <c r="T79" s="74" t="str">
        <f>IF(ISNUMBER(MATCH(T$66,Calcolo_organizzazione!$GD$196:$HE$196,0)),_xlfn.IFNA(VLOOKUP($A79,Calcolo_organizzazione!$GD$196:$HE$201,MATCH(T$66,Calcolo_organizzazione!$GD$196:$HE$196,0),FALSE),0),"N.A.")</f>
        <v>N.A.</v>
      </c>
      <c r="U79" s="74" t="str">
        <f>IF(ISNUMBER(MATCH(U$66,Calcolo_organizzazione!$GD$196:$HE$196,0)),_xlfn.IFNA(VLOOKUP($A79,Calcolo_organizzazione!$GD$196:$HE$201,MATCH(U$66,Calcolo_organizzazione!$GD$196:$HE$196,0),FALSE),0),"N.A.")</f>
        <v>N.A.</v>
      </c>
      <c r="V79" s="74" t="str">
        <f>IF(ISNUMBER(MATCH(V$66,Calcolo_organizzazione!$GD$196:$HE$196,0)),_xlfn.IFNA(VLOOKUP($A79,Calcolo_organizzazione!$GD$196:$HE$201,MATCH(V$66,Calcolo_organizzazione!$GD$196:$HE$196,0),FALSE),0),"N.A.")</f>
        <v>N.A.</v>
      </c>
      <c r="W79" s="74" t="str">
        <f>IF(ISNUMBER(MATCH(W$66,Calcolo_organizzazione!$GD$196:$HE$196,0)),_xlfn.IFNA(VLOOKUP($A79,Calcolo_organizzazione!$GD$196:$HE$201,MATCH(W$66,Calcolo_organizzazione!$GD$196:$HE$196,0),FALSE),0),"N.A.")</f>
        <v>N.A.</v>
      </c>
      <c r="X79" s="74" t="str">
        <f>IF(ISNUMBER(MATCH(X$66,Calcolo_organizzazione!$GD$196:$HE$196,0)),_xlfn.IFNA(VLOOKUP($A79,Calcolo_organizzazione!$GD$196:$HE$201,MATCH(X$66,Calcolo_organizzazione!$GD$196:$HE$196,0),FALSE),0),"N.A.")</f>
        <v>N.A.</v>
      </c>
      <c r="Y79" s="74" t="str">
        <f>IF(ISNUMBER(MATCH(Y$66,Calcolo_organizzazione!$GD$196:$HE$196,0)),_xlfn.IFNA(VLOOKUP($A79,Calcolo_organizzazione!$GD$196:$HE$201,MATCH(Y$66,Calcolo_organizzazione!$GD$196:$HE$196,0),FALSE),0),"N.A.")</f>
        <v>N.A.</v>
      </c>
      <c r="Z79" s="74" t="str">
        <f>IF(ISNUMBER(MATCH(Z$66,Calcolo_organizzazione!$GD$196:$HE$196,0)),_xlfn.IFNA(VLOOKUP($A79,Calcolo_organizzazione!$GD$196:$HE$201,MATCH(Z$66,Calcolo_organizzazione!$GD$196:$HE$196,0),FALSE),0),"N.A.")</f>
        <v>N.A.</v>
      </c>
      <c r="AA79" s="74" t="str">
        <f>IF(ISNUMBER(MATCH(AA$66,Calcolo_organizzazione!$GD$196:$HE$196,0)),_xlfn.IFNA(VLOOKUP($A79,Calcolo_organizzazione!$GD$196:$HE$201,MATCH(AA$66,Calcolo_organizzazione!$GD$196:$HE$196,0),FALSE),0),"N.A.")</f>
        <v>N.A.</v>
      </c>
      <c r="AB79" s="74" t="str">
        <f>IF(ISNUMBER(MATCH(AB$66,Calcolo_organizzazione!$GD$196:$HE$196,0)),_xlfn.IFNA(VLOOKUP($A79,Calcolo_organizzazione!$GD$196:$HE$201,MATCH(AB$66,Calcolo_organizzazione!$GD$196:$HE$196,0),FALSE),0),"N.A.")</f>
        <v>N.A.</v>
      </c>
      <c r="DJ79" s="15"/>
    </row>
    <row r="80" spans="1:114" ht="26.25">
      <c r="A80" s="111" t="s">
        <v>151</v>
      </c>
      <c r="B80" s="74">
        <f>IF(ISNUMBER(MATCH(B$66,Calcolo_organizzazione!$GD$196:$HE$196,0)),_xlfn.IFNA(VLOOKUP($A80,Calcolo_organizzazione!$GD$196:$HE$201,MATCH(B$66,Calcolo_organizzazione!$GD$196:$HE$196,0),FALSE),0),"N.A.")</f>
        <v>0.14285714285714285</v>
      </c>
      <c r="C80" s="74">
        <f>IF(ISNUMBER(MATCH(C$66,Calcolo_organizzazione!$GD$196:$HE$196,0)),_xlfn.IFNA(VLOOKUP($A80,Calcolo_organizzazione!$GD$196:$HE$201,MATCH(C$66,Calcolo_organizzazione!$GD$196:$HE$196,0),FALSE),0),"N.A.")</f>
        <v>0.33333333333333331</v>
      </c>
      <c r="D80" s="74">
        <f>IF(ISNUMBER(MATCH(D$66,Calcolo_organizzazione!$GD$196:$HE$196,0)),_xlfn.IFNA(VLOOKUP($A80,Calcolo_organizzazione!$GD$196:$HE$201,MATCH(D$66,Calcolo_organizzazione!$GD$196:$HE$196,0),FALSE),0),"N.A.")</f>
        <v>0.5</v>
      </c>
      <c r="E80" s="74">
        <f>IF(ISNUMBER(MATCH(E$66,Calcolo_organizzazione!$GD$196:$HE$196,0)),_xlfn.IFNA(VLOOKUP($A80,Calcolo_organizzazione!$GD$196:$HE$201,MATCH(E$66,Calcolo_organizzazione!$GD$196:$HE$196,0),FALSE),0),"N.A.")</f>
        <v>0.5</v>
      </c>
      <c r="F80" s="74">
        <f>IF(ISNUMBER(MATCH(F$66,Calcolo_organizzazione!$GD$196:$HE$196,0)),_xlfn.IFNA(VLOOKUP($A80,Calcolo_organizzazione!$GD$196:$HE$201,MATCH(F$66,Calcolo_organizzazione!$GD$196:$HE$196,0),FALSE),0),"N.A.")</f>
        <v>0.5</v>
      </c>
      <c r="G80" s="74">
        <f>IF(ISNUMBER(MATCH(G$66,Calcolo_organizzazione!$GD$196:$HE$196,0)),_xlfn.IFNA(VLOOKUP($A80,Calcolo_organizzazione!$GD$196:$HE$201,MATCH(G$66,Calcolo_organizzazione!$GD$196:$HE$196,0),FALSE),0),"N.A.")</f>
        <v>0.33333333333333331</v>
      </c>
      <c r="H80" s="74">
        <f>IF(ISNUMBER(MATCH(H$66,Calcolo_organizzazione!$GD$196:$HE$196,0)),_xlfn.IFNA(VLOOKUP($A80,Calcolo_organizzazione!$GD$196:$HE$201,MATCH(H$66,Calcolo_organizzazione!$GD$196:$HE$196,0),FALSE),0),"N.A.")</f>
        <v>0.37037037037037035</v>
      </c>
      <c r="I80" s="74" t="str">
        <f>IF(ISNUMBER(MATCH(I$66,Calcolo_organizzazione!$GD$196:$HE$196,0)),_xlfn.IFNA(VLOOKUP($A80,Calcolo_organizzazione!$GD$196:$HE$201,MATCH(I$66,Calcolo_organizzazione!$GD$196:$HE$196,0),FALSE),0),"N.A.")</f>
        <v>N.A.</v>
      </c>
      <c r="J80" s="74" t="str">
        <f>IF(ISNUMBER(MATCH(J$66,Calcolo_organizzazione!$GD$196:$HE$196,0)),_xlfn.IFNA(VLOOKUP($A80,Calcolo_organizzazione!$GD$196:$HE$201,MATCH(J$66,Calcolo_organizzazione!$GD$196:$HE$196,0),FALSE),0),"N.A.")</f>
        <v>N.A.</v>
      </c>
      <c r="K80" s="74" t="str">
        <f>IF(ISNUMBER(MATCH(K$66,Calcolo_organizzazione!$GD$196:$HE$196,0)),_xlfn.IFNA(VLOOKUP($A80,Calcolo_organizzazione!$GD$196:$HE$201,MATCH(K$66,Calcolo_organizzazione!$GD$196:$HE$196,0),FALSE),0),"N.A.")</f>
        <v>N.A.</v>
      </c>
      <c r="L80" s="74" t="str">
        <f>IF(ISNUMBER(MATCH(L$66,Calcolo_organizzazione!$GD$196:$HE$196,0)),_xlfn.IFNA(VLOOKUP($A80,Calcolo_organizzazione!$GD$196:$HE$201,MATCH(L$66,Calcolo_organizzazione!$GD$196:$HE$196,0),FALSE),0),"N.A.")</f>
        <v>N.A.</v>
      </c>
      <c r="M80" s="74" t="str">
        <f>IF(ISNUMBER(MATCH(M$66,Calcolo_organizzazione!$GD$196:$HE$196,0)),_xlfn.IFNA(VLOOKUP($A80,Calcolo_organizzazione!$GD$196:$HE$201,MATCH(M$66,Calcolo_organizzazione!$GD$196:$HE$196,0),FALSE),0),"N.A.")</f>
        <v>N.A.</v>
      </c>
      <c r="N80" s="74" t="str">
        <f>IF(ISNUMBER(MATCH(N$66,Calcolo_organizzazione!$GD$196:$HE$196,0)),_xlfn.IFNA(VLOOKUP($A80,Calcolo_organizzazione!$GD$196:$HE$201,MATCH(N$66,Calcolo_organizzazione!$GD$196:$HE$196,0),FALSE),0),"N.A.")</f>
        <v>N.A.</v>
      </c>
      <c r="O80" s="74" t="str">
        <f>IF(ISNUMBER(MATCH(O$66,Calcolo_organizzazione!$GD$196:$HE$196,0)),_xlfn.IFNA(VLOOKUP($A80,Calcolo_organizzazione!$GD$196:$HE$201,MATCH(O$66,Calcolo_organizzazione!$GD$196:$HE$196,0),FALSE),0),"N.A.")</f>
        <v>N.A.</v>
      </c>
      <c r="P80" s="74" t="str">
        <f>IF(ISNUMBER(MATCH(P$66,Calcolo_organizzazione!$GD$196:$HE$196,0)),_xlfn.IFNA(VLOOKUP($A80,Calcolo_organizzazione!$GD$196:$HE$201,MATCH(P$66,Calcolo_organizzazione!$GD$196:$HE$196,0),FALSE),0),"N.A.")</f>
        <v>N.A.</v>
      </c>
      <c r="Q80" s="74" t="str">
        <f>IF(ISNUMBER(MATCH(Q$66,Calcolo_organizzazione!$GD$196:$HE$196,0)),_xlfn.IFNA(VLOOKUP($A80,Calcolo_organizzazione!$GD$196:$HE$201,MATCH(Q$66,Calcolo_organizzazione!$GD$196:$HE$196,0),FALSE),0),"N.A.")</f>
        <v>N.A.</v>
      </c>
      <c r="R80" s="74" t="str">
        <f>IF(ISNUMBER(MATCH(R$66,Calcolo_organizzazione!$GD$196:$HE$196,0)),_xlfn.IFNA(VLOOKUP($A80,Calcolo_organizzazione!$GD$196:$HE$201,MATCH(R$66,Calcolo_organizzazione!$GD$196:$HE$196,0),FALSE),0),"N.A.")</f>
        <v>N.A.</v>
      </c>
      <c r="S80" s="74" t="str">
        <f>IF(ISNUMBER(MATCH(S$66,Calcolo_organizzazione!$GD$196:$HE$196,0)),_xlfn.IFNA(VLOOKUP($A80,Calcolo_organizzazione!$GD$196:$HE$201,MATCH(S$66,Calcolo_organizzazione!$GD$196:$HE$196,0),FALSE),0),"N.A.")</f>
        <v>N.A.</v>
      </c>
      <c r="T80" s="74" t="str">
        <f>IF(ISNUMBER(MATCH(T$66,Calcolo_organizzazione!$GD$196:$HE$196,0)),_xlfn.IFNA(VLOOKUP($A80,Calcolo_organizzazione!$GD$196:$HE$201,MATCH(T$66,Calcolo_organizzazione!$GD$196:$HE$196,0),FALSE),0),"N.A.")</f>
        <v>N.A.</v>
      </c>
      <c r="U80" s="74" t="str">
        <f>IF(ISNUMBER(MATCH(U$66,Calcolo_organizzazione!$GD$196:$HE$196,0)),_xlfn.IFNA(VLOOKUP($A80,Calcolo_organizzazione!$GD$196:$HE$201,MATCH(U$66,Calcolo_organizzazione!$GD$196:$HE$196,0),FALSE),0),"N.A.")</f>
        <v>N.A.</v>
      </c>
      <c r="V80" s="74" t="str">
        <f>IF(ISNUMBER(MATCH(V$66,Calcolo_organizzazione!$GD$196:$HE$196,0)),_xlfn.IFNA(VLOOKUP($A80,Calcolo_organizzazione!$GD$196:$HE$201,MATCH(V$66,Calcolo_organizzazione!$GD$196:$HE$196,0),FALSE),0),"N.A.")</f>
        <v>N.A.</v>
      </c>
      <c r="W80" s="74" t="str">
        <f>IF(ISNUMBER(MATCH(W$66,Calcolo_organizzazione!$GD$196:$HE$196,0)),_xlfn.IFNA(VLOOKUP($A80,Calcolo_organizzazione!$GD$196:$HE$201,MATCH(W$66,Calcolo_organizzazione!$GD$196:$HE$196,0),FALSE),0),"N.A.")</f>
        <v>N.A.</v>
      </c>
      <c r="X80" s="74" t="str">
        <f>IF(ISNUMBER(MATCH(X$66,Calcolo_organizzazione!$GD$196:$HE$196,0)),_xlfn.IFNA(VLOOKUP($A80,Calcolo_organizzazione!$GD$196:$HE$201,MATCH(X$66,Calcolo_organizzazione!$GD$196:$HE$196,0),FALSE),0),"N.A.")</f>
        <v>N.A.</v>
      </c>
      <c r="Y80" s="74" t="str">
        <f>IF(ISNUMBER(MATCH(Y$66,Calcolo_organizzazione!$GD$196:$HE$196,0)),_xlfn.IFNA(VLOOKUP($A80,Calcolo_organizzazione!$GD$196:$HE$201,MATCH(Y$66,Calcolo_organizzazione!$GD$196:$HE$196,0),FALSE),0),"N.A.")</f>
        <v>N.A.</v>
      </c>
      <c r="Z80" s="74" t="str">
        <f>IF(ISNUMBER(MATCH(Z$66,Calcolo_organizzazione!$GD$196:$HE$196,0)),_xlfn.IFNA(VLOOKUP($A80,Calcolo_organizzazione!$GD$196:$HE$201,MATCH(Z$66,Calcolo_organizzazione!$GD$196:$HE$196,0),FALSE),0),"N.A.")</f>
        <v>N.A.</v>
      </c>
      <c r="AA80" s="74" t="str">
        <f>IF(ISNUMBER(MATCH(AA$66,Calcolo_organizzazione!$GD$196:$HE$196,0)),_xlfn.IFNA(VLOOKUP($A80,Calcolo_organizzazione!$GD$196:$HE$201,MATCH(AA$66,Calcolo_organizzazione!$GD$196:$HE$196,0),FALSE),0),"N.A.")</f>
        <v>N.A.</v>
      </c>
      <c r="AB80" s="74" t="str">
        <f>IF(ISNUMBER(MATCH(AB$66,Calcolo_organizzazione!$GD$196:$HE$196,0)),_xlfn.IFNA(VLOOKUP($A80,Calcolo_organizzazione!$GD$196:$HE$201,MATCH(AB$66,Calcolo_organizzazione!$GD$196:$HE$196,0),FALSE),0),"N.A.")</f>
        <v>N.A.</v>
      </c>
      <c r="DJ80" s="15"/>
    </row>
    <row r="81" spans="1:114" ht="26.25">
      <c r="A81" s="111" t="s">
        <v>173</v>
      </c>
      <c r="B81">
        <f>IF(ISNUMBER(MATCH(B$66,Calcolo_organizzazione!$HH$185:$II$185,0)),_xlfn.IFNA(VLOOKUP($A81,Calcolo_organizzazione!$HH$185:$II$186,MATCH(B$66,Calcolo_organizzazione!$HH$185:$II$185,0),FALSE),0),"N.A.")</f>
        <v>9</v>
      </c>
      <c r="C81">
        <f>IF(ISNUMBER(MATCH(C$66,Calcolo_organizzazione!$HH$185:$II$185,0)),_xlfn.IFNA(VLOOKUP($A81,Calcolo_organizzazione!$HH$185:$II$186,MATCH(C$66,Calcolo_organizzazione!$HH$185:$II$185,0),FALSE),0),"N.A.")</f>
        <v>2</v>
      </c>
      <c r="D81">
        <f>IF(ISNUMBER(MATCH(D$66,Calcolo_organizzazione!$HH$185:$II$185,0)),_xlfn.IFNA(VLOOKUP($A81,Calcolo_organizzazione!$HH$185:$II$186,MATCH(D$66,Calcolo_organizzazione!$HH$185:$II$185,0),FALSE),0),"N.A.")</f>
        <v>1</v>
      </c>
      <c r="E81">
        <f>IF(ISNUMBER(MATCH(E$66,Calcolo_organizzazione!$HH$185:$II$185,0)),_xlfn.IFNA(VLOOKUP($A81,Calcolo_organizzazione!$HH$185:$II$186,MATCH(E$66,Calcolo_organizzazione!$HH$185:$II$185,0),FALSE),0),"N.A.")</f>
        <v>2</v>
      </c>
      <c r="F81">
        <f>IF(ISNUMBER(MATCH(F$66,Calcolo_organizzazione!$HH$185:$II$185,0)),_xlfn.IFNA(VLOOKUP($A81,Calcolo_organizzazione!$HH$185:$II$186,MATCH(F$66,Calcolo_organizzazione!$HH$185:$II$185,0),FALSE),0),"N.A.")</f>
        <v>14</v>
      </c>
      <c r="G81">
        <f>IF(ISNUMBER(MATCH(G$66,Calcolo_organizzazione!$HH$185:$II$185,0)),_xlfn.IFNA(VLOOKUP($A81,Calcolo_organizzazione!$HH$185:$II$186,MATCH(G$66,Calcolo_organizzazione!$HH$185:$II$185,0),FALSE),0),"N.A.")</f>
        <v>9</v>
      </c>
      <c r="H81">
        <f>IF(ISNUMBER(MATCH(H$66,Calcolo_organizzazione!$HH$185:$II$185,0)),_xlfn.IFNA(VLOOKUP($A81,Calcolo_organizzazione!$HH$185:$II$186,MATCH(H$66,Calcolo_organizzazione!$HH$185:$II$185,0),FALSE),0),"N.A.")</f>
        <v>37</v>
      </c>
      <c r="I81" t="str">
        <f>IF(ISNUMBER(MATCH(I$66,Calcolo_organizzazione!$HH$185:$II$185,0)),_xlfn.IFNA(VLOOKUP($A81,Calcolo_organizzazione!$HH$185:$II$186,MATCH(I$66,Calcolo_organizzazione!$HH$185:$II$185,0),FALSE),0),"N.A.")</f>
        <v>N.A.</v>
      </c>
      <c r="J81" t="str">
        <f>IF(ISNUMBER(MATCH(J$66,Calcolo_organizzazione!$HH$185:$II$185,0)),_xlfn.IFNA(VLOOKUP($A81,Calcolo_organizzazione!$HH$185:$II$186,MATCH(J$66,Calcolo_organizzazione!$HH$185:$II$185,0),FALSE),0),"N.A.")</f>
        <v>N.A.</v>
      </c>
      <c r="K81" t="str">
        <f>IF(ISNUMBER(MATCH(K$66,Calcolo_organizzazione!$HH$185:$II$185,0)),_xlfn.IFNA(VLOOKUP($A81,Calcolo_organizzazione!$HH$185:$II$186,MATCH(K$66,Calcolo_organizzazione!$HH$185:$II$185,0),FALSE),0),"N.A.")</f>
        <v>N.A.</v>
      </c>
      <c r="L81" t="str">
        <f>IF(ISNUMBER(MATCH(L$66,Calcolo_organizzazione!$HH$185:$II$185,0)),_xlfn.IFNA(VLOOKUP($A81,Calcolo_organizzazione!$HH$185:$II$186,MATCH(L$66,Calcolo_organizzazione!$HH$185:$II$185,0),FALSE),0),"N.A.")</f>
        <v>N.A.</v>
      </c>
      <c r="M81" t="str">
        <f>IF(ISNUMBER(MATCH(M$66,Calcolo_organizzazione!$HH$185:$II$185,0)),_xlfn.IFNA(VLOOKUP($A81,Calcolo_organizzazione!$HH$185:$II$186,MATCH(M$66,Calcolo_organizzazione!$HH$185:$II$185,0),FALSE),0),"N.A.")</f>
        <v>N.A.</v>
      </c>
      <c r="N81" t="str">
        <f>IF(ISNUMBER(MATCH(N$66,Calcolo_organizzazione!$HH$185:$II$185,0)),_xlfn.IFNA(VLOOKUP($A81,Calcolo_organizzazione!$HH$185:$II$186,MATCH(N$66,Calcolo_organizzazione!$HH$185:$II$185,0),FALSE),0),"N.A.")</f>
        <v>N.A.</v>
      </c>
      <c r="O81" t="str">
        <f>IF(ISNUMBER(MATCH(O$66,Calcolo_organizzazione!$HH$185:$II$185,0)),_xlfn.IFNA(VLOOKUP($A81,Calcolo_organizzazione!$HH$185:$II$186,MATCH(O$66,Calcolo_organizzazione!$HH$185:$II$185,0),FALSE),0),"N.A.")</f>
        <v>N.A.</v>
      </c>
      <c r="P81" t="str">
        <f>IF(ISNUMBER(MATCH(P$66,Calcolo_organizzazione!$HH$185:$II$185,0)),_xlfn.IFNA(VLOOKUP($A81,Calcolo_organizzazione!$HH$185:$II$186,MATCH(P$66,Calcolo_organizzazione!$HH$185:$II$185,0),FALSE),0),"N.A.")</f>
        <v>N.A.</v>
      </c>
      <c r="Q81" t="str">
        <f>IF(ISNUMBER(MATCH(Q$66,Calcolo_organizzazione!$HH$185:$II$185,0)),_xlfn.IFNA(VLOOKUP($A81,Calcolo_organizzazione!$HH$185:$II$186,MATCH(Q$66,Calcolo_organizzazione!$HH$185:$II$185,0),FALSE),0),"N.A.")</f>
        <v>N.A.</v>
      </c>
      <c r="R81" t="str">
        <f>IF(ISNUMBER(MATCH(R$66,Calcolo_organizzazione!$HH$185:$II$185,0)),_xlfn.IFNA(VLOOKUP($A81,Calcolo_organizzazione!$HH$185:$II$186,MATCH(R$66,Calcolo_organizzazione!$HH$185:$II$185,0),FALSE),0),"N.A.")</f>
        <v>N.A.</v>
      </c>
      <c r="S81" t="str">
        <f>IF(ISNUMBER(MATCH(S$66,Calcolo_organizzazione!$HH$185:$II$185,0)),_xlfn.IFNA(VLOOKUP($A81,Calcolo_organizzazione!$HH$185:$II$186,MATCH(S$66,Calcolo_organizzazione!$HH$185:$II$185,0),FALSE),0),"N.A.")</f>
        <v>N.A.</v>
      </c>
      <c r="T81" t="str">
        <f>IF(ISNUMBER(MATCH(T$66,Calcolo_organizzazione!$HH$185:$II$185,0)),_xlfn.IFNA(VLOOKUP($A81,Calcolo_organizzazione!$HH$185:$II$186,MATCH(T$66,Calcolo_organizzazione!$HH$185:$II$185,0),FALSE),0),"N.A.")</f>
        <v>N.A.</v>
      </c>
      <c r="U81" t="str">
        <f>IF(ISNUMBER(MATCH(U$66,Calcolo_organizzazione!$HH$185:$II$185,0)),_xlfn.IFNA(VLOOKUP($A81,Calcolo_organizzazione!$HH$185:$II$186,MATCH(U$66,Calcolo_organizzazione!$HH$185:$II$185,0),FALSE),0),"N.A.")</f>
        <v>N.A.</v>
      </c>
      <c r="V81" t="str">
        <f>IF(ISNUMBER(MATCH(V$66,Calcolo_organizzazione!$HH$185:$II$185,0)),_xlfn.IFNA(VLOOKUP($A81,Calcolo_organizzazione!$HH$185:$II$186,MATCH(V$66,Calcolo_organizzazione!$HH$185:$II$185,0),FALSE),0),"N.A.")</f>
        <v>N.A.</v>
      </c>
      <c r="W81" t="str">
        <f>IF(ISNUMBER(MATCH(W$66,Calcolo_organizzazione!$HH$185:$II$185,0)),_xlfn.IFNA(VLOOKUP($A81,Calcolo_organizzazione!$HH$185:$II$186,MATCH(W$66,Calcolo_organizzazione!$HH$185:$II$185,0),FALSE),0),"N.A.")</f>
        <v>N.A.</v>
      </c>
      <c r="X81" t="str">
        <f>IF(ISNUMBER(MATCH(X$66,Calcolo_organizzazione!$HH$185:$II$185,0)),_xlfn.IFNA(VLOOKUP($A81,Calcolo_organizzazione!$HH$185:$II$186,MATCH(X$66,Calcolo_organizzazione!$HH$185:$II$185,0),FALSE),0),"N.A.")</f>
        <v>N.A.</v>
      </c>
      <c r="Y81" t="str">
        <f>IF(ISNUMBER(MATCH(Y$66,Calcolo_organizzazione!$HH$185:$II$185,0)),_xlfn.IFNA(VLOOKUP($A81,Calcolo_organizzazione!$HH$185:$II$186,MATCH(Y$66,Calcolo_organizzazione!$HH$185:$II$185,0),FALSE),0),"N.A.")</f>
        <v>N.A.</v>
      </c>
      <c r="Z81" t="str">
        <f>IF(ISNUMBER(MATCH(Z$66,Calcolo_organizzazione!$HH$185:$II$185,0)),_xlfn.IFNA(VLOOKUP($A81,Calcolo_organizzazione!$HH$185:$II$186,MATCH(Z$66,Calcolo_organizzazione!$HH$185:$II$185,0),FALSE),0),"N.A.")</f>
        <v>N.A.</v>
      </c>
      <c r="AA81" t="str">
        <f>IF(ISNUMBER(MATCH(AA$66,Calcolo_organizzazione!$HH$185:$II$185,0)),_xlfn.IFNA(VLOOKUP($A81,Calcolo_organizzazione!$HH$185:$II$186,MATCH(AA$66,Calcolo_organizzazione!$HH$185:$II$185,0),FALSE),0),"N.A.")</f>
        <v>N.A.</v>
      </c>
      <c r="AB81" t="str">
        <f>IF(ISNUMBER(MATCH(AB$66,Calcolo_organizzazione!$HH$185:$II$185,0)),_xlfn.IFNA(VLOOKUP($A81,Calcolo_organizzazione!$HH$185:$II$186,MATCH(AB$66,Calcolo_organizzazione!$HH$185:$II$185,0),FALSE),0),"N.A.")</f>
        <v>N.A.</v>
      </c>
      <c r="DJ81" s="15"/>
    </row>
    <row r="82" spans="1:114" ht="26.25">
      <c r="A82" s="111" t="s">
        <v>176</v>
      </c>
      <c r="B82" s="74">
        <f>IF(ISNUMBER(MATCH(B$66,Calcolo_organizzazione!$HH$194:$II$194,0)),_xlfn.IFNA(VLOOKUP($A82,Calcolo_organizzazione!$HH$194:$II$195,MATCH(B$66,Calcolo_organizzazione!$HH$185:$II$185,0),FALSE),0),"N.A.")</f>
        <v>0.52941176470588236</v>
      </c>
      <c r="C82" s="74">
        <f>IF(ISNUMBER(MATCH(C$66,Calcolo_organizzazione!$HH$194:$II$194,0)),_xlfn.IFNA(VLOOKUP($A82,Calcolo_organizzazione!$HH$194:$II$195,MATCH(C$66,Calcolo_organizzazione!$HH$185:$II$185,0),FALSE),0),"N.A.")</f>
        <v>0.66666666666666663</v>
      </c>
      <c r="D82" s="74">
        <f>IF(ISNUMBER(MATCH(D$66,Calcolo_organizzazione!$HH$194:$II$194,0)),_xlfn.IFNA(VLOOKUP($A82,Calcolo_organizzazione!$HH$194:$II$195,MATCH(D$66,Calcolo_organizzazione!$HH$185:$II$185,0),FALSE),0),"N.A.")</f>
        <v>0.5</v>
      </c>
      <c r="E82" s="74">
        <f>IF(ISNUMBER(MATCH(E$66,Calcolo_organizzazione!$HH$194:$II$194,0)),_xlfn.IFNA(VLOOKUP($A82,Calcolo_organizzazione!$HH$194:$II$195,MATCH(E$66,Calcolo_organizzazione!$HH$185:$II$185,0),FALSE),0),"N.A.")</f>
        <v>0.5</v>
      </c>
      <c r="F82" s="74">
        <f>IF(ISNUMBER(MATCH(F$66,Calcolo_organizzazione!$HH$194:$II$194,0)),_xlfn.IFNA(VLOOKUP($A82,Calcolo_organizzazione!$HH$194:$II$195,MATCH(F$66,Calcolo_organizzazione!$HH$185:$II$185,0),FALSE),0),"N.A.")</f>
        <v>0.41176470588235292</v>
      </c>
      <c r="G82" s="74">
        <f>IF(ISNUMBER(MATCH(G$66,Calcolo_organizzazione!$HH$194:$II$194,0)),_xlfn.IFNA(VLOOKUP($A82,Calcolo_organizzazione!$HH$194:$II$195,MATCH(G$66,Calcolo_organizzazione!$HH$185:$II$185,0),FALSE),0),"N.A.")</f>
        <v>0.22500000000000001</v>
      </c>
      <c r="H82" s="74">
        <f>IF(ISNUMBER(MATCH(H$66,Calcolo_organizzazione!$HH$194:$II$194,0)),_xlfn.IFNA(VLOOKUP($A82,Calcolo_organizzazione!$HH$194:$II$195,MATCH(H$66,Calcolo_organizzazione!$HH$185:$II$185,0),FALSE),0),"N.A.")</f>
        <v>0.37</v>
      </c>
      <c r="I82" s="74" t="str">
        <f>IF(ISNUMBER(MATCH(I$66,Calcolo_organizzazione!$HH$194:$II$194,0)),_xlfn.IFNA(VLOOKUP($A82,Calcolo_organizzazione!$HH$194:$II$195,MATCH(I$66,Calcolo_organizzazione!$HH$185:$II$185,0),FALSE),0),"N.A.")</f>
        <v>N.A.</v>
      </c>
      <c r="J82" s="74" t="str">
        <f>IF(ISNUMBER(MATCH(J$66,Calcolo_organizzazione!$HH$194:$II$194,0)),_xlfn.IFNA(VLOOKUP($A82,Calcolo_organizzazione!$HH$194:$II$195,MATCH(J$66,Calcolo_organizzazione!$HH$185:$II$185,0),FALSE),0),"N.A.")</f>
        <v>N.A.</v>
      </c>
      <c r="K82" s="74" t="str">
        <f>IF(ISNUMBER(MATCH(K$66,Calcolo_organizzazione!$HH$194:$II$194,0)),_xlfn.IFNA(VLOOKUP($A82,Calcolo_organizzazione!$HH$194:$II$195,MATCH(K$66,Calcolo_organizzazione!$HH$185:$II$185,0),FALSE),0),"N.A.")</f>
        <v>N.A.</v>
      </c>
      <c r="L82" s="74" t="str">
        <f>IF(ISNUMBER(MATCH(L$66,Calcolo_organizzazione!$HH$194:$II$194,0)),_xlfn.IFNA(VLOOKUP($A82,Calcolo_organizzazione!$HH$194:$II$195,MATCH(L$66,Calcolo_organizzazione!$HH$185:$II$185,0),FALSE),0),"N.A.")</f>
        <v>N.A.</v>
      </c>
      <c r="M82" s="74" t="str">
        <f>IF(ISNUMBER(MATCH(M$66,Calcolo_organizzazione!$HH$194:$II$194,0)),_xlfn.IFNA(VLOOKUP($A82,Calcolo_organizzazione!$HH$194:$II$195,MATCH(M$66,Calcolo_organizzazione!$HH$185:$II$185,0),FALSE),0),"N.A.")</f>
        <v>N.A.</v>
      </c>
      <c r="N82" s="74" t="str">
        <f>IF(ISNUMBER(MATCH(N$66,Calcolo_organizzazione!$HH$194:$II$194,0)),_xlfn.IFNA(VLOOKUP($A82,Calcolo_organizzazione!$HH$194:$II$195,MATCH(N$66,Calcolo_organizzazione!$HH$185:$II$185,0),FALSE),0),"N.A.")</f>
        <v>N.A.</v>
      </c>
      <c r="O82" s="74" t="str">
        <f>IF(ISNUMBER(MATCH(O$66,Calcolo_organizzazione!$HH$194:$II$194,0)),_xlfn.IFNA(VLOOKUP($A82,Calcolo_organizzazione!$HH$194:$II$195,MATCH(O$66,Calcolo_organizzazione!$HH$185:$II$185,0),FALSE),0),"N.A.")</f>
        <v>N.A.</v>
      </c>
      <c r="P82" s="74" t="str">
        <f>IF(ISNUMBER(MATCH(P$66,Calcolo_organizzazione!$HH$194:$II$194,0)),_xlfn.IFNA(VLOOKUP($A82,Calcolo_organizzazione!$HH$194:$II$195,MATCH(P$66,Calcolo_organizzazione!$HH$185:$II$185,0),FALSE),0),"N.A.")</f>
        <v>N.A.</v>
      </c>
      <c r="Q82" s="74" t="str">
        <f>IF(ISNUMBER(MATCH(Q$66,Calcolo_organizzazione!$HH$194:$II$194,0)),_xlfn.IFNA(VLOOKUP($A82,Calcolo_organizzazione!$HH$194:$II$195,MATCH(Q$66,Calcolo_organizzazione!$HH$185:$II$185,0),FALSE),0),"N.A.")</f>
        <v>N.A.</v>
      </c>
      <c r="R82" s="74" t="str">
        <f>IF(ISNUMBER(MATCH(R$66,Calcolo_organizzazione!$HH$194:$II$194,0)),_xlfn.IFNA(VLOOKUP($A82,Calcolo_organizzazione!$HH$194:$II$195,MATCH(R$66,Calcolo_organizzazione!$HH$185:$II$185,0),FALSE),0),"N.A.")</f>
        <v>N.A.</v>
      </c>
      <c r="S82" s="74" t="str">
        <f>IF(ISNUMBER(MATCH(S$66,Calcolo_organizzazione!$HH$194:$II$194,0)),_xlfn.IFNA(VLOOKUP($A82,Calcolo_organizzazione!$HH$194:$II$195,MATCH(S$66,Calcolo_organizzazione!$HH$185:$II$185,0),FALSE),0),"N.A.")</f>
        <v>N.A.</v>
      </c>
      <c r="T82" s="74" t="str">
        <f>IF(ISNUMBER(MATCH(T$66,Calcolo_organizzazione!$HH$194:$II$194,0)),_xlfn.IFNA(VLOOKUP($A82,Calcolo_organizzazione!$HH$194:$II$195,MATCH(T$66,Calcolo_organizzazione!$HH$185:$II$185,0),FALSE),0),"N.A.")</f>
        <v>N.A.</v>
      </c>
      <c r="U82" s="74" t="str">
        <f>IF(ISNUMBER(MATCH(U$66,Calcolo_organizzazione!$HH$194:$II$194,0)),_xlfn.IFNA(VLOOKUP($A82,Calcolo_organizzazione!$HH$194:$II$195,MATCH(U$66,Calcolo_organizzazione!$HH$185:$II$185,0),FALSE),0),"N.A.")</f>
        <v>N.A.</v>
      </c>
      <c r="V82" s="74" t="str">
        <f>IF(ISNUMBER(MATCH(V$66,Calcolo_organizzazione!$HH$194:$II$194,0)),_xlfn.IFNA(VLOOKUP($A82,Calcolo_organizzazione!$HH$194:$II$195,MATCH(V$66,Calcolo_organizzazione!$HH$185:$II$185,0),FALSE),0),"N.A.")</f>
        <v>N.A.</v>
      </c>
      <c r="W82" s="74" t="str">
        <f>IF(ISNUMBER(MATCH(W$66,Calcolo_organizzazione!$HH$194:$II$194,0)),_xlfn.IFNA(VLOOKUP($A82,Calcolo_organizzazione!$HH$194:$II$195,MATCH(W$66,Calcolo_organizzazione!$HH$185:$II$185,0),FALSE),0),"N.A.")</f>
        <v>N.A.</v>
      </c>
      <c r="X82" s="74" t="str">
        <f>IF(ISNUMBER(MATCH(X$66,Calcolo_organizzazione!$HH$194:$II$194,0)),_xlfn.IFNA(VLOOKUP($A82,Calcolo_organizzazione!$HH$194:$II$195,MATCH(X$66,Calcolo_organizzazione!$HH$185:$II$185,0),FALSE),0),"N.A.")</f>
        <v>N.A.</v>
      </c>
      <c r="Y82" s="74" t="str">
        <f>IF(ISNUMBER(MATCH(Y$66,Calcolo_organizzazione!$HH$194:$II$194,0)),_xlfn.IFNA(VLOOKUP($A82,Calcolo_organizzazione!$HH$194:$II$195,MATCH(Y$66,Calcolo_organizzazione!$HH$185:$II$185,0),FALSE),0),"N.A.")</f>
        <v>N.A.</v>
      </c>
      <c r="Z82" s="74" t="str">
        <f>IF(ISNUMBER(MATCH(Z$66,Calcolo_organizzazione!$HH$194:$II$194,0)),_xlfn.IFNA(VLOOKUP($A82,Calcolo_organizzazione!$HH$194:$II$195,MATCH(Z$66,Calcolo_organizzazione!$HH$185:$II$185,0),FALSE),0),"N.A.")</f>
        <v>N.A.</v>
      </c>
      <c r="AA82" s="74" t="str">
        <f>IF(ISNUMBER(MATCH(AA$66,Calcolo_organizzazione!$HH$194:$II$194,0)),_xlfn.IFNA(VLOOKUP($A82,Calcolo_organizzazione!$HH$194:$II$195,MATCH(AA$66,Calcolo_organizzazione!$HH$185:$II$185,0),FALSE),0),"N.A.")</f>
        <v>N.A.</v>
      </c>
      <c r="AB82" s="74" t="str">
        <f>IF(ISNUMBER(MATCH(AB$66,Calcolo_organizzazione!$HH$194:$II$194,0)),_xlfn.IFNA(VLOOKUP($A82,Calcolo_organizzazione!$HH$194:$II$195,MATCH(AB$66,Calcolo_organizzazione!$HH$185:$II$185,0),FALSE),0),"N.A.")</f>
        <v>N.A.</v>
      </c>
      <c r="DJ82" s="15"/>
    </row>
    <row r="83" spans="1:114" ht="26.25">
      <c r="A83" s="111" t="s">
        <v>174</v>
      </c>
      <c r="B83">
        <f>IF(ISNUMBER(MATCH(B$66,Calcolo_organizzazione!$IL$185:$JM$185,0)),_xlfn.IFNA(VLOOKUP($A83,Calcolo_organizzazione!$IL$185:$JM$186,MATCH(B$66,Calcolo_organizzazione!$IL$185:$JM$185,0),FALSE),0),"N.A.")</f>
        <v>13</v>
      </c>
      <c r="C83">
        <f>IF(ISNUMBER(MATCH(C$66,Calcolo_organizzazione!$IL$185:$JM$185,0)),_xlfn.IFNA(VLOOKUP($A83,Calcolo_organizzazione!$IL$185:$JM$186,MATCH(C$66,Calcolo_organizzazione!$IL$185:$JM$185,0),FALSE),0),"N.A.")</f>
        <v>1</v>
      </c>
      <c r="D83">
        <f>IF(ISNUMBER(MATCH(D$66,Calcolo_organizzazione!$IL$185:$JM$185,0)),_xlfn.IFNA(VLOOKUP($A83,Calcolo_organizzazione!$IL$185:$JM$186,MATCH(D$66,Calcolo_organizzazione!$IL$185:$JM$185,0),FALSE),0),"N.A.")</f>
        <v>2</v>
      </c>
      <c r="E83">
        <f>IF(ISNUMBER(MATCH(E$66,Calcolo_organizzazione!$IL$185:$JM$185,0)),_xlfn.IFNA(VLOOKUP($A83,Calcolo_organizzazione!$IL$185:$JM$186,MATCH(E$66,Calcolo_organizzazione!$IL$185:$JM$185,0),FALSE),0),"N.A.")</f>
        <v>4</v>
      </c>
      <c r="F83">
        <f>IF(ISNUMBER(MATCH(F$66,Calcolo_organizzazione!$IL$185:$JM$185,0)),_xlfn.IFNA(VLOOKUP($A83,Calcolo_organizzazione!$IL$185:$JM$186,MATCH(F$66,Calcolo_organizzazione!$IL$185:$JM$185,0),FALSE),0),"N.A.")</f>
        <v>20</v>
      </c>
      <c r="G83">
        <f>IF(ISNUMBER(MATCH(G$66,Calcolo_organizzazione!$IL$185:$JM$185,0)),_xlfn.IFNA(VLOOKUP($A83,Calcolo_organizzazione!$IL$185:$JM$186,MATCH(G$66,Calcolo_organizzazione!$IL$185:$JM$185,0),FALSE),0),"N.A.")</f>
        <v>23</v>
      </c>
      <c r="H83">
        <f>IF(ISNUMBER(MATCH(H$66,Calcolo_organizzazione!$IL$185:$JM$185,0)),_xlfn.IFNA(VLOOKUP($A83,Calcolo_organizzazione!$IL$185:$JM$186,MATCH(H$66,Calcolo_organizzazione!$IL$185:$JM$185,0),FALSE),0),"N.A.")</f>
        <v>63</v>
      </c>
      <c r="I83" t="str">
        <f>IF(ISNUMBER(MATCH(I$66,Calcolo_organizzazione!$IL$185:$JM$185,0)),_xlfn.IFNA(VLOOKUP($A83,Calcolo_organizzazione!$IL$185:$JM$186,MATCH(I$66,Calcolo_organizzazione!$IL$185:$JM$185,0),FALSE),0),"N.A.")</f>
        <v>N.A.</v>
      </c>
      <c r="J83" t="str">
        <f>IF(ISNUMBER(MATCH(J$66,Calcolo_organizzazione!$IL$185:$JM$185,0)),_xlfn.IFNA(VLOOKUP($A83,Calcolo_organizzazione!$IL$185:$JM$186,MATCH(J$66,Calcolo_organizzazione!$IL$185:$JM$185,0),FALSE),0),"N.A.")</f>
        <v>N.A.</v>
      </c>
      <c r="K83" t="str">
        <f>IF(ISNUMBER(MATCH(K$66,Calcolo_organizzazione!$IL$185:$JM$185,0)),_xlfn.IFNA(VLOOKUP($A83,Calcolo_organizzazione!$IL$185:$JM$186,MATCH(K$66,Calcolo_organizzazione!$IL$185:$JM$185,0),FALSE),0),"N.A.")</f>
        <v>N.A.</v>
      </c>
      <c r="L83" t="str">
        <f>IF(ISNUMBER(MATCH(L$66,Calcolo_organizzazione!$IL$185:$JM$185,0)),_xlfn.IFNA(VLOOKUP($A83,Calcolo_organizzazione!$IL$185:$JM$186,MATCH(L$66,Calcolo_organizzazione!$IL$185:$JM$185,0),FALSE),0),"N.A.")</f>
        <v>N.A.</v>
      </c>
      <c r="M83" t="str">
        <f>IF(ISNUMBER(MATCH(M$66,Calcolo_organizzazione!$IL$185:$JM$185,0)),_xlfn.IFNA(VLOOKUP($A83,Calcolo_organizzazione!$IL$185:$JM$186,MATCH(M$66,Calcolo_organizzazione!$IL$185:$JM$185,0),FALSE),0),"N.A.")</f>
        <v>N.A.</v>
      </c>
      <c r="N83" t="str">
        <f>IF(ISNUMBER(MATCH(N$66,Calcolo_organizzazione!$IL$185:$JM$185,0)),_xlfn.IFNA(VLOOKUP($A83,Calcolo_organizzazione!$IL$185:$JM$186,MATCH(N$66,Calcolo_organizzazione!$IL$185:$JM$185,0),FALSE),0),"N.A.")</f>
        <v>N.A.</v>
      </c>
      <c r="O83" t="str">
        <f>IF(ISNUMBER(MATCH(O$66,Calcolo_organizzazione!$IL$185:$JM$185,0)),_xlfn.IFNA(VLOOKUP($A83,Calcolo_organizzazione!$IL$185:$JM$186,MATCH(O$66,Calcolo_organizzazione!$IL$185:$JM$185,0),FALSE),0),"N.A.")</f>
        <v>N.A.</v>
      </c>
      <c r="P83" t="str">
        <f>IF(ISNUMBER(MATCH(P$66,Calcolo_organizzazione!$IL$185:$JM$185,0)),_xlfn.IFNA(VLOOKUP($A83,Calcolo_organizzazione!$IL$185:$JM$186,MATCH(P$66,Calcolo_organizzazione!$IL$185:$JM$185,0),FALSE),0),"N.A.")</f>
        <v>N.A.</v>
      </c>
      <c r="Q83" t="str">
        <f>IF(ISNUMBER(MATCH(Q$66,Calcolo_organizzazione!$IL$185:$JM$185,0)),_xlfn.IFNA(VLOOKUP($A83,Calcolo_organizzazione!$IL$185:$JM$186,MATCH(Q$66,Calcolo_organizzazione!$IL$185:$JM$185,0),FALSE),0),"N.A.")</f>
        <v>N.A.</v>
      </c>
      <c r="R83" t="str">
        <f>IF(ISNUMBER(MATCH(R$66,Calcolo_organizzazione!$IL$185:$JM$185,0)),_xlfn.IFNA(VLOOKUP($A83,Calcolo_organizzazione!$IL$185:$JM$186,MATCH(R$66,Calcolo_organizzazione!$IL$185:$JM$185,0),FALSE),0),"N.A.")</f>
        <v>N.A.</v>
      </c>
      <c r="S83" t="str">
        <f>IF(ISNUMBER(MATCH(S$66,Calcolo_organizzazione!$IL$185:$JM$185,0)),_xlfn.IFNA(VLOOKUP($A83,Calcolo_organizzazione!$IL$185:$JM$186,MATCH(S$66,Calcolo_organizzazione!$IL$185:$JM$185,0),FALSE),0),"N.A.")</f>
        <v>N.A.</v>
      </c>
      <c r="T83" t="str">
        <f>IF(ISNUMBER(MATCH(T$66,Calcolo_organizzazione!$IL$185:$JM$185,0)),_xlfn.IFNA(VLOOKUP($A83,Calcolo_organizzazione!$IL$185:$JM$186,MATCH(T$66,Calcolo_organizzazione!$IL$185:$JM$185,0),FALSE),0),"N.A.")</f>
        <v>N.A.</v>
      </c>
      <c r="U83" t="str">
        <f>IF(ISNUMBER(MATCH(U$66,Calcolo_organizzazione!$IL$185:$JM$185,0)),_xlfn.IFNA(VLOOKUP($A83,Calcolo_organizzazione!$IL$185:$JM$186,MATCH(U$66,Calcolo_organizzazione!$IL$185:$JM$185,0),FALSE),0),"N.A.")</f>
        <v>N.A.</v>
      </c>
      <c r="V83" t="str">
        <f>IF(ISNUMBER(MATCH(V$66,Calcolo_organizzazione!$IL$185:$JM$185,0)),_xlfn.IFNA(VLOOKUP($A83,Calcolo_organizzazione!$IL$185:$JM$186,MATCH(V$66,Calcolo_organizzazione!$IL$185:$JM$185,0),FALSE),0),"N.A.")</f>
        <v>N.A.</v>
      </c>
      <c r="W83" t="str">
        <f>IF(ISNUMBER(MATCH(W$66,Calcolo_organizzazione!$IL$185:$JM$185,0)),_xlfn.IFNA(VLOOKUP($A83,Calcolo_organizzazione!$IL$185:$JM$186,MATCH(W$66,Calcolo_organizzazione!$IL$185:$JM$185,0),FALSE),0),"N.A.")</f>
        <v>N.A.</v>
      </c>
      <c r="X83" t="str">
        <f>IF(ISNUMBER(MATCH(X$66,Calcolo_organizzazione!$IL$185:$JM$185,0)),_xlfn.IFNA(VLOOKUP($A83,Calcolo_organizzazione!$IL$185:$JM$186,MATCH(X$66,Calcolo_organizzazione!$IL$185:$JM$185,0),FALSE),0),"N.A.")</f>
        <v>N.A.</v>
      </c>
      <c r="Y83" t="str">
        <f>IF(ISNUMBER(MATCH(Y$66,Calcolo_organizzazione!$IL$185:$JM$185,0)),_xlfn.IFNA(VLOOKUP($A83,Calcolo_organizzazione!$IL$185:$JM$186,MATCH(Y$66,Calcolo_organizzazione!$IL$185:$JM$185,0),FALSE),0),"N.A.")</f>
        <v>N.A.</v>
      </c>
      <c r="Z83" t="str">
        <f>IF(ISNUMBER(MATCH(Z$66,Calcolo_organizzazione!$IL$185:$JM$185,0)),_xlfn.IFNA(VLOOKUP($A83,Calcolo_organizzazione!$IL$185:$JM$186,MATCH(Z$66,Calcolo_organizzazione!$IL$185:$JM$185,0),FALSE),0),"N.A.")</f>
        <v>N.A.</v>
      </c>
      <c r="AA83" t="str">
        <f>IF(ISNUMBER(MATCH(AA$66,Calcolo_organizzazione!$IL$185:$JM$185,0)),_xlfn.IFNA(VLOOKUP($A83,Calcolo_organizzazione!$IL$185:$JM$186,MATCH(AA$66,Calcolo_organizzazione!$IL$185:$JM$185,0),FALSE),0),"N.A.")</f>
        <v>N.A.</v>
      </c>
      <c r="AB83" t="str">
        <f>IF(ISNUMBER(MATCH(AB$66,Calcolo_organizzazione!$IL$185:$JM$185,0)),_xlfn.IFNA(VLOOKUP($A83,Calcolo_organizzazione!$IL$185:$JM$186,MATCH(AB$66,Calcolo_organizzazione!$IL$185:$JM$185,0),FALSE),0),"N.A.")</f>
        <v>N.A.</v>
      </c>
      <c r="DJ83" s="15"/>
    </row>
    <row r="84" spans="1:114" ht="26.25">
      <c r="A84" s="111" t="s">
        <v>177</v>
      </c>
      <c r="B84" s="74">
        <f>IF(ISNUMBER(MATCH(B$66,Calcolo_organizzazione!$IL$194:$JM$194,0)),_xlfn.IFNA(VLOOKUP($A84,Calcolo_organizzazione!$IL$194:$JM$195,MATCH(B$66,Calcolo_organizzazione!$IL$194:$JM$194,0),FALSE),0),"N.A.")</f>
        <v>0.76470588235294112</v>
      </c>
      <c r="C84" s="74">
        <f>IF(ISNUMBER(MATCH(C$66,Calcolo_organizzazione!$IL$194:$JM$194,0)),_xlfn.IFNA(VLOOKUP($A84,Calcolo_organizzazione!$IL$194:$JM$195,MATCH(C$66,Calcolo_organizzazione!$IL$194:$JM$194,0),FALSE),0),"N.A.")</f>
        <v>0.33333333333333331</v>
      </c>
      <c r="D84" s="74">
        <f>IF(ISNUMBER(MATCH(D$66,Calcolo_organizzazione!$IL$194:$JM$194,0)),_xlfn.IFNA(VLOOKUP($A84,Calcolo_organizzazione!$IL$194:$JM$195,MATCH(D$66,Calcolo_organizzazione!$IL$194:$JM$194,0),FALSE),0),"N.A.")</f>
        <v>1</v>
      </c>
      <c r="E84" s="74">
        <f>IF(ISNUMBER(MATCH(E$66,Calcolo_organizzazione!$IL$194:$JM$194,0)),_xlfn.IFNA(VLOOKUP($A84,Calcolo_organizzazione!$IL$194:$JM$195,MATCH(E$66,Calcolo_organizzazione!$IL$194:$JM$194,0),FALSE),0),"N.A.")</f>
        <v>1</v>
      </c>
      <c r="F84" s="74">
        <f>IF(ISNUMBER(MATCH(F$66,Calcolo_organizzazione!$IL$194:$JM$194,0)),_xlfn.IFNA(VLOOKUP($A84,Calcolo_organizzazione!$IL$194:$JM$195,MATCH(F$66,Calcolo_organizzazione!$IL$194:$JM$194,0),FALSE),0),"N.A.")</f>
        <v>0.58823529411764708</v>
      </c>
      <c r="G84" s="74">
        <f>IF(ISNUMBER(MATCH(G$66,Calcolo_organizzazione!$IL$194:$JM$194,0)),_xlfn.IFNA(VLOOKUP($A84,Calcolo_organizzazione!$IL$194:$JM$195,MATCH(G$66,Calcolo_organizzazione!$IL$194:$JM$194,0),FALSE),0),"N.A.")</f>
        <v>0.57499999999999996</v>
      </c>
      <c r="H84" s="74">
        <f>IF(ISNUMBER(MATCH(H$66,Calcolo_organizzazione!$IL$194:$JM$194,0)),_xlfn.IFNA(VLOOKUP($A84,Calcolo_organizzazione!$IL$194:$JM$195,MATCH(H$66,Calcolo_organizzazione!$IL$194:$JM$194,0),FALSE),0),"N.A.")</f>
        <v>0.63</v>
      </c>
      <c r="I84" s="74" t="str">
        <f>IF(ISNUMBER(MATCH(I$66,Calcolo_organizzazione!$IL$194:$JM$194,0)),_xlfn.IFNA(VLOOKUP($A84,Calcolo_organizzazione!$IL$194:$JM$195,MATCH(I$66,Calcolo_organizzazione!$IL$194:$JM$194,0),FALSE),0),"N.A.")</f>
        <v>N.A.</v>
      </c>
      <c r="J84" s="74" t="str">
        <f>IF(ISNUMBER(MATCH(J$66,Calcolo_organizzazione!$IL$194:$JM$194,0)),_xlfn.IFNA(VLOOKUP($A84,Calcolo_organizzazione!$IL$194:$JM$195,MATCH(J$66,Calcolo_organizzazione!$IL$194:$JM$194,0),FALSE),0),"N.A.")</f>
        <v>N.A.</v>
      </c>
      <c r="K84" s="74" t="str">
        <f>IF(ISNUMBER(MATCH(K$66,Calcolo_organizzazione!$IL$194:$JM$194,0)),_xlfn.IFNA(VLOOKUP($A84,Calcolo_organizzazione!$IL$194:$JM$195,MATCH(K$66,Calcolo_organizzazione!$IL$194:$JM$194,0),FALSE),0),"N.A.")</f>
        <v>N.A.</v>
      </c>
      <c r="L84" s="74" t="str">
        <f>IF(ISNUMBER(MATCH(L$66,Calcolo_organizzazione!$IL$194:$JM$194,0)),_xlfn.IFNA(VLOOKUP($A84,Calcolo_organizzazione!$IL$194:$JM$195,MATCH(L$66,Calcolo_organizzazione!$IL$194:$JM$194,0),FALSE),0),"N.A.")</f>
        <v>N.A.</v>
      </c>
      <c r="M84" s="74" t="str">
        <f>IF(ISNUMBER(MATCH(M$66,Calcolo_organizzazione!$IL$194:$JM$194,0)),_xlfn.IFNA(VLOOKUP($A84,Calcolo_organizzazione!$IL$194:$JM$195,MATCH(M$66,Calcolo_organizzazione!$IL$194:$JM$194,0),FALSE),0),"N.A.")</f>
        <v>N.A.</v>
      </c>
      <c r="N84" s="74" t="str">
        <f>IF(ISNUMBER(MATCH(N$66,Calcolo_organizzazione!$IL$194:$JM$194,0)),_xlfn.IFNA(VLOOKUP($A84,Calcolo_organizzazione!$IL$194:$JM$195,MATCH(N$66,Calcolo_organizzazione!$IL$194:$JM$194,0),FALSE),0),"N.A.")</f>
        <v>N.A.</v>
      </c>
      <c r="O84" s="74" t="str">
        <f>IF(ISNUMBER(MATCH(O$66,Calcolo_organizzazione!$IL$194:$JM$194,0)),_xlfn.IFNA(VLOOKUP($A84,Calcolo_organizzazione!$IL$194:$JM$195,MATCH(O$66,Calcolo_organizzazione!$IL$194:$JM$194,0),FALSE),0),"N.A.")</f>
        <v>N.A.</v>
      </c>
      <c r="P84" s="74" t="str">
        <f>IF(ISNUMBER(MATCH(P$66,Calcolo_organizzazione!$IL$194:$JM$194,0)),_xlfn.IFNA(VLOOKUP($A84,Calcolo_organizzazione!$IL$194:$JM$195,MATCH(P$66,Calcolo_organizzazione!$IL$194:$JM$194,0),FALSE),0),"N.A.")</f>
        <v>N.A.</v>
      </c>
      <c r="Q84" s="74" t="str">
        <f>IF(ISNUMBER(MATCH(Q$66,Calcolo_organizzazione!$IL$194:$JM$194,0)),_xlfn.IFNA(VLOOKUP($A84,Calcolo_organizzazione!$IL$194:$JM$195,MATCH(Q$66,Calcolo_organizzazione!$IL$194:$JM$194,0),FALSE),0),"N.A.")</f>
        <v>N.A.</v>
      </c>
      <c r="R84" s="74" t="str">
        <f>IF(ISNUMBER(MATCH(R$66,Calcolo_organizzazione!$IL$194:$JM$194,0)),_xlfn.IFNA(VLOOKUP($A84,Calcolo_organizzazione!$IL$194:$JM$195,MATCH(R$66,Calcolo_organizzazione!$IL$194:$JM$194,0),FALSE),0),"N.A.")</f>
        <v>N.A.</v>
      </c>
      <c r="S84" s="74" t="str">
        <f>IF(ISNUMBER(MATCH(S$66,Calcolo_organizzazione!$IL$194:$JM$194,0)),_xlfn.IFNA(VLOOKUP($A84,Calcolo_organizzazione!$IL$194:$JM$195,MATCH(S$66,Calcolo_organizzazione!$IL$194:$JM$194,0),FALSE),0),"N.A.")</f>
        <v>N.A.</v>
      </c>
      <c r="T84" s="74" t="str">
        <f>IF(ISNUMBER(MATCH(T$66,Calcolo_organizzazione!$IL$194:$JM$194,0)),_xlfn.IFNA(VLOOKUP($A84,Calcolo_organizzazione!$IL$194:$JM$195,MATCH(T$66,Calcolo_organizzazione!$IL$194:$JM$194,0),FALSE),0),"N.A.")</f>
        <v>N.A.</v>
      </c>
      <c r="U84" s="74" t="str">
        <f>IF(ISNUMBER(MATCH(U$66,Calcolo_organizzazione!$IL$194:$JM$194,0)),_xlfn.IFNA(VLOOKUP($A84,Calcolo_organizzazione!$IL$194:$JM$195,MATCH(U$66,Calcolo_organizzazione!$IL$194:$JM$194,0),FALSE),0),"N.A.")</f>
        <v>N.A.</v>
      </c>
      <c r="V84" s="74" t="str">
        <f>IF(ISNUMBER(MATCH(V$66,Calcolo_organizzazione!$IL$194:$JM$194,0)),_xlfn.IFNA(VLOOKUP($A84,Calcolo_organizzazione!$IL$194:$JM$195,MATCH(V$66,Calcolo_organizzazione!$IL$194:$JM$194,0),FALSE),0),"N.A.")</f>
        <v>N.A.</v>
      </c>
      <c r="W84" s="74" t="str">
        <f>IF(ISNUMBER(MATCH(W$66,Calcolo_organizzazione!$IL$194:$JM$194,0)),_xlfn.IFNA(VLOOKUP($A84,Calcolo_organizzazione!$IL$194:$JM$195,MATCH(W$66,Calcolo_organizzazione!$IL$194:$JM$194,0),FALSE),0),"N.A.")</f>
        <v>N.A.</v>
      </c>
      <c r="X84" s="74" t="str">
        <f>IF(ISNUMBER(MATCH(X$66,Calcolo_organizzazione!$IL$194:$JM$194,0)),_xlfn.IFNA(VLOOKUP($A84,Calcolo_organizzazione!$IL$194:$JM$195,MATCH(X$66,Calcolo_organizzazione!$IL$194:$JM$194,0),FALSE),0),"N.A.")</f>
        <v>N.A.</v>
      </c>
      <c r="Y84" s="74" t="str">
        <f>IF(ISNUMBER(MATCH(Y$66,Calcolo_organizzazione!$IL$194:$JM$194,0)),_xlfn.IFNA(VLOOKUP($A84,Calcolo_organizzazione!$IL$194:$JM$195,MATCH(Y$66,Calcolo_organizzazione!$IL$194:$JM$194,0),FALSE),0),"N.A.")</f>
        <v>N.A.</v>
      </c>
      <c r="Z84" s="74" t="str">
        <f>IF(ISNUMBER(MATCH(Z$66,Calcolo_organizzazione!$IL$194:$JM$194,0)),_xlfn.IFNA(VLOOKUP($A84,Calcolo_organizzazione!$IL$194:$JM$195,MATCH(Z$66,Calcolo_organizzazione!$IL$194:$JM$194,0),FALSE),0),"N.A.")</f>
        <v>N.A.</v>
      </c>
      <c r="AA84" s="74" t="str">
        <f>IF(ISNUMBER(MATCH(AA$66,Calcolo_organizzazione!$IL$194:$JM$194,0)),_xlfn.IFNA(VLOOKUP($A84,Calcolo_organizzazione!$IL$194:$JM$195,MATCH(AA$66,Calcolo_organizzazione!$IL$194:$JM$194,0),FALSE),0),"N.A.")</f>
        <v>N.A.</v>
      </c>
      <c r="AB84" s="74" t="str">
        <f>IF(ISNUMBER(MATCH(AB$66,Calcolo_organizzazione!$IL$194:$JM$194,0)),_xlfn.IFNA(VLOOKUP($A84,Calcolo_organizzazione!$IL$194:$JM$195,MATCH(AB$66,Calcolo_organizzazione!$IL$194:$JM$194,0),FALSE),0),"N.A.")</f>
        <v>N.A.</v>
      </c>
      <c r="DJ84" s="15"/>
    </row>
    <row r="85" spans="1:114" ht="26.25">
      <c r="A85" s="111" t="s">
        <v>175</v>
      </c>
      <c r="B85">
        <f>IF(ISNUMBER(MATCH(B$66,Calcolo_organizzazione!$JP$185:$KQ$185,0)),_xlfn.IFNA(VLOOKUP($A85,Calcolo_organizzazione!$JP$185:$KQ$186,MATCH(B$66,Calcolo_organizzazione!$JP$185:$KQ$185,0),FALSE),0),"N.A.")</f>
        <v>9</v>
      </c>
      <c r="C85">
        <f>IF(ISNUMBER(MATCH(C$66,Calcolo_organizzazione!$JP$185:$KQ$185,0)),_xlfn.IFNA(VLOOKUP($A85,Calcolo_organizzazione!$JP$185:$KQ$186,MATCH(C$66,Calcolo_organizzazione!$JP$185:$KQ$185,0),FALSE),0),"N.A.")</f>
        <v>3</v>
      </c>
      <c r="D85">
        <f>IF(ISNUMBER(MATCH(D$66,Calcolo_organizzazione!$JP$185:$KQ$185,0)),_xlfn.IFNA(VLOOKUP($A85,Calcolo_organizzazione!$JP$185:$KQ$186,MATCH(D$66,Calcolo_organizzazione!$JP$185:$KQ$185,0),FALSE),0),"N.A.")</f>
        <v>2</v>
      </c>
      <c r="E85">
        <f>IF(ISNUMBER(MATCH(E$66,Calcolo_organizzazione!$JP$185:$KQ$185,0)),_xlfn.IFNA(VLOOKUP($A85,Calcolo_organizzazione!$JP$185:$KQ$186,MATCH(E$66,Calcolo_organizzazione!$JP$185:$KQ$185,0),FALSE),0),"N.A.")</f>
        <v>2</v>
      </c>
      <c r="F85">
        <f>IF(ISNUMBER(MATCH(F$66,Calcolo_organizzazione!$JP$185:$KQ$185,0)),_xlfn.IFNA(VLOOKUP($A85,Calcolo_organizzazione!$JP$185:$KQ$186,MATCH(F$66,Calcolo_organizzazione!$JP$185:$KQ$185,0),FALSE),0),"N.A.")</f>
        <v>20</v>
      </c>
      <c r="G85">
        <f>IF(ISNUMBER(MATCH(G$66,Calcolo_organizzazione!$JP$185:$KQ$185,0)),_xlfn.IFNA(VLOOKUP($A85,Calcolo_organizzazione!$JP$185:$KQ$186,MATCH(G$66,Calcolo_organizzazione!$JP$185:$KQ$185,0),FALSE),0),"N.A.")</f>
        <v>18</v>
      </c>
      <c r="H85">
        <f>IF(ISNUMBER(MATCH(H$66,Calcolo_organizzazione!$JP$185:$KQ$185,0)),_xlfn.IFNA(VLOOKUP($A85,Calcolo_organizzazione!$JP$185:$KQ$186,MATCH(H$66,Calcolo_organizzazione!$JP$185:$KQ$185,0),FALSE),0),"N.A.")</f>
        <v>54</v>
      </c>
      <c r="I85" t="str">
        <f>IF(ISNUMBER(MATCH(I$66,Calcolo_organizzazione!$JP$185:$KQ$185,0)),_xlfn.IFNA(VLOOKUP($A85,Calcolo_organizzazione!$JP$185:$KQ$186,MATCH(I$66,Calcolo_organizzazione!$JP$185:$KQ$185,0),FALSE),0),"N.A.")</f>
        <v>N.A.</v>
      </c>
      <c r="J85" t="str">
        <f>IF(ISNUMBER(MATCH(J$66,Calcolo_organizzazione!$JP$185:$KQ$185,0)),_xlfn.IFNA(VLOOKUP($A85,Calcolo_organizzazione!$JP$185:$KQ$186,MATCH(J$66,Calcolo_organizzazione!$JP$185:$KQ$185,0),FALSE),0),"N.A.")</f>
        <v>N.A.</v>
      </c>
      <c r="K85" t="str">
        <f>IF(ISNUMBER(MATCH(K$66,Calcolo_organizzazione!$JP$185:$KQ$185,0)),_xlfn.IFNA(VLOOKUP($A85,Calcolo_organizzazione!$JP$185:$KQ$186,MATCH(K$66,Calcolo_organizzazione!$JP$185:$KQ$185,0),FALSE),0),"N.A.")</f>
        <v>N.A.</v>
      </c>
      <c r="L85" t="str">
        <f>IF(ISNUMBER(MATCH(L$66,Calcolo_organizzazione!$JP$185:$KQ$185,0)),_xlfn.IFNA(VLOOKUP($A85,Calcolo_organizzazione!$JP$185:$KQ$186,MATCH(L$66,Calcolo_organizzazione!$JP$185:$KQ$185,0),FALSE),0),"N.A.")</f>
        <v>N.A.</v>
      </c>
      <c r="M85" t="str">
        <f>IF(ISNUMBER(MATCH(M$66,Calcolo_organizzazione!$JP$185:$KQ$185,0)),_xlfn.IFNA(VLOOKUP($A85,Calcolo_organizzazione!$JP$185:$KQ$186,MATCH(M$66,Calcolo_organizzazione!$JP$185:$KQ$185,0),FALSE),0),"N.A.")</f>
        <v>N.A.</v>
      </c>
      <c r="N85" t="str">
        <f>IF(ISNUMBER(MATCH(N$66,Calcolo_organizzazione!$JP$185:$KQ$185,0)),_xlfn.IFNA(VLOOKUP($A85,Calcolo_organizzazione!$JP$185:$KQ$186,MATCH(N$66,Calcolo_organizzazione!$JP$185:$KQ$185,0),FALSE),0),"N.A.")</f>
        <v>N.A.</v>
      </c>
      <c r="O85" t="str">
        <f>IF(ISNUMBER(MATCH(O$66,Calcolo_organizzazione!$JP$185:$KQ$185,0)),_xlfn.IFNA(VLOOKUP($A85,Calcolo_organizzazione!$JP$185:$KQ$186,MATCH(O$66,Calcolo_organizzazione!$JP$185:$KQ$185,0),FALSE),0),"N.A.")</f>
        <v>N.A.</v>
      </c>
      <c r="P85" t="str">
        <f>IF(ISNUMBER(MATCH(P$66,Calcolo_organizzazione!$JP$185:$KQ$185,0)),_xlfn.IFNA(VLOOKUP($A85,Calcolo_organizzazione!$JP$185:$KQ$186,MATCH(P$66,Calcolo_organizzazione!$JP$185:$KQ$185,0),FALSE),0),"N.A.")</f>
        <v>N.A.</v>
      </c>
      <c r="Q85" t="str">
        <f>IF(ISNUMBER(MATCH(Q$66,Calcolo_organizzazione!$JP$185:$KQ$185,0)),_xlfn.IFNA(VLOOKUP($A85,Calcolo_organizzazione!$JP$185:$KQ$186,MATCH(Q$66,Calcolo_organizzazione!$JP$185:$KQ$185,0),FALSE),0),"N.A.")</f>
        <v>N.A.</v>
      </c>
      <c r="R85" t="str">
        <f>IF(ISNUMBER(MATCH(R$66,Calcolo_organizzazione!$JP$185:$KQ$185,0)),_xlfn.IFNA(VLOOKUP($A85,Calcolo_organizzazione!$JP$185:$KQ$186,MATCH(R$66,Calcolo_organizzazione!$JP$185:$KQ$185,0),FALSE),0),"N.A.")</f>
        <v>N.A.</v>
      </c>
      <c r="S85" t="str">
        <f>IF(ISNUMBER(MATCH(S$66,Calcolo_organizzazione!$JP$185:$KQ$185,0)),_xlfn.IFNA(VLOOKUP($A85,Calcolo_organizzazione!$JP$185:$KQ$186,MATCH(S$66,Calcolo_organizzazione!$JP$185:$KQ$185,0),FALSE),0),"N.A.")</f>
        <v>N.A.</v>
      </c>
      <c r="T85" t="str">
        <f>IF(ISNUMBER(MATCH(T$66,Calcolo_organizzazione!$JP$185:$KQ$185,0)),_xlfn.IFNA(VLOOKUP($A85,Calcolo_organizzazione!$JP$185:$KQ$186,MATCH(T$66,Calcolo_organizzazione!$JP$185:$KQ$185,0),FALSE),0),"N.A.")</f>
        <v>N.A.</v>
      </c>
      <c r="U85" t="str">
        <f>IF(ISNUMBER(MATCH(U$66,Calcolo_organizzazione!$JP$185:$KQ$185,0)),_xlfn.IFNA(VLOOKUP($A85,Calcolo_organizzazione!$JP$185:$KQ$186,MATCH(U$66,Calcolo_organizzazione!$JP$185:$KQ$185,0),FALSE),0),"N.A.")</f>
        <v>N.A.</v>
      </c>
      <c r="V85" t="str">
        <f>IF(ISNUMBER(MATCH(V$66,Calcolo_organizzazione!$JP$185:$KQ$185,0)),_xlfn.IFNA(VLOOKUP($A85,Calcolo_organizzazione!$JP$185:$KQ$186,MATCH(V$66,Calcolo_organizzazione!$JP$185:$KQ$185,0),FALSE),0),"N.A.")</f>
        <v>N.A.</v>
      </c>
      <c r="W85" t="str">
        <f>IF(ISNUMBER(MATCH(W$66,Calcolo_organizzazione!$JP$185:$KQ$185,0)),_xlfn.IFNA(VLOOKUP($A85,Calcolo_organizzazione!$JP$185:$KQ$186,MATCH(W$66,Calcolo_organizzazione!$JP$185:$KQ$185,0),FALSE),0),"N.A.")</f>
        <v>N.A.</v>
      </c>
      <c r="X85" t="str">
        <f>IF(ISNUMBER(MATCH(X$66,Calcolo_organizzazione!$JP$185:$KQ$185,0)),_xlfn.IFNA(VLOOKUP($A85,Calcolo_organizzazione!$JP$185:$KQ$186,MATCH(X$66,Calcolo_organizzazione!$JP$185:$KQ$185,0),FALSE),0),"N.A.")</f>
        <v>N.A.</v>
      </c>
      <c r="Y85" t="str">
        <f>IF(ISNUMBER(MATCH(Y$66,Calcolo_organizzazione!$JP$185:$KQ$185,0)),_xlfn.IFNA(VLOOKUP($A85,Calcolo_organizzazione!$JP$185:$KQ$186,MATCH(Y$66,Calcolo_organizzazione!$JP$185:$KQ$185,0),FALSE),0),"N.A.")</f>
        <v>N.A.</v>
      </c>
      <c r="Z85" t="str">
        <f>IF(ISNUMBER(MATCH(Z$66,Calcolo_organizzazione!$JP$185:$KQ$185,0)),_xlfn.IFNA(VLOOKUP($A85,Calcolo_organizzazione!$JP$185:$KQ$186,MATCH(Z$66,Calcolo_organizzazione!$JP$185:$KQ$185,0),FALSE),0),"N.A.")</f>
        <v>N.A.</v>
      </c>
      <c r="AA85" t="str">
        <f>IF(ISNUMBER(MATCH(AA$66,Calcolo_organizzazione!$JP$185:$KQ$185,0)),_xlfn.IFNA(VLOOKUP($A85,Calcolo_organizzazione!$JP$185:$KQ$186,MATCH(AA$66,Calcolo_organizzazione!$JP$185:$KQ$185,0),FALSE),0),"N.A.")</f>
        <v>N.A.</v>
      </c>
      <c r="AB85" t="str">
        <f>IF(ISNUMBER(MATCH(AB$66,Calcolo_organizzazione!$JP$185:$KQ$185,0)),_xlfn.IFNA(VLOOKUP($A85,Calcolo_organizzazione!$JP$185:$KQ$186,MATCH(AB$66,Calcolo_organizzazione!$JP$185:$KQ$185,0),FALSE),0),"N.A.")</f>
        <v>N.A.</v>
      </c>
      <c r="DJ85" s="15"/>
    </row>
    <row r="86" spans="1:114" ht="26.25">
      <c r="A86" s="111" t="s">
        <v>178</v>
      </c>
      <c r="B86" s="74">
        <f>IF(ISNUMBER(MATCH(B$66,Calcolo_organizzazione!$JP$194:$KQ$194,0)),_xlfn.IFNA(VLOOKUP($A86,Calcolo_organizzazione!$JP$194:$KQ$195,MATCH(B$66,Calcolo_organizzazione!$JP$194:$KQ$194,0),FALSE),0),"N.A.")</f>
        <v>0.52941176470588236</v>
      </c>
      <c r="C86" s="74">
        <f>IF(ISNUMBER(MATCH(C$66,Calcolo_organizzazione!$JP$194:$KQ$194,0)),_xlfn.IFNA(VLOOKUP($A86,Calcolo_organizzazione!$JP$194:$KQ$195,MATCH(C$66,Calcolo_organizzazione!$JP$194:$KQ$194,0),FALSE),0),"N.A.")</f>
        <v>1</v>
      </c>
      <c r="D86" s="74">
        <f>IF(ISNUMBER(MATCH(D$66,Calcolo_organizzazione!$JP$194:$KQ$194,0)),_xlfn.IFNA(VLOOKUP($A86,Calcolo_organizzazione!$JP$194:$KQ$195,MATCH(D$66,Calcolo_organizzazione!$JP$194:$KQ$194,0),FALSE),0),"N.A.")</f>
        <v>1</v>
      </c>
      <c r="E86" s="74">
        <f>IF(ISNUMBER(MATCH(E$66,Calcolo_organizzazione!$JP$194:$KQ$194,0)),_xlfn.IFNA(VLOOKUP($A86,Calcolo_organizzazione!$JP$194:$KQ$195,MATCH(E$66,Calcolo_organizzazione!$JP$194:$KQ$194,0),FALSE),0),"N.A.")</f>
        <v>0.5</v>
      </c>
      <c r="F86" s="74">
        <f>IF(ISNUMBER(MATCH(F$66,Calcolo_organizzazione!$JP$194:$KQ$194,0)),_xlfn.IFNA(VLOOKUP($A86,Calcolo_organizzazione!$JP$194:$KQ$195,MATCH(F$66,Calcolo_organizzazione!$JP$194:$KQ$194,0),FALSE),0),"N.A.")</f>
        <v>0.58823529411764708</v>
      </c>
      <c r="G86" s="74">
        <f>IF(ISNUMBER(MATCH(G$66,Calcolo_organizzazione!$JP$194:$KQ$194,0)),_xlfn.IFNA(VLOOKUP($A86,Calcolo_organizzazione!$JP$194:$KQ$195,MATCH(G$66,Calcolo_organizzazione!$JP$194:$KQ$194,0),FALSE),0),"N.A.")</f>
        <v>0.45</v>
      </c>
      <c r="H86" s="74">
        <f>IF(ISNUMBER(MATCH(H$66,Calcolo_organizzazione!$JP$194:$KQ$194,0)),_xlfn.IFNA(VLOOKUP($A86,Calcolo_organizzazione!$JP$194:$KQ$195,MATCH(H$66,Calcolo_organizzazione!$JP$194:$KQ$194,0),FALSE),0),"N.A.")</f>
        <v>0.54</v>
      </c>
      <c r="I86" s="74" t="str">
        <f>IF(ISNUMBER(MATCH(I$66,Calcolo_organizzazione!$JP$194:$KQ$194,0)),_xlfn.IFNA(VLOOKUP($A86,Calcolo_organizzazione!$JP$194:$KQ$195,MATCH(I$66,Calcolo_organizzazione!$JP$194:$KQ$194,0),FALSE),0),"N.A.")</f>
        <v>N.A.</v>
      </c>
      <c r="J86" s="74" t="str">
        <f>IF(ISNUMBER(MATCH(J$66,Calcolo_organizzazione!$JP$194:$KQ$194,0)),_xlfn.IFNA(VLOOKUP($A86,Calcolo_organizzazione!$JP$194:$KQ$195,MATCH(J$66,Calcolo_organizzazione!$JP$194:$KQ$194,0),FALSE),0),"N.A.")</f>
        <v>N.A.</v>
      </c>
      <c r="K86" s="74" t="str">
        <f>IF(ISNUMBER(MATCH(K$66,Calcolo_organizzazione!$JP$194:$KQ$194,0)),_xlfn.IFNA(VLOOKUP($A86,Calcolo_organizzazione!$JP$194:$KQ$195,MATCH(K$66,Calcolo_organizzazione!$JP$194:$KQ$194,0),FALSE),0),"N.A.")</f>
        <v>N.A.</v>
      </c>
      <c r="L86" s="74" t="str">
        <f>IF(ISNUMBER(MATCH(L$66,Calcolo_organizzazione!$JP$194:$KQ$194,0)),_xlfn.IFNA(VLOOKUP($A86,Calcolo_organizzazione!$JP$194:$KQ$195,MATCH(L$66,Calcolo_organizzazione!$JP$194:$KQ$194,0),FALSE),0),"N.A.")</f>
        <v>N.A.</v>
      </c>
      <c r="M86" s="74" t="str">
        <f>IF(ISNUMBER(MATCH(M$66,Calcolo_organizzazione!$JP$194:$KQ$194,0)),_xlfn.IFNA(VLOOKUP($A86,Calcolo_organizzazione!$JP$194:$KQ$195,MATCH(M$66,Calcolo_organizzazione!$JP$194:$KQ$194,0),FALSE),0),"N.A.")</f>
        <v>N.A.</v>
      </c>
      <c r="N86" s="74" t="str">
        <f>IF(ISNUMBER(MATCH(N$66,Calcolo_organizzazione!$JP$194:$KQ$194,0)),_xlfn.IFNA(VLOOKUP($A86,Calcolo_organizzazione!$JP$194:$KQ$195,MATCH(N$66,Calcolo_organizzazione!$JP$194:$KQ$194,0),FALSE),0),"N.A.")</f>
        <v>N.A.</v>
      </c>
      <c r="O86" s="74" t="str">
        <f>IF(ISNUMBER(MATCH(O$66,Calcolo_organizzazione!$JP$194:$KQ$194,0)),_xlfn.IFNA(VLOOKUP($A86,Calcolo_organizzazione!$JP$194:$KQ$195,MATCH(O$66,Calcolo_organizzazione!$JP$194:$KQ$194,0),FALSE),0),"N.A.")</f>
        <v>N.A.</v>
      </c>
      <c r="P86" s="74" t="str">
        <f>IF(ISNUMBER(MATCH(P$66,Calcolo_organizzazione!$JP$194:$KQ$194,0)),_xlfn.IFNA(VLOOKUP($A86,Calcolo_organizzazione!$JP$194:$KQ$195,MATCH(P$66,Calcolo_organizzazione!$JP$194:$KQ$194,0),FALSE),0),"N.A.")</f>
        <v>N.A.</v>
      </c>
      <c r="Q86" s="74" t="str">
        <f>IF(ISNUMBER(MATCH(Q$66,Calcolo_organizzazione!$JP$194:$KQ$194,0)),_xlfn.IFNA(VLOOKUP($A86,Calcolo_organizzazione!$JP$194:$KQ$195,MATCH(Q$66,Calcolo_organizzazione!$JP$194:$KQ$194,0),FALSE),0),"N.A.")</f>
        <v>N.A.</v>
      </c>
      <c r="R86" s="74" t="str">
        <f>IF(ISNUMBER(MATCH(R$66,Calcolo_organizzazione!$JP$194:$KQ$194,0)),_xlfn.IFNA(VLOOKUP($A86,Calcolo_organizzazione!$JP$194:$KQ$195,MATCH(R$66,Calcolo_organizzazione!$JP$194:$KQ$194,0),FALSE),0),"N.A.")</f>
        <v>N.A.</v>
      </c>
      <c r="S86" s="74" t="str">
        <f>IF(ISNUMBER(MATCH(S$66,Calcolo_organizzazione!$JP$194:$KQ$194,0)),_xlfn.IFNA(VLOOKUP($A86,Calcolo_organizzazione!$JP$194:$KQ$195,MATCH(S$66,Calcolo_organizzazione!$JP$194:$KQ$194,0),FALSE),0),"N.A.")</f>
        <v>N.A.</v>
      </c>
      <c r="T86" s="74" t="str">
        <f>IF(ISNUMBER(MATCH(T$66,Calcolo_organizzazione!$JP$194:$KQ$194,0)),_xlfn.IFNA(VLOOKUP($A86,Calcolo_organizzazione!$JP$194:$KQ$195,MATCH(T$66,Calcolo_organizzazione!$JP$194:$KQ$194,0),FALSE),0),"N.A.")</f>
        <v>N.A.</v>
      </c>
      <c r="U86" s="74" t="str">
        <f>IF(ISNUMBER(MATCH(U$66,Calcolo_organizzazione!$JP$194:$KQ$194,0)),_xlfn.IFNA(VLOOKUP($A86,Calcolo_organizzazione!$JP$194:$KQ$195,MATCH(U$66,Calcolo_organizzazione!$JP$194:$KQ$194,0),FALSE),0),"N.A.")</f>
        <v>N.A.</v>
      </c>
      <c r="V86" s="74" t="str">
        <f>IF(ISNUMBER(MATCH(V$66,Calcolo_organizzazione!$JP$194:$KQ$194,0)),_xlfn.IFNA(VLOOKUP($A86,Calcolo_organizzazione!$JP$194:$KQ$195,MATCH(V$66,Calcolo_organizzazione!$JP$194:$KQ$194,0),FALSE),0),"N.A.")</f>
        <v>N.A.</v>
      </c>
      <c r="W86" s="74" t="str">
        <f>IF(ISNUMBER(MATCH(W$66,Calcolo_organizzazione!$JP$194:$KQ$194,0)),_xlfn.IFNA(VLOOKUP($A86,Calcolo_organizzazione!$JP$194:$KQ$195,MATCH(W$66,Calcolo_organizzazione!$JP$194:$KQ$194,0),FALSE),0),"N.A.")</f>
        <v>N.A.</v>
      </c>
      <c r="X86" s="74" t="str">
        <f>IF(ISNUMBER(MATCH(X$66,Calcolo_organizzazione!$JP$194:$KQ$194,0)),_xlfn.IFNA(VLOOKUP($A86,Calcolo_organizzazione!$JP$194:$KQ$195,MATCH(X$66,Calcolo_organizzazione!$JP$194:$KQ$194,0),FALSE),0),"N.A.")</f>
        <v>N.A.</v>
      </c>
      <c r="Y86" s="74" t="str">
        <f>IF(ISNUMBER(MATCH(Y$66,Calcolo_organizzazione!$JP$194:$KQ$194,0)),_xlfn.IFNA(VLOOKUP($A86,Calcolo_organizzazione!$JP$194:$KQ$195,MATCH(Y$66,Calcolo_organizzazione!$JP$194:$KQ$194,0),FALSE),0),"N.A.")</f>
        <v>N.A.</v>
      </c>
      <c r="Z86" s="74" t="str">
        <f>IF(ISNUMBER(MATCH(Z$66,Calcolo_organizzazione!$JP$194:$KQ$194,0)),_xlfn.IFNA(VLOOKUP($A86,Calcolo_organizzazione!$JP$194:$KQ$195,MATCH(Z$66,Calcolo_organizzazione!$JP$194:$KQ$194,0),FALSE),0),"N.A.")</f>
        <v>N.A.</v>
      </c>
      <c r="AA86" s="74" t="str">
        <f>IF(ISNUMBER(MATCH(AA$66,Calcolo_organizzazione!$JP$194:$KQ$194,0)),_xlfn.IFNA(VLOOKUP($A86,Calcolo_organizzazione!$JP$194:$KQ$195,MATCH(AA$66,Calcolo_organizzazione!$JP$194:$KQ$194,0),FALSE),0),"N.A.")</f>
        <v>N.A.</v>
      </c>
      <c r="AB86" s="74" t="str">
        <f>IF(ISNUMBER(MATCH(AB$66,Calcolo_organizzazione!$JP$194:$KQ$194,0)),_xlfn.IFNA(VLOOKUP($A86,Calcolo_organizzazione!$JP$194:$KQ$195,MATCH(AB$66,Calcolo_organizzazione!$JP$194:$KQ$194,0),FALSE),0),"N.A.")</f>
        <v>N.A.</v>
      </c>
      <c r="DJ86" s="15"/>
    </row>
    <row r="87" spans="1:114">
      <c r="A87" s="43"/>
      <c r="B87" s="63"/>
      <c r="C87" s="63"/>
      <c r="D87" s="63"/>
      <c r="E87" s="63"/>
      <c r="F87" s="63"/>
      <c r="G87" s="63"/>
      <c r="DJ87" s="15"/>
    </row>
    <row r="88" spans="1:114">
      <c r="A88" s="12"/>
      <c r="DJ88" s="15"/>
    </row>
    <row r="89" spans="1:114">
      <c r="A89" s="12"/>
      <c r="DJ89" s="15"/>
    </row>
    <row r="90" spans="1:114">
      <c r="A90" s="12"/>
      <c r="DJ90" s="15"/>
    </row>
    <row r="91" spans="1:114">
      <c r="A91" s="12"/>
      <c r="DJ91" s="15"/>
    </row>
    <row r="92" spans="1:114">
      <c r="A92" s="12"/>
      <c r="DJ92" s="15"/>
    </row>
    <row r="93" spans="1:114">
      <c r="A93" s="12"/>
      <c r="DJ93" s="15"/>
    </row>
    <row r="94" spans="1:114">
      <c r="A94" s="12"/>
      <c r="DJ94" s="15"/>
    </row>
    <row r="95" spans="1:114">
      <c r="A95" s="12"/>
      <c r="DJ95" s="15"/>
    </row>
    <row r="96" spans="1:114">
      <c r="A96" s="43"/>
      <c r="DJ96" s="15"/>
    </row>
    <row r="97" spans="1:114" ht="26.25">
      <c r="A97" s="112" t="s">
        <v>180</v>
      </c>
      <c r="B97" s="91"/>
      <c r="C97" s="91"/>
      <c r="D97" s="91"/>
      <c r="E97" s="91"/>
      <c r="F97" s="91"/>
      <c r="G97" s="91"/>
      <c r="H97" s="91"/>
      <c r="I97" s="91"/>
      <c r="J97" s="91"/>
      <c r="K97" s="91"/>
      <c r="L97" s="91"/>
      <c r="M97" s="91"/>
      <c r="N97" s="91"/>
      <c r="O97" s="91"/>
      <c r="P97" s="91"/>
      <c r="Q97" s="91"/>
      <c r="R97" s="91"/>
      <c r="S97" s="91"/>
      <c r="T97" s="91"/>
      <c r="U97" s="91"/>
      <c r="V97" s="91"/>
      <c r="W97" s="91"/>
      <c r="X97" s="91"/>
      <c r="Y97" s="103"/>
      <c r="Z97" s="103"/>
      <c r="AA97" s="103"/>
      <c r="AB97" s="103"/>
      <c r="AC97" s="90"/>
      <c r="AD97" s="90"/>
      <c r="AE97" s="90"/>
      <c r="AF97" s="90"/>
      <c r="AG97" s="90"/>
      <c r="AH97" s="90"/>
      <c r="AI97" s="90"/>
      <c r="AJ97" s="90"/>
      <c r="AK97" s="90"/>
      <c r="AL97" s="90"/>
      <c r="AM97" s="90"/>
      <c r="AN97" s="90"/>
      <c r="AO97" s="90"/>
      <c r="AP97" s="90"/>
      <c r="AQ97" s="90"/>
      <c r="AR97" s="90"/>
      <c r="AS97" s="90"/>
      <c r="AT97" s="90"/>
      <c r="AU97" s="90"/>
      <c r="AV97" s="90"/>
      <c r="AW97" s="90"/>
      <c r="AX97" s="90"/>
      <c r="AY97" s="90"/>
      <c r="AZ97" s="90"/>
      <c r="BA97" s="90"/>
      <c r="BB97" s="90"/>
      <c r="BC97" s="90"/>
      <c r="BD97" s="90"/>
      <c r="BE97" s="90"/>
      <c r="BF97" s="90"/>
      <c r="BG97" s="90"/>
      <c r="BH97" s="90"/>
      <c r="BI97" s="90"/>
      <c r="BJ97" s="90"/>
      <c r="BK97" s="90"/>
      <c r="BL97" s="90"/>
      <c r="BM97" s="90"/>
      <c r="BN97" s="90"/>
      <c r="BO97" s="90"/>
      <c r="BP97" s="90"/>
      <c r="BQ97" s="90"/>
      <c r="BR97" s="90"/>
      <c r="BS97" s="90"/>
      <c r="BT97" s="90"/>
      <c r="BU97" s="90"/>
      <c r="BV97" s="90"/>
      <c r="BW97" s="90"/>
      <c r="BX97" s="90"/>
      <c r="BY97" s="90"/>
      <c r="BZ97" s="90"/>
      <c r="CA97" s="90"/>
      <c r="CB97" s="90"/>
      <c r="CC97" s="90"/>
      <c r="CD97" s="90"/>
      <c r="CE97" s="90"/>
      <c r="CF97" s="90"/>
      <c r="CG97" s="90"/>
      <c r="CH97" s="90"/>
      <c r="CI97" s="90"/>
      <c r="CJ97" s="90"/>
      <c r="CK97" s="90"/>
      <c r="CL97" s="90"/>
      <c r="CM97" s="90"/>
      <c r="CN97" s="90"/>
      <c r="CO97" s="90"/>
      <c r="CP97" s="90"/>
      <c r="CQ97" s="90"/>
      <c r="CR97" s="90"/>
      <c r="CS97" s="90"/>
      <c r="CT97" s="90"/>
      <c r="CU97" s="90"/>
      <c r="CV97" s="90"/>
      <c r="CW97" s="90"/>
      <c r="CX97" s="90"/>
      <c r="CY97" s="90"/>
      <c r="CZ97" s="90"/>
      <c r="DA97" s="90"/>
      <c r="DB97" s="90"/>
      <c r="DC97" s="90"/>
      <c r="DD97" s="90"/>
      <c r="DE97" s="90"/>
      <c r="DF97" s="90"/>
      <c r="DG97" s="90"/>
      <c r="DH97" s="90"/>
      <c r="DI97" s="90"/>
      <c r="DJ97" s="92"/>
    </row>
    <row r="98" spans="1:114">
      <c r="A98" s="43"/>
      <c r="B98" s="1" t="str">
        <f>Calcolo_organizzazione!B269</f>
        <v>Ancona</v>
      </c>
      <c r="C98" s="1" t="str">
        <f>Calcolo_organizzazione!C269</f>
        <v>Bologna</v>
      </c>
      <c r="D98" s="1" t="str">
        <f>Calcolo_organizzazione!D269</f>
        <v>Milano</v>
      </c>
      <c r="E98" s="1" t="str">
        <f>Calcolo_organizzazione!E269</f>
        <v>Milano - Pero</v>
      </c>
      <c r="F98" s="1" t="str">
        <f>Calcolo_organizzazione!F269</f>
        <v>Napoli</v>
      </c>
      <c r="G98" s="1" t="str">
        <f>Calcolo_organizzazione!G269</f>
        <v>Roma</v>
      </c>
      <c r="H98" s="1" t="str">
        <f>Calcolo_organizzazione!H269</f>
        <v>Torino</v>
      </c>
      <c r="I98" s="1" t="str">
        <f>Calcolo_organizzazione!I269</f>
        <v>Trento</v>
      </c>
      <c r="J98" s="1" t="str">
        <f>Calcolo_organizzazione!J269</f>
        <v>Venezia</v>
      </c>
      <c r="K98" s="1" t="str">
        <f>Calcolo_organizzazione!K269</f>
        <v>Totale complessivo</v>
      </c>
      <c r="L98" s="1">
        <f>Calcolo_organizzazione!L269</f>
        <v>0</v>
      </c>
      <c r="M98" s="1">
        <f>Calcolo_organizzazione!M269</f>
        <v>0</v>
      </c>
      <c r="N98" s="1">
        <f>Calcolo_organizzazione!N269</f>
        <v>0</v>
      </c>
      <c r="O98" s="1">
        <f>Calcolo_organizzazione!O269</f>
        <v>0</v>
      </c>
      <c r="P98" s="1">
        <f>Calcolo_organizzazione!P269</f>
        <v>0</v>
      </c>
      <c r="Q98" s="1">
        <f>Calcolo_organizzazione!Q269</f>
        <v>0</v>
      </c>
      <c r="R98" s="1">
        <f>Calcolo_organizzazione!R269</f>
        <v>0</v>
      </c>
      <c r="S98" s="1">
        <f>Calcolo_organizzazione!S269</f>
        <v>0</v>
      </c>
      <c r="T98" s="1">
        <f>Calcolo_organizzazione!T269</f>
        <v>0</v>
      </c>
      <c r="U98" s="1">
        <f>Calcolo_organizzazione!U269</f>
        <v>0</v>
      </c>
      <c r="V98" s="1">
        <f>Calcolo_organizzazione!V269</f>
        <v>0</v>
      </c>
      <c r="W98" s="1"/>
      <c r="X98" s="1"/>
      <c r="Y98" s="1"/>
      <c r="Z98" s="1"/>
      <c r="AA98" s="1"/>
      <c r="AB98" s="1"/>
      <c r="DJ98" s="15"/>
    </row>
    <row r="99" spans="1:114" ht="26.25">
      <c r="A99" s="110" t="s">
        <v>135</v>
      </c>
      <c r="B99">
        <f>IF(ISNUMBER(MATCH(B$98,Calcolo_organizzazione!$EZ$264:$FU$264,0)),_xlfn.IFNA(VLOOKUP($A99,Calcolo_organizzazione!$EZ$264:$FU$265,MATCH(B$98,Calcolo_organizzazione!$EZ$264:$FU$264,0),FALSE),0),"N.A.")</f>
        <v>11</v>
      </c>
      <c r="C99">
        <f>IF(ISNUMBER(MATCH(C$98,Calcolo_organizzazione!$EZ$264:$FU$264,0)),_xlfn.IFNA(VLOOKUP($A99,Calcolo_organizzazione!$EZ$264:$FU$265,MATCH(C$98,Calcolo_organizzazione!$EZ$264:$FU$264,0),FALSE),0),"N.A.")</f>
        <v>1</v>
      </c>
      <c r="D99">
        <f>IF(ISNUMBER(MATCH(D$98,Calcolo_organizzazione!$EZ$264:$FU$264,0)),_xlfn.IFNA(VLOOKUP($A99,Calcolo_organizzazione!$EZ$264:$FU$265,MATCH(D$98,Calcolo_organizzazione!$EZ$264:$FU$264,0),FALSE),0),"N.A.")</f>
        <v>22</v>
      </c>
      <c r="E99">
        <f>IF(ISNUMBER(MATCH(E$98,Calcolo_organizzazione!$EZ$264:$FU$264,0)),_xlfn.IFNA(VLOOKUP($A99,Calcolo_organizzazione!$EZ$264:$FU$265,MATCH(E$98,Calcolo_organizzazione!$EZ$264:$FU$264,0),FALSE),0),"N.A.")</f>
        <v>24</v>
      </c>
      <c r="F99">
        <f>IF(ISNUMBER(MATCH(F$98,Calcolo_organizzazione!$EZ$264:$FU$264,0)),_xlfn.IFNA(VLOOKUP($A99,Calcolo_organizzazione!$EZ$264:$FU$265,MATCH(F$98,Calcolo_organizzazione!$EZ$264:$FU$264,0),FALSE),0),"N.A.")</f>
        <v>16</v>
      </c>
      <c r="G99">
        <f>IF(ISNUMBER(MATCH(G$98,Calcolo_organizzazione!$EZ$264:$FU$264,0)),_xlfn.IFNA(VLOOKUP($A99,Calcolo_organizzazione!$EZ$264:$FU$265,MATCH(G$98,Calcolo_organizzazione!$EZ$264:$FU$264,0),FALSE),0),"N.A.")</f>
        <v>2</v>
      </c>
      <c r="H99">
        <f>IF(ISNUMBER(MATCH(H$98,Calcolo_organizzazione!$EZ$264:$FU$264,0)),_xlfn.IFNA(VLOOKUP($A99,Calcolo_organizzazione!$EZ$264:$FU$265,MATCH(H$98,Calcolo_organizzazione!$EZ$264:$FU$264,0),FALSE),0),"N.A.")</f>
        <v>1</v>
      </c>
      <c r="I99">
        <f>IF(ISNUMBER(MATCH(I$98,Calcolo_organizzazione!$EZ$264:$FU$264,0)),_xlfn.IFNA(VLOOKUP($A99,Calcolo_organizzazione!$EZ$264:$FU$265,MATCH(I$98,Calcolo_organizzazione!$EZ$264:$FU$264,0),FALSE),0),"N.A.")</f>
        <v>2</v>
      </c>
      <c r="J99">
        <f>IF(ISNUMBER(MATCH(J$98,Calcolo_organizzazione!$EZ$264:$FU$264,0)),_xlfn.IFNA(VLOOKUP($A99,Calcolo_organizzazione!$EZ$264:$FU$265,MATCH(J$98,Calcolo_organizzazione!$EZ$264:$FU$264,0),FALSE),0),"N.A.")</f>
        <v>2</v>
      </c>
      <c r="K99">
        <f>IF(ISNUMBER(MATCH(K$98,Calcolo_organizzazione!$EZ$264:$FU$264,0)),_xlfn.IFNA(VLOOKUP($A99,Calcolo_organizzazione!$EZ$264:$FU$265,MATCH(K$98,Calcolo_organizzazione!$EZ$264:$FU$264,0),FALSE),0),"N.A.")</f>
        <v>81</v>
      </c>
      <c r="L99" t="str">
        <f>IF(ISNUMBER(MATCH(L$98,Calcolo_organizzazione!$EZ$264:$FU$264,0)),_xlfn.IFNA(VLOOKUP($A99,Calcolo_organizzazione!$EZ$264:$FU$265,MATCH(L$98,Calcolo_organizzazione!$EZ$264:$FU$264,0),FALSE),0),"N.A.")</f>
        <v>N.A.</v>
      </c>
      <c r="M99" t="str">
        <f>IF(ISNUMBER(MATCH(M$98,Calcolo_organizzazione!$EZ$264:$FU$264,0)),_xlfn.IFNA(VLOOKUP($A99,Calcolo_organizzazione!$EZ$264:$FU$265,MATCH(M$98,Calcolo_organizzazione!$EZ$264:$FU$264,0),FALSE),0),"N.A.")</f>
        <v>N.A.</v>
      </c>
      <c r="N99" t="str">
        <f>IF(ISNUMBER(MATCH(N$98,Calcolo_organizzazione!$EZ$264:$FU$264,0)),_xlfn.IFNA(VLOOKUP($A99,Calcolo_organizzazione!$EZ$264:$FU$265,MATCH(N$98,Calcolo_organizzazione!$EZ$264:$FU$264,0),FALSE),0),"N.A.")</f>
        <v>N.A.</v>
      </c>
      <c r="O99" t="str">
        <f>IF(ISNUMBER(MATCH(O$98,Calcolo_organizzazione!$EZ$264:$FU$264,0)),_xlfn.IFNA(VLOOKUP($A99,Calcolo_organizzazione!$EZ$264:$FU$265,MATCH(O$98,Calcolo_organizzazione!$EZ$264:$FU$264,0),FALSE),0),"N.A.")</f>
        <v>N.A.</v>
      </c>
      <c r="P99" t="str">
        <f>IF(ISNUMBER(MATCH(P$98,Calcolo_organizzazione!$EZ$264:$FU$264,0)),_xlfn.IFNA(VLOOKUP($A99,Calcolo_organizzazione!$EZ$264:$FU$265,MATCH(P$98,Calcolo_organizzazione!$EZ$264:$FU$264,0),FALSE),0),"N.A.")</f>
        <v>N.A.</v>
      </c>
      <c r="Q99" t="str">
        <f>IF(ISNUMBER(MATCH(Q$98,Calcolo_organizzazione!$EZ$264:$FU$264,0)),_xlfn.IFNA(VLOOKUP($A99,Calcolo_organizzazione!$EZ$264:$FU$265,MATCH(Q$98,Calcolo_organizzazione!$EZ$264:$FU$264,0),FALSE),0),"N.A.")</f>
        <v>N.A.</v>
      </c>
      <c r="R99" t="str">
        <f>IF(ISNUMBER(MATCH(R$98,Calcolo_organizzazione!$EZ$264:$FU$264,0)),_xlfn.IFNA(VLOOKUP($A99,Calcolo_organizzazione!$EZ$264:$FU$265,MATCH(R$98,Calcolo_organizzazione!$EZ$264:$FU$264,0),FALSE),0),"N.A.")</f>
        <v>N.A.</v>
      </c>
      <c r="S99" t="str">
        <f>IF(ISNUMBER(MATCH(S$98,Calcolo_organizzazione!$EZ$264:$FU$264,0)),_xlfn.IFNA(VLOOKUP($A99,Calcolo_organizzazione!$EZ$264:$FU$265,MATCH(S$98,Calcolo_organizzazione!$EZ$264:$FU$264,0),FALSE),0),"N.A.")</f>
        <v>N.A.</v>
      </c>
      <c r="T99" t="str">
        <f>IF(ISNUMBER(MATCH(T$98,Calcolo_organizzazione!$EZ$264:$FU$264,0)),_xlfn.IFNA(VLOOKUP($A99,Calcolo_organizzazione!$EZ$264:$FU$265,MATCH(T$98,Calcolo_organizzazione!$EZ$264:$FU$264,0),FALSE),0),"N.A.")</f>
        <v>N.A.</v>
      </c>
      <c r="U99" t="str">
        <f>IF(ISNUMBER(MATCH(U$98,Calcolo_organizzazione!$EZ$264:$FU$264,0)),_xlfn.IFNA(VLOOKUP($A99,Calcolo_organizzazione!$EZ$264:$FU$265,MATCH(U$98,Calcolo_organizzazione!$EZ$264:$FU$264,0),FALSE),0),"N.A.")</f>
        <v>N.A.</v>
      </c>
      <c r="V99" t="str">
        <f>IF(ISNUMBER(MATCH(V$98,Calcolo_organizzazione!$EZ$264:$FU$264,0)),_xlfn.IFNA(VLOOKUP($A99,Calcolo_organizzazione!$EZ$264:$FU$265,MATCH(V$98,Calcolo_organizzazione!$EZ$264:$FU$264,0),FALSE),0),"N.A.")</f>
        <v>N.A.</v>
      </c>
      <c r="DJ99" s="15"/>
    </row>
    <row r="100" spans="1:114" ht="26.25">
      <c r="A100" s="110" t="s">
        <v>44</v>
      </c>
      <c r="B100">
        <f>IF(ISNUMBER(MATCH(B$98,Calcolo_organizzazione!$EZ$267:$FU$267,0)),_xlfn.IFNA(VLOOKUP($A100,Calcolo_organizzazione!$EZ$267:$FU$268,MATCH(B$98,Calcolo_organizzazione!$EZ$267:$FU$267,0),FALSE),0),"N.A.")</f>
        <v>14</v>
      </c>
      <c r="C100">
        <f>IF(ISNUMBER(MATCH(C$98,Calcolo_organizzazione!$EZ$267:$FU$267,0)),_xlfn.IFNA(VLOOKUP($A100,Calcolo_organizzazione!$EZ$267:$FU$268,MATCH(C$98,Calcolo_organizzazione!$EZ$267:$FU$267,0),FALSE),0),"N.A.")</f>
        <v>1</v>
      </c>
      <c r="D100">
        <f>IF(ISNUMBER(MATCH(D$98,Calcolo_organizzazione!$EZ$267:$FU$267,0)),_xlfn.IFNA(VLOOKUP($A100,Calcolo_organizzazione!$EZ$267:$FU$268,MATCH(D$98,Calcolo_organizzazione!$EZ$267:$FU$267,0),FALSE),0),"N.A.")</f>
        <v>24</v>
      </c>
      <c r="E100">
        <f>IF(ISNUMBER(MATCH(E$98,Calcolo_organizzazione!$EZ$267:$FU$267,0)),_xlfn.IFNA(VLOOKUP($A100,Calcolo_organizzazione!$EZ$267:$FU$268,MATCH(E$98,Calcolo_organizzazione!$EZ$267:$FU$267,0),FALSE),0),"N.A.")</f>
        <v>26</v>
      </c>
      <c r="F100">
        <f>IF(ISNUMBER(MATCH(F$98,Calcolo_organizzazione!$EZ$267:$FU$267,0)),_xlfn.IFNA(VLOOKUP($A100,Calcolo_organizzazione!$EZ$267:$FU$268,MATCH(F$98,Calcolo_organizzazione!$EZ$267:$FU$267,0),FALSE),0),"N.A.")</f>
        <v>17</v>
      </c>
      <c r="G100">
        <f>IF(ISNUMBER(MATCH(G$98,Calcolo_organizzazione!$EZ$267:$FU$267,0)),_xlfn.IFNA(VLOOKUP($A100,Calcolo_organizzazione!$EZ$267:$FU$268,MATCH(G$98,Calcolo_organizzazione!$EZ$267:$FU$267,0),FALSE),0),"N.A.")</f>
        <v>2</v>
      </c>
      <c r="H100">
        <f>IF(ISNUMBER(MATCH(H$98,Calcolo_organizzazione!$EZ$267:$FU$267,0)),_xlfn.IFNA(VLOOKUP($A100,Calcolo_organizzazione!$EZ$267:$FU$268,MATCH(H$98,Calcolo_organizzazione!$EZ$267:$FU$267,0),FALSE),0),"N.A.")</f>
        <v>1</v>
      </c>
      <c r="I100">
        <f>IF(ISNUMBER(MATCH(I$98,Calcolo_organizzazione!$EZ$267:$FU$267,0)),_xlfn.IFNA(VLOOKUP($A100,Calcolo_organizzazione!$EZ$267:$FU$268,MATCH(I$98,Calcolo_organizzazione!$EZ$267:$FU$267,0),FALSE),0),"N.A.")</f>
        <v>2</v>
      </c>
      <c r="J100">
        <f>IF(ISNUMBER(MATCH(J$98,Calcolo_organizzazione!$EZ$267:$FU$267,0)),_xlfn.IFNA(VLOOKUP($A100,Calcolo_organizzazione!$EZ$267:$FU$268,MATCH(J$98,Calcolo_organizzazione!$EZ$267:$FU$267,0),FALSE),0),"N.A.")</f>
        <v>2</v>
      </c>
      <c r="K100">
        <f>IF(ISNUMBER(MATCH(K$98,Calcolo_organizzazione!$EZ$267:$FU$267,0)),_xlfn.IFNA(VLOOKUP($A100,Calcolo_organizzazione!$EZ$267:$FU$268,MATCH(K$98,Calcolo_organizzazione!$EZ$267:$FU$267,0),FALSE),0),"N.A.")</f>
        <v>89</v>
      </c>
      <c r="L100" t="str">
        <f>IF(ISNUMBER(MATCH(L$98,Calcolo_organizzazione!$EZ$267:$FU$267,0)),_xlfn.IFNA(VLOOKUP($A100,Calcolo_organizzazione!$EZ$267:$FU$268,MATCH(L$98,Calcolo_organizzazione!$EZ$267:$FU$267,0),FALSE),0),"N.A.")</f>
        <v>N.A.</v>
      </c>
      <c r="M100" t="str">
        <f>IF(ISNUMBER(MATCH(M$98,Calcolo_organizzazione!$EZ$267:$FU$267,0)),_xlfn.IFNA(VLOOKUP($A100,Calcolo_organizzazione!$EZ$267:$FU$268,MATCH(M$98,Calcolo_organizzazione!$EZ$267:$FU$267,0),FALSE),0),"N.A.")</f>
        <v>N.A.</v>
      </c>
      <c r="N100" t="str">
        <f>IF(ISNUMBER(MATCH(N$98,Calcolo_organizzazione!$EZ$267:$FU$267,0)),_xlfn.IFNA(VLOOKUP($A100,Calcolo_organizzazione!$EZ$267:$FU$268,MATCH(N$98,Calcolo_organizzazione!$EZ$267:$FU$267,0),FALSE),0),"N.A.")</f>
        <v>N.A.</v>
      </c>
      <c r="O100" t="str">
        <f>IF(ISNUMBER(MATCH(O$98,Calcolo_organizzazione!$EZ$267:$FU$267,0)),_xlfn.IFNA(VLOOKUP($A100,Calcolo_organizzazione!$EZ$267:$FU$268,MATCH(O$98,Calcolo_organizzazione!$EZ$267:$FU$267,0),FALSE),0),"N.A.")</f>
        <v>N.A.</v>
      </c>
      <c r="P100" t="str">
        <f>IF(ISNUMBER(MATCH(P$98,Calcolo_organizzazione!$EZ$267:$FU$267,0)),_xlfn.IFNA(VLOOKUP($A100,Calcolo_organizzazione!$EZ$267:$FU$268,MATCH(P$98,Calcolo_organizzazione!$EZ$267:$FU$267,0),FALSE),0),"N.A.")</f>
        <v>N.A.</v>
      </c>
      <c r="Q100" t="str">
        <f>IF(ISNUMBER(MATCH(Q$98,Calcolo_organizzazione!$EZ$267:$FU$267,0)),_xlfn.IFNA(VLOOKUP($A100,Calcolo_organizzazione!$EZ$267:$FU$268,MATCH(Q$98,Calcolo_organizzazione!$EZ$267:$FU$267,0),FALSE),0),"N.A.")</f>
        <v>N.A.</v>
      </c>
      <c r="R100" t="str">
        <f>IF(ISNUMBER(MATCH(R$98,Calcolo_organizzazione!$EZ$267:$FU$267,0)),_xlfn.IFNA(VLOOKUP($A100,Calcolo_organizzazione!$EZ$267:$FU$268,MATCH(R$98,Calcolo_organizzazione!$EZ$267:$FU$267,0),FALSE),0),"N.A.")</f>
        <v>N.A.</v>
      </c>
      <c r="S100" t="str">
        <f>IF(ISNUMBER(MATCH(S$98,Calcolo_organizzazione!$EZ$267:$FU$267,0)),_xlfn.IFNA(VLOOKUP($A100,Calcolo_organizzazione!$EZ$267:$FU$268,MATCH(S$98,Calcolo_organizzazione!$EZ$267:$FU$267,0),FALSE),0),"N.A.")</f>
        <v>N.A.</v>
      </c>
      <c r="T100" t="str">
        <f>IF(ISNUMBER(MATCH(T$98,Calcolo_organizzazione!$EZ$267:$FU$267,0)),_xlfn.IFNA(VLOOKUP($A100,Calcolo_organizzazione!$EZ$267:$FU$268,MATCH(T$98,Calcolo_organizzazione!$EZ$267:$FU$267,0),FALSE),0),"N.A.")</f>
        <v>N.A.</v>
      </c>
      <c r="U100" t="str">
        <f>IF(ISNUMBER(MATCH(U$98,Calcolo_organizzazione!$EZ$267:$FU$267,0)),_xlfn.IFNA(VLOOKUP($A100,Calcolo_organizzazione!$EZ$267:$FU$268,MATCH(U$98,Calcolo_organizzazione!$EZ$267:$FU$267,0),FALSE),0),"N.A.")</f>
        <v>N.A.</v>
      </c>
      <c r="V100" t="str">
        <f>IF(ISNUMBER(MATCH(V$98,Calcolo_organizzazione!$EZ$267:$FU$267,0)),_xlfn.IFNA(VLOOKUP($A100,Calcolo_organizzazione!$EZ$267:$FU$268,MATCH(V$98,Calcolo_organizzazione!$EZ$267:$FU$267,0),FALSE),0),"N.A.")</f>
        <v>N.A.</v>
      </c>
      <c r="DJ100" s="15"/>
    </row>
    <row r="101" spans="1:114" ht="26.25">
      <c r="A101" s="110" t="s">
        <v>148</v>
      </c>
      <c r="B101" s="25">
        <f>IF(ISNUMBER(MATCH(B$98,Calcolo_organizzazione!$A$269:$X$269,0)),_xlfn.IFNA(VLOOKUP($A101,Calcolo_organizzazione!$A$269:$X$270,MATCH(B$98,Calcolo_organizzazione!$A$269:$X$269,0),FALSE),0),"N.A.")</f>
        <v>0.72727272727272729</v>
      </c>
      <c r="C101" s="25">
        <f>IF(ISNUMBER(MATCH(C$98,Calcolo_organizzazione!$A$269:$X$269,0)),_xlfn.IFNA(VLOOKUP($A101,Calcolo_organizzazione!$A$269:$X$270,MATCH(C$98,Calcolo_organizzazione!$A$269:$X$269,0),FALSE),0),"N.A.")</f>
        <v>1</v>
      </c>
      <c r="D101" s="25">
        <f>IF(ISNUMBER(MATCH(D$98,Calcolo_organizzazione!$A$269:$X$269,0)),_xlfn.IFNA(VLOOKUP($A101,Calcolo_organizzazione!$A$269:$X$270,MATCH(D$98,Calcolo_organizzazione!$A$269:$X$269,0),FALSE),0),"N.A.")</f>
        <v>0.77272727272727271</v>
      </c>
      <c r="E101" s="25">
        <f>IF(ISNUMBER(MATCH(E$98,Calcolo_organizzazione!$A$269:$X$269,0)),_xlfn.IFNA(VLOOKUP($A101,Calcolo_organizzazione!$A$269:$X$270,MATCH(E$98,Calcolo_organizzazione!$A$269:$X$269,0),FALSE),0),"N.A.")</f>
        <v>0.625</v>
      </c>
      <c r="F101" s="25">
        <f>IF(ISNUMBER(MATCH(F$98,Calcolo_organizzazione!$A$269:$X$269,0)),_xlfn.IFNA(VLOOKUP($A101,Calcolo_organizzazione!$A$269:$X$270,MATCH(F$98,Calcolo_organizzazione!$A$269:$X$269,0),FALSE),0),"N.A.")</f>
        <v>0.5</v>
      </c>
      <c r="G101" s="25">
        <f>IF(ISNUMBER(MATCH(G$98,Calcolo_organizzazione!$A$269:$X$269,0)),_xlfn.IFNA(VLOOKUP($A101,Calcolo_organizzazione!$A$269:$X$270,MATCH(G$98,Calcolo_organizzazione!$A$269:$X$269,0),FALSE),0),"N.A.")</f>
        <v>0.5</v>
      </c>
      <c r="H101" s="25">
        <f>IF(ISNUMBER(MATCH(H$98,Calcolo_organizzazione!$A$269:$X$269,0)),_xlfn.IFNA(VLOOKUP($A101,Calcolo_organizzazione!$A$269:$X$270,MATCH(H$98,Calcolo_organizzazione!$A$269:$X$269,0),FALSE),0),"N.A.")</f>
        <v>0</v>
      </c>
      <c r="I101" s="25">
        <f>IF(ISNUMBER(MATCH(I$98,Calcolo_organizzazione!$A$269:$X$269,0)),_xlfn.IFNA(VLOOKUP($A101,Calcolo_organizzazione!$A$269:$X$270,MATCH(I$98,Calcolo_organizzazione!$A$269:$X$269,0),FALSE),0),"N.A.")</f>
        <v>0</v>
      </c>
      <c r="J101" s="25">
        <f>IF(ISNUMBER(MATCH(J$98,Calcolo_organizzazione!$A$269:$X$269,0)),_xlfn.IFNA(VLOOKUP($A101,Calcolo_organizzazione!$A$269:$X$270,MATCH(J$98,Calcolo_organizzazione!$A$269:$X$269,0),FALSE),0),"N.A.")</f>
        <v>0.5</v>
      </c>
      <c r="K101" s="25">
        <f>IF(ISNUMBER(MATCH(K$98,Calcolo_organizzazione!$A$269:$X$269,0)),_xlfn.IFNA(VLOOKUP($A101,Calcolo_organizzazione!$A$269:$X$270,MATCH(K$98,Calcolo_organizzazione!$A$269:$X$269,0),FALSE),0),"N.A.")</f>
        <v>0.62962962962962965</v>
      </c>
      <c r="L101" s="25" t="str">
        <f>IF(ISNUMBER(MATCH(L$98,Calcolo_organizzazione!$A$269:$X$269,0)),_xlfn.IFNA(VLOOKUP($A101,Calcolo_organizzazione!$A$269:$X$270,MATCH(L$98,Calcolo_organizzazione!$A$269:$X$269,0),FALSE),0),"N.A.")</f>
        <v>N.A.</v>
      </c>
      <c r="M101" s="25" t="str">
        <f>IF(ISNUMBER(MATCH(M$98,Calcolo_organizzazione!$A$269:$X$269,0)),_xlfn.IFNA(VLOOKUP($A101,Calcolo_organizzazione!$A$269:$X$270,MATCH(M$98,Calcolo_organizzazione!$A$269:$X$269,0),FALSE),0),"N.A.")</f>
        <v>N.A.</v>
      </c>
      <c r="N101" s="25" t="str">
        <f>IF(ISNUMBER(MATCH(N$98,Calcolo_organizzazione!$A$269:$X$269,0)),_xlfn.IFNA(VLOOKUP($A101,Calcolo_organizzazione!$A$269:$X$270,MATCH(N$98,Calcolo_organizzazione!$A$269:$X$269,0),FALSE),0),"N.A.")</f>
        <v>N.A.</v>
      </c>
      <c r="O101" s="25" t="str">
        <f>IF(ISNUMBER(MATCH(O$98,Calcolo_organizzazione!$A$269:$X$269,0)),_xlfn.IFNA(VLOOKUP($A101,Calcolo_organizzazione!$A$269:$X$270,MATCH(O$98,Calcolo_organizzazione!$A$269:$X$269,0),FALSE),0),"N.A.")</f>
        <v>N.A.</v>
      </c>
      <c r="P101" s="25" t="str">
        <f>IF(ISNUMBER(MATCH(P$98,Calcolo_organizzazione!$A$269:$X$269,0)),_xlfn.IFNA(VLOOKUP($A101,Calcolo_organizzazione!$A$269:$X$270,MATCH(P$98,Calcolo_organizzazione!$A$269:$X$269,0),FALSE),0),"N.A.")</f>
        <v>N.A.</v>
      </c>
      <c r="Q101" s="25" t="str">
        <f>IF(ISNUMBER(MATCH(Q$98,Calcolo_organizzazione!$A$269:$X$269,0)),_xlfn.IFNA(VLOOKUP($A101,Calcolo_organizzazione!$A$269:$X$270,MATCH(Q$98,Calcolo_organizzazione!$A$269:$X$269,0),FALSE),0),"N.A.")</f>
        <v>N.A.</v>
      </c>
      <c r="R101" s="25" t="str">
        <f>IF(ISNUMBER(MATCH(R$98,Calcolo_organizzazione!$A$269:$X$269,0)),_xlfn.IFNA(VLOOKUP($A101,Calcolo_organizzazione!$A$269:$X$270,MATCH(R$98,Calcolo_organizzazione!$A$269:$X$269,0),FALSE),0),"N.A.")</f>
        <v>N.A.</v>
      </c>
      <c r="S101" s="25" t="str">
        <f>IF(ISNUMBER(MATCH(S$98,Calcolo_organizzazione!$A$269:$X$269,0)),_xlfn.IFNA(VLOOKUP($A101,Calcolo_organizzazione!$A$269:$X$270,MATCH(S$98,Calcolo_organizzazione!$A$269:$X$269,0),FALSE),0),"N.A.")</f>
        <v>N.A.</v>
      </c>
      <c r="T101" s="25" t="str">
        <f>IF(ISNUMBER(MATCH(T$98,Calcolo_organizzazione!$A$269:$X$269,0)),_xlfn.IFNA(VLOOKUP($A101,Calcolo_organizzazione!$A$269:$X$270,MATCH(T$98,Calcolo_organizzazione!$A$269:$X$269,0),FALSE),0),"N.A.")</f>
        <v>N.A.</v>
      </c>
      <c r="U101" s="25" t="str">
        <f>IF(ISNUMBER(MATCH(U$98,Calcolo_organizzazione!$A$269:$X$269,0)),_xlfn.IFNA(VLOOKUP($A101,Calcolo_organizzazione!$A$269:$X$270,MATCH(U$98,Calcolo_organizzazione!$A$269:$X$269,0),FALSE),0),"N.A.")</f>
        <v>N.A.</v>
      </c>
      <c r="V101" s="25" t="str">
        <f>IF(ISNUMBER(MATCH(V$98,Calcolo_organizzazione!$A$269:$X$269,0)),_xlfn.IFNA(VLOOKUP($A101,Calcolo_organizzazione!$A$269:$X$270,MATCH(V$98,Calcolo_organizzazione!$A$269:$X$269,0),FALSE),0),"N.A.")</f>
        <v>N.A.</v>
      </c>
      <c r="W101" s="25"/>
      <c r="X101" s="25"/>
      <c r="Y101" s="25"/>
      <c r="Z101" s="25"/>
      <c r="AA101" s="25"/>
      <c r="AB101" s="25"/>
      <c r="DJ101" s="15"/>
    </row>
    <row r="102" spans="1:114" ht="26.25">
      <c r="A102" s="110" t="s">
        <v>149</v>
      </c>
      <c r="B102" s="25">
        <f>IF(ISNUMBER(MATCH(B$98,Calcolo_organizzazione!$AE$269:$AZ$269,0)),_xlfn.IFNA(VLOOKUP($A102,Calcolo_organizzazione!$AE$269:$AZ$270,MATCH(B$98,Calcolo_organizzazione!$AE$269:$AZ$269,0),FALSE),0),"N.A.")</f>
        <v>0.7857142857142857</v>
      </c>
      <c r="C102" s="25">
        <f>IF(ISNUMBER(MATCH(C$98,Calcolo_organizzazione!$AE$269:$AZ$269,0)),_xlfn.IFNA(VLOOKUP($A102,Calcolo_organizzazione!$AE$269:$AZ$270,MATCH(C$98,Calcolo_organizzazione!$AE$269:$AZ$269,0),FALSE),0),"N.A.")</f>
        <v>1</v>
      </c>
      <c r="D102" s="25">
        <f>IF(ISNUMBER(MATCH(D$98,Calcolo_organizzazione!$AE$269:$AZ$269,0)),_xlfn.IFNA(VLOOKUP($A102,Calcolo_organizzazione!$AE$269:$AZ$270,MATCH(D$98,Calcolo_organizzazione!$AE$269:$AZ$269,0),FALSE),0),"N.A.")</f>
        <v>0.91666666666666663</v>
      </c>
      <c r="E102" s="25">
        <f>IF(ISNUMBER(MATCH(E$98,Calcolo_organizzazione!$AE$269:$AZ$269,0)),_xlfn.IFNA(VLOOKUP($A102,Calcolo_organizzazione!$AE$269:$AZ$270,MATCH(E$98,Calcolo_organizzazione!$AE$269:$AZ$269,0),FALSE),0),"N.A.")</f>
        <v>0.92307692307692313</v>
      </c>
      <c r="F102" s="25">
        <f>IF(ISNUMBER(MATCH(F$98,Calcolo_organizzazione!$AE$269:$AZ$269,0)),_xlfn.IFNA(VLOOKUP($A102,Calcolo_organizzazione!$AE$269:$AZ$270,MATCH(F$98,Calcolo_organizzazione!$AE$269:$AZ$269,0),FALSE),0),"N.A.")</f>
        <v>0.94117647058823528</v>
      </c>
      <c r="G102" s="25">
        <f>IF(ISNUMBER(MATCH(G$98,Calcolo_organizzazione!$AE$269:$AZ$269,0)),_xlfn.IFNA(VLOOKUP($A102,Calcolo_organizzazione!$AE$269:$AZ$270,MATCH(G$98,Calcolo_organizzazione!$AE$269:$AZ$269,0),FALSE),0),"N.A.")</f>
        <v>1</v>
      </c>
      <c r="H102" s="25">
        <f>IF(ISNUMBER(MATCH(H$98,Calcolo_organizzazione!$AE$269:$AZ$269,0)),_xlfn.IFNA(VLOOKUP($A102,Calcolo_organizzazione!$AE$269:$AZ$270,MATCH(H$98,Calcolo_organizzazione!$AE$269:$AZ$269,0),FALSE),0),"N.A.")</f>
        <v>1</v>
      </c>
      <c r="I102" s="25">
        <f>IF(ISNUMBER(MATCH(I$98,Calcolo_organizzazione!$AE$269:$AZ$269,0)),_xlfn.IFNA(VLOOKUP($A102,Calcolo_organizzazione!$AE$269:$AZ$270,MATCH(I$98,Calcolo_organizzazione!$AE$269:$AZ$269,0),FALSE),0),"N.A.")</f>
        <v>1</v>
      </c>
      <c r="J102" s="25">
        <f>IF(ISNUMBER(MATCH(J$98,Calcolo_organizzazione!$AE$269:$AZ$269,0)),_xlfn.IFNA(VLOOKUP($A102,Calcolo_organizzazione!$AE$269:$AZ$270,MATCH(J$98,Calcolo_organizzazione!$AE$269:$AZ$269,0),FALSE),0),"N.A.")</f>
        <v>1</v>
      </c>
      <c r="K102" s="25">
        <f>IF(ISNUMBER(MATCH(K$98,Calcolo_organizzazione!$AE$269:$AZ$269,0)),_xlfn.IFNA(VLOOKUP($A102,Calcolo_organizzazione!$AE$269:$AZ$270,MATCH(K$98,Calcolo_organizzazione!$AE$269:$AZ$269,0),FALSE),0),"N.A.")</f>
        <v>0.9101123595505618</v>
      </c>
      <c r="L102" s="25" t="str">
        <f>IF(ISNUMBER(MATCH(L$98,Calcolo_organizzazione!$AE$269:$AZ$269,0)),_xlfn.IFNA(VLOOKUP($A102,Calcolo_organizzazione!$AE$269:$AZ$270,MATCH(L$98,Calcolo_organizzazione!$AE$269:$AZ$269,0),FALSE),0),"N.A.")</f>
        <v>N.A.</v>
      </c>
      <c r="M102" s="25" t="str">
        <f>IF(ISNUMBER(MATCH(M$98,Calcolo_organizzazione!$AE$269:$AZ$269,0)),_xlfn.IFNA(VLOOKUP($A102,Calcolo_organizzazione!$AE$269:$AZ$270,MATCH(M$98,Calcolo_organizzazione!$AE$269:$AZ$269,0),FALSE),0),"N.A.")</f>
        <v>N.A.</v>
      </c>
      <c r="N102" s="25" t="str">
        <f>IF(ISNUMBER(MATCH(N$98,Calcolo_organizzazione!$AE$269:$AZ$269,0)),_xlfn.IFNA(VLOOKUP($A102,Calcolo_organizzazione!$AE$269:$AZ$270,MATCH(N$98,Calcolo_organizzazione!$AE$269:$AZ$269,0),FALSE),0),"N.A.")</f>
        <v>N.A.</v>
      </c>
      <c r="O102" s="25" t="str">
        <f>IF(ISNUMBER(MATCH(O$98,Calcolo_organizzazione!$AE$269:$AZ$269,0)),_xlfn.IFNA(VLOOKUP($A102,Calcolo_organizzazione!$AE$269:$AZ$270,MATCH(O$98,Calcolo_organizzazione!$AE$269:$AZ$269,0),FALSE),0),"N.A.")</f>
        <v>N.A.</v>
      </c>
      <c r="P102" s="25" t="str">
        <f>IF(ISNUMBER(MATCH(P$98,Calcolo_organizzazione!$AE$269:$AZ$269,0)),_xlfn.IFNA(VLOOKUP($A102,Calcolo_organizzazione!$AE$269:$AZ$270,MATCH(P$98,Calcolo_organizzazione!$AE$269:$AZ$269,0),FALSE),0),"N.A.")</f>
        <v>N.A.</v>
      </c>
      <c r="Q102" s="25" t="str">
        <f>IF(ISNUMBER(MATCH(Q$98,Calcolo_organizzazione!$AE$269:$AZ$269,0)),_xlfn.IFNA(VLOOKUP($A102,Calcolo_organizzazione!$AE$269:$AZ$270,MATCH(Q$98,Calcolo_organizzazione!$AE$269:$AZ$269,0),FALSE),0),"N.A.")</f>
        <v>N.A.</v>
      </c>
      <c r="R102" s="25" t="str">
        <f>IF(ISNUMBER(MATCH(R$98,Calcolo_organizzazione!$AE$269:$AZ$269,0)),_xlfn.IFNA(VLOOKUP($A102,Calcolo_organizzazione!$AE$269:$AZ$270,MATCH(R$98,Calcolo_organizzazione!$AE$269:$AZ$269,0),FALSE),0),"N.A.")</f>
        <v>N.A.</v>
      </c>
      <c r="S102" s="25" t="str">
        <f>IF(ISNUMBER(MATCH(S$98,Calcolo_organizzazione!$AE$269:$AZ$269,0)),_xlfn.IFNA(VLOOKUP($A102,Calcolo_organizzazione!$AE$269:$AZ$270,MATCH(S$98,Calcolo_organizzazione!$AE$269:$AZ$269,0),FALSE),0),"N.A.")</f>
        <v>N.A.</v>
      </c>
      <c r="T102" s="25" t="str">
        <f>IF(ISNUMBER(MATCH(T$98,Calcolo_organizzazione!$AE$269:$AZ$269,0)),_xlfn.IFNA(VLOOKUP($A102,Calcolo_organizzazione!$AE$269:$AZ$270,MATCH(T$98,Calcolo_organizzazione!$AE$269:$AZ$269,0),FALSE),0),"N.A.")</f>
        <v>N.A.</v>
      </c>
      <c r="U102" s="25" t="str">
        <f>IF(ISNUMBER(MATCH(U$98,Calcolo_organizzazione!$AE$269:$AZ$269,0)),_xlfn.IFNA(VLOOKUP($A102,Calcolo_organizzazione!$AE$269:$AZ$270,MATCH(U$98,Calcolo_organizzazione!$AE$269:$AZ$269,0),FALSE),0),"N.A.")</f>
        <v>N.A.</v>
      </c>
      <c r="V102" s="25" t="str">
        <f>IF(ISNUMBER(MATCH(V$98,Calcolo_organizzazione!$AE$269:$AZ$269,0)),_xlfn.IFNA(VLOOKUP($A102,Calcolo_organizzazione!$AE$269:$AZ$270,MATCH(V$98,Calcolo_organizzazione!$AE$269:$AZ$269,0),FALSE),0),"N.A.")</f>
        <v>N.A.</v>
      </c>
      <c r="W102" s="25"/>
      <c r="X102" s="25"/>
      <c r="Y102" s="25"/>
      <c r="Z102" s="25"/>
      <c r="AA102" s="25"/>
      <c r="AB102" s="25"/>
      <c r="DJ102" s="15"/>
    </row>
    <row r="103" spans="1:114">
      <c r="A103" s="20"/>
      <c r="DJ103" s="15"/>
    </row>
    <row r="104" spans="1:114">
      <c r="A104" s="43"/>
      <c r="DJ104" s="15"/>
    </row>
    <row r="105" spans="1:114">
      <c r="A105" s="43"/>
      <c r="DJ105" s="15"/>
    </row>
    <row r="106" spans="1:114">
      <c r="A106" s="43"/>
      <c r="DJ106" s="15"/>
    </row>
    <row r="107" spans="1:114">
      <c r="A107" s="43"/>
      <c r="DJ107" s="15"/>
    </row>
    <row r="108" spans="1:114">
      <c r="A108" s="43"/>
      <c r="DJ108" s="15"/>
    </row>
    <row r="109" spans="1:114">
      <c r="A109" s="43"/>
      <c r="DJ109" s="15"/>
    </row>
    <row r="110" spans="1:114">
      <c r="A110" s="43"/>
      <c r="DJ110" s="15"/>
    </row>
    <row r="111" spans="1:114">
      <c r="A111" s="43"/>
      <c r="DJ111" s="15"/>
    </row>
    <row r="112" spans="1:114" ht="26.25">
      <c r="A112" s="112" t="s">
        <v>181</v>
      </c>
      <c r="B112" s="91"/>
      <c r="C112" s="91"/>
      <c r="D112" s="90"/>
      <c r="E112" s="90"/>
      <c r="F112" s="90"/>
      <c r="G112" s="90"/>
      <c r="H112" s="90"/>
      <c r="I112" s="90"/>
      <c r="J112" s="90"/>
      <c r="K112" s="90"/>
      <c r="L112" s="90"/>
      <c r="M112" s="90"/>
      <c r="N112" s="90"/>
      <c r="O112" s="90"/>
      <c r="P112" s="90"/>
      <c r="Q112" s="90"/>
      <c r="R112" s="90"/>
      <c r="S112" s="90"/>
      <c r="T112" s="90"/>
      <c r="U112" s="90"/>
      <c r="V112" s="90"/>
      <c r="W112" s="90"/>
      <c r="X112" s="90"/>
      <c r="Y112" s="90"/>
      <c r="Z112" s="90"/>
      <c r="AA112" s="90"/>
      <c r="AB112" s="90"/>
      <c r="AC112" s="90"/>
      <c r="AD112" s="90"/>
      <c r="AE112" s="90"/>
      <c r="AF112" s="90"/>
      <c r="AG112" s="90"/>
      <c r="AH112" s="90"/>
      <c r="AI112" s="90"/>
      <c r="AJ112" s="90"/>
      <c r="AK112" s="90"/>
      <c r="AL112" s="90"/>
      <c r="AM112" s="90"/>
      <c r="AN112" s="90"/>
      <c r="AO112" s="90"/>
      <c r="AP112" s="90"/>
      <c r="AQ112" s="90"/>
      <c r="AR112" s="90"/>
      <c r="AS112" s="90"/>
      <c r="AT112" s="90"/>
      <c r="AU112" s="90"/>
      <c r="AV112" s="90"/>
      <c r="AW112" s="90"/>
      <c r="AX112" s="90"/>
      <c r="AY112" s="90"/>
      <c r="AZ112" s="90"/>
      <c r="BA112" s="90"/>
      <c r="BB112" s="90"/>
      <c r="BC112" s="90"/>
      <c r="BD112" s="90"/>
      <c r="BE112" s="90"/>
      <c r="BF112" s="90"/>
      <c r="BG112" s="90"/>
      <c r="BH112" s="90"/>
      <c r="BI112" s="90"/>
      <c r="BJ112" s="90"/>
      <c r="BK112" s="90"/>
      <c r="BL112" s="90"/>
      <c r="BM112" s="90"/>
      <c r="BN112" s="90"/>
      <c r="BO112" s="90"/>
      <c r="BP112" s="90"/>
      <c r="BQ112" s="90"/>
      <c r="BR112" s="90"/>
      <c r="BS112" s="90"/>
      <c r="BT112" s="90"/>
      <c r="BU112" s="90"/>
      <c r="BV112" s="90"/>
      <c r="BW112" s="90"/>
      <c r="BX112" s="90"/>
      <c r="BY112" s="90"/>
      <c r="BZ112" s="90"/>
      <c r="CA112" s="90"/>
      <c r="CB112" s="90"/>
      <c r="CC112" s="90"/>
      <c r="CD112" s="90"/>
      <c r="CE112" s="90"/>
      <c r="CF112" s="90"/>
      <c r="CG112" s="90"/>
      <c r="CH112" s="90"/>
      <c r="CI112" s="90"/>
      <c r="CJ112" s="90"/>
      <c r="CK112" s="90"/>
      <c r="CL112" s="90"/>
      <c r="CM112" s="90"/>
      <c r="CN112" s="90"/>
      <c r="CO112" s="90"/>
      <c r="CP112" s="90"/>
      <c r="CQ112" s="90"/>
      <c r="CR112" s="90"/>
      <c r="CS112" s="90"/>
      <c r="CT112" s="90"/>
      <c r="CU112" s="90"/>
      <c r="CV112" s="90"/>
      <c r="CW112" s="90"/>
      <c r="CX112" s="90"/>
      <c r="CY112" s="90"/>
      <c r="CZ112" s="90"/>
      <c r="DA112" s="90"/>
      <c r="DB112" s="90"/>
      <c r="DC112" s="90"/>
      <c r="DD112" s="90"/>
      <c r="DE112" s="90"/>
      <c r="DF112" s="90"/>
      <c r="DG112" s="90"/>
      <c r="DH112" s="90"/>
      <c r="DI112" s="90"/>
      <c r="DJ112" s="92"/>
    </row>
    <row r="113" spans="1:114">
      <c r="A113" s="43"/>
      <c r="B113" s="1" t="str">
        <f>Calcolo_organizzazione!B316</f>
        <v>No</v>
      </c>
      <c r="C113" s="1" t="str">
        <f>Calcolo_organizzazione!C316</f>
        <v>Sì</v>
      </c>
      <c r="D113" s="1" t="str">
        <f>Calcolo_organizzazione!D316</f>
        <v>Totale complessivo</v>
      </c>
      <c r="DJ113" s="15"/>
    </row>
    <row r="114" spans="1:114" ht="26.25">
      <c r="A114" s="110" t="s">
        <v>135</v>
      </c>
      <c r="B114">
        <f>IF(ISNUMBER(MATCH(B$113,Calcolo_organizzazione!$EZ$312:$FC$312,0)),_xlfn.IFNA(VLOOKUP($A114,Calcolo_organizzazione!$EZ$312:$FC$313,MATCH(B$113,Calcolo_organizzazione!$EZ$312:$FC$312,0),FALSE),0),"N.A.")</f>
        <v>55</v>
      </c>
      <c r="C114">
        <f>IF(ISNUMBER(MATCH(C$113,Calcolo_organizzazione!$EZ$312:$FC$312,0)),_xlfn.IFNA(VLOOKUP($A114,Calcolo_organizzazione!$EZ$312:$FC$313,MATCH(C$113,Calcolo_organizzazione!$EZ$312:$FC$312,0),FALSE),0),"N.A.")</f>
        <v>26</v>
      </c>
      <c r="D114">
        <f>IF(ISNUMBER(MATCH(D$113,Calcolo_organizzazione!$EZ$312:$FC$312,0)),_xlfn.IFNA(VLOOKUP($A114,Calcolo_organizzazione!$EZ$312:$FC$313,MATCH(D$113,Calcolo_organizzazione!$EZ$312:$FC$312,0),FALSE),0),"N.A.")</f>
        <v>81</v>
      </c>
      <c r="DJ114" s="15"/>
    </row>
    <row r="115" spans="1:114" ht="26.25">
      <c r="A115" s="110" t="s">
        <v>44</v>
      </c>
      <c r="B115">
        <f>IF(ISNUMBER(MATCH(B$113,Calcolo_organizzazione!$EZ$315:$FC$315,0)),_xlfn.IFNA(VLOOKUP($A115,Calcolo_organizzazione!$EZ$315:$FC$316,MATCH(B$113,Calcolo_organizzazione!$EZ$315:$FC$315,0),FALSE),0),"N.A.")</f>
        <v>60</v>
      </c>
      <c r="C115">
        <f>IF(ISNUMBER(MATCH(C$113,Calcolo_organizzazione!$EZ$315:$FC$315,0)),_xlfn.IFNA(VLOOKUP($A115,Calcolo_organizzazione!$EZ$315:$FC$316,MATCH(C$113,Calcolo_organizzazione!$EZ$315:$FC$315,0),FALSE),0),"N.A.")</f>
        <v>29</v>
      </c>
      <c r="D115">
        <f>IF(ISNUMBER(MATCH(D$113,Calcolo_organizzazione!$EZ$315:$FC$315,0)),_xlfn.IFNA(VLOOKUP($A115,Calcolo_organizzazione!$EZ$315:$FC$316,MATCH(D$113,Calcolo_organizzazione!$EZ$315:$FC$315,0),FALSE),0),"N.A.")</f>
        <v>89</v>
      </c>
      <c r="DJ115" s="15"/>
    </row>
    <row r="116" spans="1:114" ht="26.25">
      <c r="A116" s="110" t="s">
        <v>148</v>
      </c>
      <c r="B116" s="25">
        <f>IF(ISNUMBER(MATCH(B$113,Calcolo_organizzazione!$A$316:$D$316,0)),_xlfn.IFNA(VLOOKUP($A116,Calcolo_organizzazione!$A$316:$D$317,MATCH(B$113,Calcolo_organizzazione!$A$316:$D$316,0),FALSE),0),"N.A.")</f>
        <v>0.61818181818181817</v>
      </c>
      <c r="C116" s="25">
        <f>IF(ISNUMBER(MATCH(C$113,Calcolo_organizzazione!$A$316:$D$316,0)),_xlfn.IFNA(VLOOKUP($A116,Calcolo_organizzazione!$A$316:$D$317,MATCH(C$113,Calcolo_organizzazione!$A$316:$D$316,0),FALSE),0),"N.A.")</f>
        <v>0.65384615384615385</v>
      </c>
      <c r="D116" s="25">
        <f>IF(ISNUMBER(MATCH(D$113,Calcolo_organizzazione!$A$316:$D$316,0)),_xlfn.IFNA(VLOOKUP($A116,Calcolo_organizzazione!$A$316:$D$317,MATCH(D$113,Calcolo_organizzazione!$A$316:$D$316,0),FALSE),0),"N.A.")</f>
        <v>0.62962962962962965</v>
      </c>
      <c r="DJ116" s="15"/>
    </row>
    <row r="117" spans="1:114" ht="26.25">
      <c r="A117" s="110" t="s">
        <v>149</v>
      </c>
      <c r="B117" s="25">
        <f>IF(ISNUMBER(MATCH(B$113,Calcolo_organizzazione!$AE$316:$AH$316,0)),_xlfn.IFNA(VLOOKUP($A117,Calcolo_organizzazione!$AE$316:$AH$317,MATCH(B$113,Calcolo_organizzazione!$AE$316:$AH$316,0),FALSE),0),"N.A.")</f>
        <v>0.91666666666666663</v>
      </c>
      <c r="C117" s="25">
        <f>IF(ISNUMBER(MATCH(C$113,Calcolo_organizzazione!$AE$316:$AH$316,0)),_xlfn.IFNA(VLOOKUP($A117,Calcolo_organizzazione!$AE$316:$AH$317,MATCH(C$113,Calcolo_organizzazione!$AE$316:$AH$316,0),FALSE),0),"N.A.")</f>
        <v>0.89655172413793105</v>
      </c>
      <c r="D117" s="25">
        <f>IF(ISNUMBER(MATCH(D$113,Calcolo_organizzazione!$AE$316:$AH$316,0)),_xlfn.IFNA(VLOOKUP($A117,Calcolo_organizzazione!$AE$316:$AH$317,MATCH(D$113,Calcolo_organizzazione!$AE$316:$AH$316,0),FALSE),0),"N.A.")</f>
        <v>0.9101123595505618</v>
      </c>
      <c r="DJ117" s="15"/>
    </row>
    <row r="118" spans="1:114">
      <c r="A118" s="43"/>
      <c r="DJ118" s="15"/>
    </row>
    <row r="119" spans="1:114">
      <c r="A119" s="43"/>
      <c r="DJ119" s="15"/>
    </row>
    <row r="120" spans="1:114">
      <c r="A120" s="43"/>
      <c r="DJ120" s="15"/>
    </row>
    <row r="121" spans="1:114">
      <c r="A121" s="12"/>
      <c r="DJ121" s="15"/>
    </row>
    <row r="122" spans="1:114">
      <c r="A122" s="12"/>
      <c r="DJ122" s="15"/>
    </row>
    <row r="123" spans="1:114">
      <c r="A123" s="12"/>
      <c r="DJ123" s="15"/>
    </row>
    <row r="124" spans="1:114">
      <c r="A124" s="12"/>
      <c r="DJ124" s="15"/>
    </row>
    <row r="125" spans="1:114" ht="15.75" thickBot="1">
      <c r="A125" s="14"/>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c r="AD125" s="16"/>
      <c r="AE125" s="16"/>
      <c r="AF125" s="16"/>
      <c r="AG125" s="16"/>
      <c r="AH125" s="16"/>
      <c r="AI125" s="16"/>
      <c r="AJ125" s="16"/>
      <c r="AK125" s="16"/>
      <c r="AL125" s="16"/>
      <c r="AM125" s="16"/>
      <c r="AN125" s="16"/>
      <c r="AO125" s="16"/>
      <c r="AP125" s="16"/>
      <c r="AQ125" s="16"/>
      <c r="AR125" s="16"/>
      <c r="AS125" s="16"/>
      <c r="AT125" s="16"/>
      <c r="AU125" s="16"/>
      <c r="AV125" s="16"/>
      <c r="AW125" s="16"/>
      <c r="AX125" s="16"/>
      <c r="AY125" s="16"/>
      <c r="AZ125" s="16"/>
      <c r="BA125" s="16"/>
      <c r="BB125" s="16"/>
      <c r="BC125" s="16"/>
      <c r="BD125" s="16"/>
      <c r="BE125" s="16"/>
      <c r="BF125" s="16"/>
      <c r="BG125" s="16"/>
      <c r="BH125" s="16"/>
      <c r="BI125" s="16"/>
      <c r="BJ125" s="16"/>
      <c r="BK125" s="16"/>
      <c r="BL125" s="16"/>
      <c r="BM125" s="16"/>
      <c r="BN125" s="16"/>
      <c r="BO125" s="16"/>
      <c r="BP125" s="16"/>
      <c r="BQ125" s="16"/>
      <c r="BR125" s="16"/>
      <c r="BS125" s="16"/>
      <c r="BT125" s="16"/>
      <c r="BU125" s="16"/>
      <c r="BV125" s="16"/>
      <c r="BW125" s="16"/>
      <c r="BX125" s="16"/>
      <c r="BY125" s="16"/>
      <c r="BZ125" s="16"/>
      <c r="CA125" s="16"/>
      <c r="CB125" s="16"/>
      <c r="CC125" s="16"/>
      <c r="CD125" s="16"/>
      <c r="CE125" s="16"/>
      <c r="CF125" s="16"/>
      <c r="CG125" s="16"/>
      <c r="CH125" s="16"/>
      <c r="CI125" s="16"/>
      <c r="CJ125" s="16"/>
      <c r="CK125" s="16"/>
      <c r="CL125" s="16"/>
      <c r="CM125" s="16"/>
      <c r="CN125" s="16"/>
      <c r="CO125" s="16"/>
      <c r="CP125" s="16"/>
      <c r="CQ125" s="16"/>
      <c r="CR125" s="16"/>
      <c r="CS125" s="16"/>
      <c r="CT125" s="16"/>
      <c r="CU125" s="16"/>
      <c r="CV125" s="16"/>
      <c r="CW125" s="16"/>
      <c r="CX125" s="16"/>
      <c r="CY125" s="16"/>
      <c r="CZ125" s="16"/>
      <c r="DA125" s="16"/>
      <c r="DB125" s="16"/>
      <c r="DC125" s="16"/>
      <c r="DD125" s="16"/>
      <c r="DE125" s="16"/>
      <c r="DF125" s="16"/>
      <c r="DG125" s="16"/>
      <c r="DH125" s="16"/>
      <c r="DI125" s="16"/>
      <c r="DJ125" s="17"/>
    </row>
    <row r="127" spans="1:114">
      <c r="A127" s="1"/>
    </row>
    <row r="128" spans="1:114">
      <c r="A128" s="1"/>
    </row>
    <row r="129" spans="1:16" ht="27" thickBot="1">
      <c r="A129" s="113" t="s">
        <v>110</v>
      </c>
      <c r="B129" s="1"/>
      <c r="C129" s="1"/>
      <c r="D129" s="1"/>
      <c r="E129" s="1"/>
      <c r="F129" s="1"/>
      <c r="G129" s="1"/>
      <c r="H129" s="1"/>
      <c r="I129" s="1"/>
      <c r="J129" s="1"/>
      <c r="K129" s="1"/>
      <c r="L129" s="1"/>
      <c r="M129" s="1"/>
      <c r="N129" s="1"/>
    </row>
    <row r="130" spans="1:16">
      <c r="A130" s="27"/>
      <c r="B130" s="62">
        <f>Input_dati!B1</f>
        <v>43466</v>
      </c>
      <c r="C130" s="62">
        <f>EDATE(B130,1)</f>
        <v>43497</v>
      </c>
      <c r="D130" s="62">
        <f t="shared" ref="D130:M130" si="0">EDATE(C130,1)</f>
        <v>43525</v>
      </c>
      <c r="E130" s="62">
        <f t="shared" si="0"/>
        <v>43556</v>
      </c>
      <c r="F130" s="62">
        <f t="shared" si="0"/>
        <v>43586</v>
      </c>
      <c r="G130" s="62">
        <f t="shared" si="0"/>
        <v>43617</v>
      </c>
      <c r="H130" s="62">
        <f t="shared" si="0"/>
        <v>43647</v>
      </c>
      <c r="I130" s="62">
        <f t="shared" si="0"/>
        <v>43678</v>
      </c>
      <c r="J130" s="62">
        <f t="shared" si="0"/>
        <v>43709</v>
      </c>
      <c r="K130" s="62">
        <f t="shared" si="0"/>
        <v>43739</v>
      </c>
      <c r="L130" s="62">
        <f t="shared" si="0"/>
        <v>43770</v>
      </c>
      <c r="M130" s="62">
        <f t="shared" si="0"/>
        <v>43800</v>
      </c>
      <c r="N130" s="44"/>
      <c r="O130" s="10"/>
      <c r="P130" s="11"/>
    </row>
    <row r="131" spans="1:16">
      <c r="A131" s="20" t="str">
        <f>Calcolo_organizzazione!CM192</f>
        <v>CORPORATE</v>
      </c>
      <c r="B131">
        <f>Calcolo_organizzazione!CN192</f>
        <v>12</v>
      </c>
      <c r="C131">
        <f>Calcolo_organizzazione!CO192</f>
        <v>0</v>
      </c>
      <c r="D131">
        <f>Calcolo_organizzazione!CP192</f>
        <v>0</v>
      </c>
      <c r="E131">
        <f>Calcolo_organizzazione!CQ192</f>
        <v>0</v>
      </c>
      <c r="F131">
        <f>Calcolo_organizzazione!CR192</f>
        <v>0</v>
      </c>
      <c r="G131">
        <f>Calcolo_organizzazione!CS192</f>
        <v>0</v>
      </c>
      <c r="H131">
        <f>Calcolo_organizzazione!CT192</f>
        <v>0</v>
      </c>
      <c r="I131">
        <f>Calcolo_organizzazione!CU192</f>
        <v>0</v>
      </c>
      <c r="J131">
        <f>Calcolo_organizzazione!CV192</f>
        <v>0</v>
      </c>
      <c r="K131">
        <f>Calcolo_organizzazione!CW192</f>
        <v>0</v>
      </c>
      <c r="L131">
        <f>Calcolo_organizzazione!CX192</f>
        <v>0</v>
      </c>
      <c r="M131">
        <f>Calcolo_organizzazione!CY192</f>
        <v>0</v>
      </c>
      <c r="P131" s="15"/>
    </row>
    <row r="132" spans="1:16">
      <c r="A132" s="20" t="str">
        <f>Calcolo_organizzazione!CM193</f>
        <v>HR</v>
      </c>
      <c r="B132">
        <f>Calcolo_organizzazione!CN193</f>
        <v>2</v>
      </c>
      <c r="C132">
        <f>Calcolo_organizzazione!CO193</f>
        <v>0</v>
      </c>
      <c r="D132">
        <f>Calcolo_organizzazione!CP193</f>
        <v>0</v>
      </c>
      <c r="E132">
        <f>Calcolo_organizzazione!CQ193</f>
        <v>0</v>
      </c>
      <c r="F132">
        <f>Calcolo_organizzazione!CR193</f>
        <v>0</v>
      </c>
      <c r="G132">
        <f>Calcolo_organizzazione!CS193</f>
        <v>0</v>
      </c>
      <c r="H132">
        <f>Calcolo_organizzazione!CT193</f>
        <v>0</v>
      </c>
      <c r="I132">
        <f>Calcolo_organizzazione!CU193</f>
        <v>0</v>
      </c>
      <c r="J132">
        <f>Calcolo_organizzazione!CV193</f>
        <v>0</v>
      </c>
      <c r="K132">
        <f>Calcolo_organizzazione!CW193</f>
        <v>0</v>
      </c>
      <c r="L132">
        <f>Calcolo_organizzazione!CX193</f>
        <v>0</v>
      </c>
      <c r="M132">
        <f>Calcolo_organizzazione!CY193</f>
        <v>0</v>
      </c>
      <c r="P132" s="15"/>
    </row>
    <row r="133" spans="1:16">
      <c r="A133" s="20" t="str">
        <f>Calcolo_organizzazione!CM194</f>
        <v>IT</v>
      </c>
      <c r="B133">
        <f>Calcolo_organizzazione!CN194</f>
        <v>2</v>
      </c>
      <c r="C133">
        <f>Calcolo_organizzazione!CO194</f>
        <v>0</v>
      </c>
      <c r="D133">
        <f>Calcolo_organizzazione!CP194</f>
        <v>0</v>
      </c>
      <c r="E133">
        <f>Calcolo_organizzazione!CQ194</f>
        <v>0</v>
      </c>
      <c r="F133">
        <f>Calcolo_organizzazione!CR194</f>
        <v>0</v>
      </c>
      <c r="G133">
        <f>Calcolo_organizzazione!CS194</f>
        <v>0</v>
      </c>
      <c r="H133">
        <f>Calcolo_organizzazione!CT194</f>
        <v>0</v>
      </c>
      <c r="I133">
        <f>Calcolo_organizzazione!CU194</f>
        <v>0</v>
      </c>
      <c r="J133">
        <f>Calcolo_organizzazione!CV194</f>
        <v>0</v>
      </c>
      <c r="K133">
        <f>Calcolo_organizzazione!CW194</f>
        <v>0</v>
      </c>
      <c r="L133">
        <f>Calcolo_organizzazione!CX194</f>
        <v>0</v>
      </c>
      <c r="M133">
        <f>Calcolo_organizzazione!CY194</f>
        <v>0</v>
      </c>
      <c r="P133" s="15"/>
    </row>
    <row r="134" spans="1:16">
      <c r="A134" s="20" t="str">
        <f>Calcolo_organizzazione!CM195</f>
        <v>MARKETING</v>
      </c>
      <c r="B134">
        <f>Calcolo_organizzazione!CN195</f>
        <v>2</v>
      </c>
      <c r="C134">
        <f>Calcolo_organizzazione!CO195</f>
        <v>0</v>
      </c>
      <c r="D134">
        <f>Calcolo_organizzazione!CP195</f>
        <v>0</v>
      </c>
      <c r="E134">
        <f>Calcolo_organizzazione!CQ195</f>
        <v>0</v>
      </c>
      <c r="F134">
        <f>Calcolo_organizzazione!CR195</f>
        <v>0</v>
      </c>
      <c r="G134">
        <f>Calcolo_organizzazione!CS195</f>
        <v>0</v>
      </c>
      <c r="H134">
        <f>Calcolo_organizzazione!CT195</f>
        <v>0</v>
      </c>
      <c r="I134">
        <f>Calcolo_organizzazione!CU195</f>
        <v>0</v>
      </c>
      <c r="J134">
        <f>Calcolo_organizzazione!CV195</f>
        <v>0</v>
      </c>
      <c r="K134">
        <f>Calcolo_organizzazione!CW195</f>
        <v>0</v>
      </c>
      <c r="L134">
        <f>Calcolo_organizzazione!CX195</f>
        <v>0</v>
      </c>
      <c r="M134">
        <f>Calcolo_organizzazione!CY195</f>
        <v>0</v>
      </c>
      <c r="P134" s="15"/>
    </row>
    <row r="135" spans="1:16">
      <c r="A135" s="20" t="str">
        <f>Calcolo_organizzazione!CM196</f>
        <v>R&amp;D</v>
      </c>
      <c r="B135">
        <f>Calcolo_organizzazione!CN196</f>
        <v>14</v>
      </c>
      <c r="C135">
        <f>Calcolo_organizzazione!CO196</f>
        <v>0</v>
      </c>
      <c r="D135">
        <f>Calcolo_organizzazione!CP196</f>
        <v>0</v>
      </c>
      <c r="E135">
        <f>Calcolo_organizzazione!CQ196</f>
        <v>0</v>
      </c>
      <c r="F135">
        <f>Calcolo_organizzazione!CR196</f>
        <v>0</v>
      </c>
      <c r="G135">
        <f>Calcolo_organizzazione!CS196</f>
        <v>0</v>
      </c>
      <c r="H135">
        <f>Calcolo_organizzazione!CT196</f>
        <v>0</v>
      </c>
      <c r="I135">
        <f>Calcolo_organizzazione!CU196</f>
        <v>0</v>
      </c>
      <c r="J135">
        <f>Calcolo_organizzazione!CV196</f>
        <v>0</v>
      </c>
      <c r="K135">
        <f>Calcolo_organizzazione!CW196</f>
        <v>0</v>
      </c>
      <c r="L135">
        <f>Calcolo_organizzazione!CX196</f>
        <v>0</v>
      </c>
      <c r="M135">
        <f>Calcolo_organizzazione!CY196</f>
        <v>0</v>
      </c>
      <c r="P135" s="15"/>
    </row>
    <row r="136" spans="1:16">
      <c r="A136" s="20" t="str">
        <f>Calcolo_organizzazione!CM197</f>
        <v>SALES</v>
      </c>
      <c r="B136">
        <f>Calcolo_organizzazione!CN197</f>
        <v>22</v>
      </c>
      <c r="C136">
        <f>Calcolo_organizzazione!CO197</f>
        <v>0</v>
      </c>
      <c r="D136">
        <f>Calcolo_organizzazione!CP197</f>
        <v>0</v>
      </c>
      <c r="E136">
        <f>Calcolo_organizzazione!CQ197</f>
        <v>0</v>
      </c>
      <c r="F136">
        <f>Calcolo_organizzazione!CR197</f>
        <v>0</v>
      </c>
      <c r="G136">
        <f>Calcolo_organizzazione!CS197</f>
        <v>0</v>
      </c>
      <c r="H136">
        <f>Calcolo_organizzazione!CT197</f>
        <v>0</v>
      </c>
      <c r="I136">
        <f>Calcolo_organizzazione!CU197</f>
        <v>0</v>
      </c>
      <c r="J136">
        <f>Calcolo_organizzazione!CV197</f>
        <v>0</v>
      </c>
      <c r="K136">
        <f>Calcolo_organizzazione!CW197</f>
        <v>0</v>
      </c>
      <c r="L136">
        <f>Calcolo_organizzazione!CX197</f>
        <v>0</v>
      </c>
      <c r="M136">
        <f>Calcolo_organizzazione!CY197</f>
        <v>0</v>
      </c>
      <c r="P136" s="15"/>
    </row>
    <row r="137" spans="1:16">
      <c r="A137" s="20" t="str">
        <f>Calcolo_organizzazione!CM198</f>
        <v>(vuoto)</v>
      </c>
      <c r="B137">
        <f>Calcolo_organizzazione!CN198</f>
        <v>0</v>
      </c>
      <c r="C137">
        <f>Calcolo_organizzazione!CO198</f>
        <v>0</v>
      </c>
      <c r="D137">
        <f>Calcolo_organizzazione!CP198</f>
        <v>0</v>
      </c>
      <c r="E137">
        <f>Calcolo_organizzazione!CQ198</f>
        <v>0</v>
      </c>
      <c r="F137">
        <f>Calcolo_organizzazione!CR198</f>
        <v>0</v>
      </c>
      <c r="G137">
        <f>Calcolo_organizzazione!CS198</f>
        <v>0</v>
      </c>
      <c r="H137">
        <f>Calcolo_organizzazione!CT198</f>
        <v>0</v>
      </c>
      <c r="I137">
        <f>Calcolo_organizzazione!CU198</f>
        <v>0</v>
      </c>
      <c r="J137">
        <f>Calcolo_organizzazione!CV198</f>
        <v>0</v>
      </c>
      <c r="K137">
        <f>Calcolo_organizzazione!CW198</f>
        <v>0</v>
      </c>
      <c r="L137">
        <f>Calcolo_organizzazione!CX198</f>
        <v>0</v>
      </c>
      <c r="M137">
        <f>Calcolo_organizzazione!CY198</f>
        <v>0</v>
      </c>
      <c r="P137" s="15"/>
    </row>
    <row r="138" spans="1:16">
      <c r="A138" s="20" t="str">
        <f>Calcolo_organizzazione!CM199</f>
        <v>Totale complessivo</v>
      </c>
      <c r="B138">
        <f>Calcolo_organizzazione!CN199</f>
        <v>54</v>
      </c>
      <c r="C138">
        <f>Calcolo_organizzazione!CO199</f>
        <v>0</v>
      </c>
      <c r="D138">
        <f>Calcolo_organizzazione!CP199</f>
        <v>0</v>
      </c>
      <c r="E138">
        <f>Calcolo_organizzazione!CQ199</f>
        <v>0</v>
      </c>
      <c r="F138">
        <f>Calcolo_organizzazione!CR199</f>
        <v>0</v>
      </c>
      <c r="G138">
        <f>Calcolo_organizzazione!CS199</f>
        <v>0</v>
      </c>
      <c r="H138">
        <f>Calcolo_organizzazione!CT199</f>
        <v>0</v>
      </c>
      <c r="I138">
        <f>Calcolo_organizzazione!CU199</f>
        <v>0</v>
      </c>
      <c r="J138">
        <f>Calcolo_organizzazione!CV199</f>
        <v>0</v>
      </c>
      <c r="K138">
        <f>Calcolo_organizzazione!CW199</f>
        <v>0</v>
      </c>
      <c r="L138">
        <f>Calcolo_organizzazione!CX199</f>
        <v>0</v>
      </c>
      <c r="M138">
        <f>Calcolo_organizzazione!CY199</f>
        <v>0</v>
      </c>
      <c r="P138" s="15"/>
    </row>
    <row r="139" spans="1:16">
      <c r="A139" s="20">
        <f>Calcolo_organizzazione!CM200</f>
        <v>0</v>
      </c>
      <c r="B139">
        <f>Calcolo_organizzazione!CN200</f>
        <v>0</v>
      </c>
      <c r="C139">
        <f>Calcolo_organizzazione!CO200</f>
        <v>0</v>
      </c>
      <c r="D139">
        <f>Calcolo_organizzazione!CP200</f>
        <v>0</v>
      </c>
      <c r="E139">
        <f>Calcolo_organizzazione!CQ200</f>
        <v>0</v>
      </c>
      <c r="F139">
        <f>Calcolo_organizzazione!CR200</f>
        <v>0</v>
      </c>
      <c r="G139">
        <f>Calcolo_organizzazione!CS200</f>
        <v>0</v>
      </c>
      <c r="H139">
        <f>Calcolo_organizzazione!CT200</f>
        <v>0</v>
      </c>
      <c r="I139">
        <f>Calcolo_organizzazione!CU200</f>
        <v>0</v>
      </c>
      <c r="J139">
        <f>Calcolo_organizzazione!CV200</f>
        <v>0</v>
      </c>
      <c r="K139">
        <f>Calcolo_organizzazione!CW200</f>
        <v>0</v>
      </c>
      <c r="L139">
        <f>Calcolo_organizzazione!CX200</f>
        <v>0</v>
      </c>
      <c r="M139">
        <f>Calcolo_organizzazione!CY200</f>
        <v>0</v>
      </c>
      <c r="P139" s="15"/>
    </row>
    <row r="140" spans="1:16">
      <c r="A140" s="20">
        <f>Calcolo_organizzazione!CM201</f>
        <v>0</v>
      </c>
      <c r="B140">
        <f>Calcolo_organizzazione!CN201</f>
        <v>0</v>
      </c>
      <c r="C140">
        <f>Calcolo_organizzazione!CO201</f>
        <v>0</v>
      </c>
      <c r="D140">
        <f>Calcolo_organizzazione!CP201</f>
        <v>0</v>
      </c>
      <c r="E140">
        <f>Calcolo_organizzazione!CQ201</f>
        <v>0</v>
      </c>
      <c r="F140">
        <f>Calcolo_organizzazione!CR201</f>
        <v>0</v>
      </c>
      <c r="G140">
        <f>Calcolo_organizzazione!CS201</f>
        <v>0</v>
      </c>
      <c r="H140">
        <f>Calcolo_organizzazione!CT201</f>
        <v>0</v>
      </c>
      <c r="I140">
        <f>Calcolo_organizzazione!CU201</f>
        <v>0</v>
      </c>
      <c r="J140">
        <f>Calcolo_organizzazione!CV201</f>
        <v>0</v>
      </c>
      <c r="K140">
        <f>Calcolo_organizzazione!CW201</f>
        <v>0</v>
      </c>
      <c r="L140">
        <f>Calcolo_organizzazione!CX201</f>
        <v>0</v>
      </c>
      <c r="M140">
        <f>Calcolo_organizzazione!CY201</f>
        <v>0</v>
      </c>
      <c r="P140" s="15"/>
    </row>
    <row r="141" spans="1:16">
      <c r="A141" s="20">
        <f>Calcolo_organizzazione!CM202</f>
        <v>0</v>
      </c>
      <c r="B141">
        <f>Calcolo_organizzazione!CN202</f>
        <v>0</v>
      </c>
      <c r="C141">
        <f>Calcolo_organizzazione!CO202</f>
        <v>0</v>
      </c>
      <c r="D141">
        <f>Calcolo_organizzazione!CP202</f>
        <v>0</v>
      </c>
      <c r="E141">
        <f>Calcolo_organizzazione!CQ202</f>
        <v>0</v>
      </c>
      <c r="F141">
        <f>Calcolo_organizzazione!CR202</f>
        <v>0</v>
      </c>
      <c r="G141">
        <f>Calcolo_organizzazione!CS202</f>
        <v>0</v>
      </c>
      <c r="H141">
        <f>Calcolo_organizzazione!CT202</f>
        <v>0</v>
      </c>
      <c r="I141">
        <f>Calcolo_organizzazione!CU202</f>
        <v>0</v>
      </c>
      <c r="J141">
        <f>Calcolo_organizzazione!CV202</f>
        <v>0</v>
      </c>
      <c r="K141">
        <f>Calcolo_organizzazione!CW202</f>
        <v>0</v>
      </c>
      <c r="L141">
        <f>Calcolo_organizzazione!CX202</f>
        <v>0</v>
      </c>
      <c r="M141">
        <f>Calcolo_organizzazione!CY202</f>
        <v>0</v>
      </c>
      <c r="P141" s="15"/>
    </row>
    <row r="142" spans="1:16">
      <c r="A142" s="20">
        <f>Calcolo_organizzazione!CM203</f>
        <v>0</v>
      </c>
      <c r="B142">
        <f>Calcolo_organizzazione!CN203</f>
        <v>0</v>
      </c>
      <c r="C142">
        <f>Calcolo_organizzazione!CO203</f>
        <v>0</v>
      </c>
      <c r="D142">
        <f>Calcolo_organizzazione!CP203</f>
        <v>0</v>
      </c>
      <c r="E142">
        <f>Calcolo_organizzazione!CQ203</f>
        <v>0</v>
      </c>
      <c r="F142">
        <f>Calcolo_organizzazione!CR203</f>
        <v>0</v>
      </c>
      <c r="G142">
        <f>Calcolo_organizzazione!CS203</f>
        <v>0</v>
      </c>
      <c r="H142">
        <f>Calcolo_organizzazione!CT203</f>
        <v>0</v>
      </c>
      <c r="I142">
        <f>Calcolo_organizzazione!CU203</f>
        <v>0</v>
      </c>
      <c r="J142">
        <f>Calcolo_organizzazione!CV203</f>
        <v>0</v>
      </c>
      <c r="K142">
        <f>Calcolo_organizzazione!CW203</f>
        <v>0</v>
      </c>
      <c r="L142">
        <f>Calcolo_organizzazione!CX203</f>
        <v>0</v>
      </c>
      <c r="M142">
        <f>Calcolo_organizzazione!CY203</f>
        <v>0</v>
      </c>
      <c r="P142" s="15"/>
    </row>
    <row r="143" spans="1:16">
      <c r="A143" s="20">
        <f>Calcolo_organizzazione!CM204</f>
        <v>0</v>
      </c>
      <c r="B143">
        <f>Calcolo_organizzazione!CN204</f>
        <v>0</v>
      </c>
      <c r="C143">
        <f>Calcolo_organizzazione!CO204</f>
        <v>0</v>
      </c>
      <c r="D143">
        <f>Calcolo_organizzazione!CP204</f>
        <v>0</v>
      </c>
      <c r="E143">
        <f>Calcolo_organizzazione!CQ204</f>
        <v>0</v>
      </c>
      <c r="F143">
        <f>Calcolo_organizzazione!CR204</f>
        <v>0</v>
      </c>
      <c r="G143">
        <f>Calcolo_organizzazione!CS204</f>
        <v>0</v>
      </c>
      <c r="H143">
        <f>Calcolo_organizzazione!CT204</f>
        <v>0</v>
      </c>
      <c r="I143">
        <f>Calcolo_organizzazione!CU204</f>
        <v>0</v>
      </c>
      <c r="J143">
        <f>Calcolo_organizzazione!CV204</f>
        <v>0</v>
      </c>
      <c r="K143">
        <f>Calcolo_organizzazione!CW204</f>
        <v>0</v>
      </c>
      <c r="L143">
        <f>Calcolo_organizzazione!CX204</f>
        <v>0</v>
      </c>
      <c r="M143">
        <f>Calcolo_organizzazione!CY204</f>
        <v>0</v>
      </c>
      <c r="P143" s="15"/>
    </row>
    <row r="144" spans="1:16">
      <c r="A144" s="20">
        <f>Calcolo_organizzazione!CM205</f>
        <v>0</v>
      </c>
      <c r="B144">
        <f>Calcolo_organizzazione!CN205</f>
        <v>0</v>
      </c>
      <c r="C144">
        <f>Calcolo_organizzazione!CO205</f>
        <v>0</v>
      </c>
      <c r="D144">
        <f>Calcolo_organizzazione!CP205</f>
        <v>0</v>
      </c>
      <c r="E144">
        <f>Calcolo_organizzazione!CQ205</f>
        <v>0</v>
      </c>
      <c r="F144">
        <f>Calcolo_organizzazione!CR205</f>
        <v>0</v>
      </c>
      <c r="G144">
        <f>Calcolo_organizzazione!CS205</f>
        <v>0</v>
      </c>
      <c r="H144">
        <f>Calcolo_organizzazione!CT205</f>
        <v>0</v>
      </c>
      <c r="I144">
        <f>Calcolo_organizzazione!CU205</f>
        <v>0</v>
      </c>
      <c r="J144">
        <f>Calcolo_organizzazione!CV205</f>
        <v>0</v>
      </c>
      <c r="K144">
        <f>Calcolo_organizzazione!CW205</f>
        <v>0</v>
      </c>
      <c r="L144">
        <f>Calcolo_organizzazione!CX205</f>
        <v>0</v>
      </c>
      <c r="M144">
        <f>Calcolo_organizzazione!CY205</f>
        <v>0</v>
      </c>
      <c r="P144" s="15"/>
    </row>
    <row r="145" spans="1:16">
      <c r="A145" s="20">
        <f>Calcolo_organizzazione!CM206</f>
        <v>0</v>
      </c>
      <c r="B145">
        <f>Calcolo_organizzazione!CN206</f>
        <v>0</v>
      </c>
      <c r="C145">
        <f>Calcolo_organizzazione!CO206</f>
        <v>0</v>
      </c>
      <c r="D145">
        <f>Calcolo_organizzazione!CP206</f>
        <v>0</v>
      </c>
      <c r="E145">
        <f>Calcolo_organizzazione!CQ206</f>
        <v>0</v>
      </c>
      <c r="F145">
        <f>Calcolo_organizzazione!CR206</f>
        <v>0</v>
      </c>
      <c r="G145">
        <f>Calcolo_organizzazione!CS206</f>
        <v>0</v>
      </c>
      <c r="H145">
        <f>Calcolo_organizzazione!CT206</f>
        <v>0</v>
      </c>
      <c r="I145">
        <f>Calcolo_organizzazione!CU206</f>
        <v>0</v>
      </c>
      <c r="J145">
        <f>Calcolo_organizzazione!CV206</f>
        <v>0</v>
      </c>
      <c r="K145">
        <f>Calcolo_organizzazione!CW206</f>
        <v>0</v>
      </c>
      <c r="L145">
        <f>Calcolo_organizzazione!CX206</f>
        <v>0</v>
      </c>
      <c r="M145">
        <f>Calcolo_organizzazione!CY206</f>
        <v>0</v>
      </c>
      <c r="P145" s="15"/>
    </row>
    <row r="146" spans="1:16">
      <c r="A146" s="20">
        <f>Calcolo_organizzazione!CM207</f>
        <v>0</v>
      </c>
      <c r="B146">
        <f>Calcolo_organizzazione!CN207</f>
        <v>0</v>
      </c>
      <c r="C146">
        <f>Calcolo_organizzazione!CO207</f>
        <v>0</v>
      </c>
      <c r="D146">
        <f>Calcolo_organizzazione!CP207</f>
        <v>0</v>
      </c>
      <c r="E146">
        <f>Calcolo_organizzazione!CQ207</f>
        <v>0</v>
      </c>
      <c r="F146">
        <f>Calcolo_organizzazione!CR207</f>
        <v>0</v>
      </c>
      <c r="G146">
        <f>Calcolo_organizzazione!CS207</f>
        <v>0</v>
      </c>
      <c r="H146">
        <f>Calcolo_organizzazione!CT207</f>
        <v>0</v>
      </c>
      <c r="I146">
        <f>Calcolo_organizzazione!CU207</f>
        <v>0</v>
      </c>
      <c r="J146">
        <f>Calcolo_organizzazione!CV207</f>
        <v>0</v>
      </c>
      <c r="K146">
        <f>Calcolo_organizzazione!CW207</f>
        <v>0</v>
      </c>
      <c r="L146">
        <f>Calcolo_organizzazione!CX207</f>
        <v>0</v>
      </c>
      <c r="M146">
        <f>Calcolo_organizzazione!CY207</f>
        <v>0</v>
      </c>
      <c r="P146" s="15"/>
    </row>
    <row r="147" spans="1:16">
      <c r="A147" s="20">
        <f>Calcolo_organizzazione!CM208</f>
        <v>0</v>
      </c>
      <c r="B147">
        <f>Calcolo_organizzazione!CN208</f>
        <v>0</v>
      </c>
      <c r="C147">
        <f>Calcolo_organizzazione!CO208</f>
        <v>0</v>
      </c>
      <c r="D147">
        <f>Calcolo_organizzazione!CP208</f>
        <v>0</v>
      </c>
      <c r="E147">
        <f>Calcolo_organizzazione!CQ208</f>
        <v>0</v>
      </c>
      <c r="F147">
        <f>Calcolo_organizzazione!CR208</f>
        <v>0</v>
      </c>
      <c r="G147">
        <f>Calcolo_organizzazione!CS208</f>
        <v>0</v>
      </c>
      <c r="H147">
        <f>Calcolo_organizzazione!CT208</f>
        <v>0</v>
      </c>
      <c r="I147">
        <f>Calcolo_organizzazione!CU208</f>
        <v>0</v>
      </c>
      <c r="J147">
        <f>Calcolo_organizzazione!CV208</f>
        <v>0</v>
      </c>
      <c r="K147">
        <f>Calcolo_organizzazione!CW208</f>
        <v>0</v>
      </c>
      <c r="L147">
        <f>Calcolo_organizzazione!CX208</f>
        <v>0</v>
      </c>
      <c r="M147">
        <f>Calcolo_organizzazione!CY208</f>
        <v>0</v>
      </c>
      <c r="P147" s="15"/>
    </row>
    <row r="148" spans="1:16">
      <c r="A148" s="20">
        <f>Calcolo_organizzazione!CM209</f>
        <v>0</v>
      </c>
      <c r="B148">
        <f>Calcolo_organizzazione!CN209</f>
        <v>0</v>
      </c>
      <c r="C148">
        <f>Calcolo_organizzazione!CO209</f>
        <v>0</v>
      </c>
      <c r="D148">
        <f>Calcolo_organizzazione!CP209</f>
        <v>0</v>
      </c>
      <c r="E148">
        <f>Calcolo_organizzazione!CQ209</f>
        <v>0</v>
      </c>
      <c r="F148">
        <f>Calcolo_organizzazione!CR209</f>
        <v>0</v>
      </c>
      <c r="G148">
        <f>Calcolo_organizzazione!CS209</f>
        <v>0</v>
      </c>
      <c r="H148">
        <f>Calcolo_organizzazione!CT209</f>
        <v>0</v>
      </c>
      <c r="I148">
        <f>Calcolo_organizzazione!CU209</f>
        <v>0</v>
      </c>
      <c r="J148">
        <f>Calcolo_organizzazione!CV209</f>
        <v>0</v>
      </c>
      <c r="K148">
        <f>Calcolo_organizzazione!CW209</f>
        <v>0</v>
      </c>
      <c r="L148">
        <f>Calcolo_organizzazione!CX209</f>
        <v>0</v>
      </c>
      <c r="M148">
        <f>Calcolo_organizzazione!CY209</f>
        <v>0</v>
      </c>
      <c r="P148" s="15"/>
    </row>
    <row r="149" spans="1:16">
      <c r="A149" s="20">
        <f>Calcolo_organizzazione!CM210</f>
        <v>0</v>
      </c>
      <c r="B149">
        <f>Calcolo_organizzazione!CN210</f>
        <v>0</v>
      </c>
      <c r="C149">
        <f>Calcolo_organizzazione!CO210</f>
        <v>0</v>
      </c>
      <c r="D149">
        <f>Calcolo_organizzazione!CP210</f>
        <v>0</v>
      </c>
      <c r="E149">
        <f>Calcolo_organizzazione!CQ210</f>
        <v>0</v>
      </c>
      <c r="F149">
        <f>Calcolo_organizzazione!CR210</f>
        <v>0</v>
      </c>
      <c r="G149">
        <f>Calcolo_organizzazione!CS210</f>
        <v>0</v>
      </c>
      <c r="H149">
        <f>Calcolo_organizzazione!CT210</f>
        <v>0</v>
      </c>
      <c r="I149">
        <f>Calcolo_organizzazione!CU210</f>
        <v>0</v>
      </c>
      <c r="J149">
        <f>Calcolo_organizzazione!CV210</f>
        <v>0</v>
      </c>
      <c r="K149">
        <f>Calcolo_organizzazione!CW210</f>
        <v>0</v>
      </c>
      <c r="L149">
        <f>Calcolo_organizzazione!CX210</f>
        <v>0</v>
      </c>
      <c r="M149">
        <f>Calcolo_organizzazione!CY210</f>
        <v>0</v>
      </c>
      <c r="P149" s="15"/>
    </row>
    <row r="150" spans="1:16">
      <c r="A150" s="20">
        <f>Calcolo_organizzazione!CM211</f>
        <v>0</v>
      </c>
      <c r="B150">
        <f>Calcolo_organizzazione!CN211</f>
        <v>0</v>
      </c>
      <c r="C150">
        <f>Calcolo_organizzazione!CO211</f>
        <v>0</v>
      </c>
      <c r="D150">
        <f>Calcolo_organizzazione!CP211</f>
        <v>0</v>
      </c>
      <c r="E150">
        <f>Calcolo_organizzazione!CQ211</f>
        <v>0</v>
      </c>
      <c r="F150">
        <f>Calcolo_organizzazione!CR211</f>
        <v>0</v>
      </c>
      <c r="G150">
        <f>Calcolo_organizzazione!CS211</f>
        <v>0</v>
      </c>
      <c r="H150">
        <f>Calcolo_organizzazione!CT211</f>
        <v>0</v>
      </c>
      <c r="I150">
        <f>Calcolo_organizzazione!CU211</f>
        <v>0</v>
      </c>
      <c r="J150">
        <f>Calcolo_organizzazione!CV211</f>
        <v>0</v>
      </c>
      <c r="K150">
        <f>Calcolo_organizzazione!CW211</f>
        <v>0</v>
      </c>
      <c r="L150">
        <f>Calcolo_organizzazione!CX211</f>
        <v>0</v>
      </c>
      <c r="M150">
        <f>Calcolo_organizzazione!CY211</f>
        <v>0</v>
      </c>
      <c r="P150" s="15"/>
    </row>
    <row r="151" spans="1:16">
      <c r="A151" s="20">
        <f>Calcolo_organizzazione!CM212</f>
        <v>0</v>
      </c>
      <c r="B151">
        <f>Calcolo_organizzazione!CN212</f>
        <v>0</v>
      </c>
      <c r="C151">
        <f>Calcolo_organizzazione!CO212</f>
        <v>0</v>
      </c>
      <c r="D151">
        <f>Calcolo_organizzazione!CP212</f>
        <v>0</v>
      </c>
      <c r="E151">
        <f>Calcolo_organizzazione!CQ212</f>
        <v>0</v>
      </c>
      <c r="F151">
        <f>Calcolo_organizzazione!CR212</f>
        <v>0</v>
      </c>
      <c r="G151">
        <f>Calcolo_organizzazione!CS212</f>
        <v>0</v>
      </c>
      <c r="H151">
        <f>Calcolo_organizzazione!CT212</f>
        <v>0</v>
      </c>
      <c r="I151">
        <f>Calcolo_organizzazione!CU212</f>
        <v>0</v>
      </c>
      <c r="J151">
        <f>Calcolo_organizzazione!CV212</f>
        <v>0</v>
      </c>
      <c r="K151">
        <f>Calcolo_organizzazione!CW212</f>
        <v>0</v>
      </c>
      <c r="L151">
        <f>Calcolo_organizzazione!CX212</f>
        <v>0</v>
      </c>
      <c r="M151">
        <f>Calcolo_organizzazione!CY212</f>
        <v>0</v>
      </c>
      <c r="P151" s="15"/>
    </row>
    <row r="152" spans="1:16">
      <c r="A152" s="20">
        <f>Calcolo_organizzazione!CM213</f>
        <v>0</v>
      </c>
      <c r="B152">
        <f>Calcolo_organizzazione!CN213</f>
        <v>0</v>
      </c>
      <c r="C152">
        <f>Calcolo_organizzazione!CO213</f>
        <v>0</v>
      </c>
      <c r="D152">
        <f>Calcolo_organizzazione!CP213</f>
        <v>0</v>
      </c>
      <c r="E152">
        <f>Calcolo_organizzazione!CQ213</f>
        <v>0</v>
      </c>
      <c r="F152">
        <f>Calcolo_organizzazione!CR213</f>
        <v>0</v>
      </c>
      <c r="G152">
        <f>Calcolo_organizzazione!CS213</f>
        <v>0</v>
      </c>
      <c r="H152">
        <f>Calcolo_organizzazione!CT213</f>
        <v>0</v>
      </c>
      <c r="I152">
        <f>Calcolo_organizzazione!CU213</f>
        <v>0</v>
      </c>
      <c r="J152">
        <f>Calcolo_organizzazione!CV213</f>
        <v>0</v>
      </c>
      <c r="K152">
        <f>Calcolo_organizzazione!CW213</f>
        <v>0</v>
      </c>
      <c r="L152">
        <f>Calcolo_organizzazione!CX213</f>
        <v>0</v>
      </c>
      <c r="M152">
        <f>Calcolo_organizzazione!CY213</f>
        <v>0</v>
      </c>
      <c r="P152" s="15"/>
    </row>
    <row r="153" spans="1:16">
      <c r="A153" s="20">
        <f>Calcolo_organizzazione!CM214</f>
        <v>0</v>
      </c>
      <c r="B153">
        <f>Calcolo_organizzazione!CN214</f>
        <v>0</v>
      </c>
      <c r="C153">
        <f>Calcolo_organizzazione!CO214</f>
        <v>0</v>
      </c>
      <c r="D153">
        <f>Calcolo_organizzazione!CP214</f>
        <v>0</v>
      </c>
      <c r="E153">
        <f>Calcolo_organizzazione!CQ214</f>
        <v>0</v>
      </c>
      <c r="F153">
        <f>Calcolo_organizzazione!CR214</f>
        <v>0</v>
      </c>
      <c r="G153">
        <f>Calcolo_organizzazione!CS214</f>
        <v>0</v>
      </c>
      <c r="H153">
        <f>Calcolo_organizzazione!CT214</f>
        <v>0</v>
      </c>
      <c r="I153">
        <f>Calcolo_organizzazione!CU214</f>
        <v>0</v>
      </c>
      <c r="J153">
        <f>Calcolo_organizzazione!CV214</f>
        <v>0</v>
      </c>
      <c r="K153">
        <f>Calcolo_organizzazione!CW214</f>
        <v>0</v>
      </c>
      <c r="L153">
        <f>Calcolo_organizzazione!CX214</f>
        <v>0</v>
      </c>
      <c r="M153">
        <f>Calcolo_organizzazione!CY214</f>
        <v>0</v>
      </c>
      <c r="P153" s="15"/>
    </row>
    <row r="154" spans="1:16">
      <c r="A154" s="20">
        <f>Calcolo_organizzazione!CM215</f>
        <v>0</v>
      </c>
      <c r="B154">
        <f>Calcolo_organizzazione!CN215</f>
        <v>0</v>
      </c>
      <c r="C154">
        <f>Calcolo_organizzazione!CO215</f>
        <v>0</v>
      </c>
      <c r="D154">
        <f>Calcolo_organizzazione!CP215</f>
        <v>0</v>
      </c>
      <c r="E154">
        <f>Calcolo_organizzazione!CQ215</f>
        <v>0</v>
      </c>
      <c r="F154">
        <f>Calcolo_organizzazione!CR215</f>
        <v>0</v>
      </c>
      <c r="G154">
        <f>Calcolo_organizzazione!CS215</f>
        <v>0</v>
      </c>
      <c r="H154">
        <f>Calcolo_organizzazione!CT215</f>
        <v>0</v>
      </c>
      <c r="I154">
        <f>Calcolo_organizzazione!CU215</f>
        <v>0</v>
      </c>
      <c r="J154">
        <f>Calcolo_organizzazione!CV215</f>
        <v>0</v>
      </c>
      <c r="K154">
        <f>Calcolo_organizzazione!CW215</f>
        <v>0</v>
      </c>
      <c r="L154">
        <f>Calcolo_organizzazione!CX215</f>
        <v>0</v>
      </c>
      <c r="M154">
        <f>Calcolo_organizzazione!CY215</f>
        <v>0</v>
      </c>
      <c r="P154" s="15"/>
    </row>
    <row r="155" spans="1:16">
      <c r="A155" s="20">
        <f>Calcolo_organizzazione!CM216</f>
        <v>0</v>
      </c>
      <c r="B155">
        <f>Calcolo_organizzazione!CN216</f>
        <v>0</v>
      </c>
      <c r="C155">
        <f>Calcolo_organizzazione!CO216</f>
        <v>0</v>
      </c>
      <c r="D155">
        <f>Calcolo_organizzazione!CP216</f>
        <v>0</v>
      </c>
      <c r="E155">
        <f>Calcolo_organizzazione!CQ216</f>
        <v>0</v>
      </c>
      <c r="F155">
        <f>Calcolo_organizzazione!CR216</f>
        <v>0</v>
      </c>
      <c r="G155">
        <f>Calcolo_organizzazione!CS216</f>
        <v>0</v>
      </c>
      <c r="H155">
        <f>Calcolo_organizzazione!CT216</f>
        <v>0</v>
      </c>
      <c r="I155">
        <f>Calcolo_organizzazione!CU216</f>
        <v>0</v>
      </c>
      <c r="J155">
        <f>Calcolo_organizzazione!CV216</f>
        <v>0</v>
      </c>
      <c r="K155">
        <f>Calcolo_organizzazione!CW216</f>
        <v>0</v>
      </c>
      <c r="L155">
        <f>Calcolo_organizzazione!CX216</f>
        <v>0</v>
      </c>
      <c r="M155">
        <f>Calcolo_organizzazione!CY216</f>
        <v>0</v>
      </c>
      <c r="P155" s="15"/>
    </row>
    <row r="156" spans="1:16">
      <c r="A156" s="20">
        <f>Calcolo_organizzazione!CM217</f>
        <v>0</v>
      </c>
      <c r="B156">
        <f>Calcolo_organizzazione!CN217</f>
        <v>0</v>
      </c>
      <c r="C156">
        <f>Calcolo_organizzazione!CO217</f>
        <v>0</v>
      </c>
      <c r="D156">
        <f>Calcolo_organizzazione!CP217</f>
        <v>0</v>
      </c>
      <c r="E156">
        <f>Calcolo_organizzazione!CQ217</f>
        <v>0</v>
      </c>
      <c r="F156">
        <f>Calcolo_organizzazione!CR217</f>
        <v>0</v>
      </c>
      <c r="G156">
        <f>Calcolo_organizzazione!CS217</f>
        <v>0</v>
      </c>
      <c r="H156">
        <f>Calcolo_organizzazione!CT217</f>
        <v>0</v>
      </c>
      <c r="I156">
        <f>Calcolo_organizzazione!CU217</f>
        <v>0</v>
      </c>
      <c r="J156">
        <f>Calcolo_organizzazione!CV217</f>
        <v>0</v>
      </c>
      <c r="K156">
        <f>Calcolo_organizzazione!CW217</f>
        <v>0</v>
      </c>
      <c r="L156">
        <f>Calcolo_organizzazione!CX217</f>
        <v>0</v>
      </c>
      <c r="M156">
        <f>Calcolo_organizzazione!CY217</f>
        <v>0</v>
      </c>
      <c r="P156" s="15"/>
    </row>
    <row r="157" spans="1:16">
      <c r="A157" s="20">
        <f>Calcolo_organizzazione!CM218</f>
        <v>0</v>
      </c>
      <c r="B157">
        <f>Calcolo_organizzazione!CN218</f>
        <v>0</v>
      </c>
      <c r="C157">
        <f>Calcolo_organizzazione!CO218</f>
        <v>0</v>
      </c>
      <c r="D157">
        <f>Calcolo_organizzazione!CP218</f>
        <v>0</v>
      </c>
      <c r="E157">
        <f>Calcolo_organizzazione!CQ218</f>
        <v>0</v>
      </c>
      <c r="F157">
        <f>Calcolo_organizzazione!CR218</f>
        <v>0</v>
      </c>
      <c r="G157">
        <f>Calcolo_organizzazione!CS218</f>
        <v>0</v>
      </c>
      <c r="H157">
        <f>Calcolo_organizzazione!CT218</f>
        <v>0</v>
      </c>
      <c r="I157">
        <f>Calcolo_organizzazione!CU218</f>
        <v>0</v>
      </c>
      <c r="J157">
        <f>Calcolo_organizzazione!CV218</f>
        <v>0</v>
      </c>
      <c r="K157">
        <f>Calcolo_organizzazione!CW218</f>
        <v>0</v>
      </c>
      <c r="L157">
        <f>Calcolo_organizzazione!CX218</f>
        <v>0</v>
      </c>
      <c r="M157">
        <f>Calcolo_organizzazione!CY218</f>
        <v>0</v>
      </c>
      <c r="P157" s="15"/>
    </row>
    <row r="158" spans="1:16">
      <c r="A158" s="20"/>
      <c r="P158" s="15"/>
    </row>
    <row r="159" spans="1:16">
      <c r="A159" s="20"/>
      <c r="P159" s="15"/>
    </row>
    <row r="160" spans="1:16">
      <c r="A160" s="20"/>
      <c r="P160" s="15"/>
    </row>
    <row r="161" spans="1:16">
      <c r="A161" s="20"/>
      <c r="P161" s="15"/>
    </row>
    <row r="162" spans="1:16">
      <c r="A162" s="20"/>
      <c r="P162" s="15"/>
    </row>
    <row r="163" spans="1:16">
      <c r="A163" s="20"/>
      <c r="P163" s="15"/>
    </row>
    <row r="164" spans="1:16">
      <c r="A164" s="20"/>
      <c r="P164" s="15"/>
    </row>
    <row r="165" spans="1:16">
      <c r="A165" s="20"/>
      <c r="P165" s="15"/>
    </row>
    <row r="166" spans="1:16">
      <c r="A166" s="20"/>
      <c r="P166" s="15"/>
    </row>
    <row r="167" spans="1:16">
      <c r="A167" s="20"/>
      <c r="P167" s="15"/>
    </row>
    <row r="168" spans="1:16">
      <c r="A168" s="20"/>
      <c r="P168" s="15"/>
    </row>
    <row r="169" spans="1:16">
      <c r="A169" s="20"/>
      <c r="P169" s="15"/>
    </row>
    <row r="170" spans="1:16">
      <c r="A170" s="20"/>
      <c r="P170" s="15"/>
    </row>
    <row r="171" spans="1:16">
      <c r="A171" s="20"/>
      <c r="P171" s="15"/>
    </row>
    <row r="172" spans="1:16">
      <c r="A172" s="20"/>
      <c r="P172" s="15"/>
    </row>
    <row r="173" spans="1:16">
      <c r="A173" s="20"/>
      <c r="P173" s="15"/>
    </row>
    <row r="174" spans="1:16">
      <c r="A174" s="20"/>
      <c r="P174" s="15"/>
    </row>
    <row r="175" spans="1:16">
      <c r="A175" s="20"/>
      <c r="P175" s="15"/>
    </row>
    <row r="176" spans="1:16">
      <c r="A176" s="20"/>
      <c r="P176" s="15"/>
    </row>
    <row r="177" spans="1:48">
      <c r="A177" s="20"/>
      <c r="P177" s="15"/>
    </row>
    <row r="178" spans="1:48">
      <c r="A178" s="20"/>
      <c r="P178" s="15"/>
    </row>
    <row r="179" spans="1:48">
      <c r="A179" s="20"/>
      <c r="P179" s="15"/>
    </row>
    <row r="180" spans="1:48">
      <c r="A180" s="20"/>
      <c r="P180" s="15"/>
    </row>
    <row r="181" spans="1:48">
      <c r="A181" s="20"/>
      <c r="P181" s="15"/>
    </row>
    <row r="182" spans="1:48" ht="15.75" thickBot="1">
      <c r="A182" s="21"/>
      <c r="B182" s="16"/>
      <c r="C182" s="16"/>
      <c r="D182" s="16"/>
      <c r="E182" s="16"/>
      <c r="F182" s="16"/>
      <c r="G182" s="16"/>
      <c r="H182" s="16"/>
      <c r="I182" s="16"/>
      <c r="J182" s="16"/>
      <c r="K182" s="16"/>
      <c r="L182" s="16"/>
      <c r="M182" s="16"/>
      <c r="N182" s="16"/>
      <c r="O182" s="16"/>
      <c r="P182" s="17"/>
    </row>
    <row r="184" spans="1:48">
      <c r="A184" s="1"/>
    </row>
    <row r="185" spans="1:48">
      <c r="A185" s="1"/>
    </row>
    <row r="186" spans="1:48" ht="27" thickBot="1">
      <c r="A186" s="113" t="s">
        <v>111</v>
      </c>
      <c r="Q186" s="1"/>
      <c r="AH186" s="1"/>
    </row>
    <row r="187" spans="1:48" ht="26.25">
      <c r="A187" s="114" t="s">
        <v>155</v>
      </c>
      <c r="B187" s="44"/>
      <c r="C187" s="44"/>
      <c r="D187" s="44"/>
      <c r="E187" s="44"/>
      <c r="F187" s="44"/>
      <c r="G187" s="44"/>
      <c r="H187" s="44"/>
      <c r="I187" s="44"/>
      <c r="J187" s="44"/>
      <c r="K187" s="44"/>
      <c r="L187" s="44"/>
      <c r="M187" s="44"/>
      <c r="N187" s="44"/>
      <c r="O187" s="44"/>
      <c r="P187" s="10"/>
      <c r="Q187" s="115" t="s">
        <v>118</v>
      </c>
      <c r="R187" s="44"/>
      <c r="S187" s="44"/>
      <c r="T187" s="44"/>
      <c r="U187" s="44"/>
      <c r="V187" s="44"/>
      <c r="W187" s="44"/>
      <c r="X187" s="44"/>
      <c r="Y187" s="44"/>
      <c r="Z187" s="44"/>
      <c r="AA187" s="44"/>
      <c r="AB187" s="44"/>
      <c r="AC187" s="44"/>
      <c r="AD187" s="44"/>
      <c r="AE187" s="44"/>
      <c r="AF187" s="10"/>
      <c r="AG187" s="10"/>
      <c r="AH187" s="115" t="s">
        <v>153</v>
      </c>
      <c r="AI187" s="44"/>
      <c r="AJ187" s="44"/>
      <c r="AK187" s="44"/>
      <c r="AL187" s="44"/>
      <c r="AM187" s="44"/>
      <c r="AN187" s="44"/>
      <c r="AO187" s="44"/>
      <c r="AP187" s="44"/>
      <c r="AQ187" s="44"/>
      <c r="AR187" s="44"/>
      <c r="AS187" s="44"/>
      <c r="AT187" s="44"/>
      <c r="AU187" s="44"/>
      <c r="AV187" s="45"/>
    </row>
    <row r="188" spans="1:48">
      <c r="A188" s="12"/>
      <c r="B188" s="32">
        <f>Input_dati!B1</f>
        <v>43466</v>
      </c>
      <c r="C188" s="32">
        <f>EDATE(B188,1)</f>
        <v>43497</v>
      </c>
      <c r="D188" s="32">
        <f t="shared" ref="D188:M188" si="1">EDATE(C188,1)</f>
        <v>43525</v>
      </c>
      <c r="E188" s="32">
        <f t="shared" si="1"/>
        <v>43556</v>
      </c>
      <c r="F188" s="32">
        <f t="shared" si="1"/>
        <v>43586</v>
      </c>
      <c r="G188" s="32">
        <f t="shared" si="1"/>
        <v>43617</v>
      </c>
      <c r="H188" s="32">
        <f t="shared" si="1"/>
        <v>43647</v>
      </c>
      <c r="I188" s="32">
        <f t="shared" si="1"/>
        <v>43678</v>
      </c>
      <c r="J188" s="32">
        <f t="shared" si="1"/>
        <v>43709</v>
      </c>
      <c r="K188" s="32">
        <f t="shared" si="1"/>
        <v>43739</v>
      </c>
      <c r="L188" s="32">
        <f t="shared" si="1"/>
        <v>43770</v>
      </c>
      <c r="M188" s="32">
        <f t="shared" si="1"/>
        <v>43800</v>
      </c>
      <c r="N188" s="1"/>
      <c r="O188" s="1"/>
      <c r="R188" s="32">
        <f>Input_dati!B1</f>
        <v>43466</v>
      </c>
      <c r="S188" s="32">
        <f>EDATE(R188,1)</f>
        <v>43497</v>
      </c>
      <c r="T188" s="32">
        <f t="shared" ref="T188:AC188" si="2">EDATE(S188,1)</f>
        <v>43525</v>
      </c>
      <c r="U188" s="32">
        <f t="shared" si="2"/>
        <v>43556</v>
      </c>
      <c r="V188" s="32">
        <f t="shared" si="2"/>
        <v>43586</v>
      </c>
      <c r="W188" s="32">
        <f t="shared" si="2"/>
        <v>43617</v>
      </c>
      <c r="X188" s="32">
        <f t="shared" si="2"/>
        <v>43647</v>
      </c>
      <c r="Y188" s="32">
        <f t="shared" si="2"/>
        <v>43678</v>
      </c>
      <c r="Z188" s="32">
        <f t="shared" si="2"/>
        <v>43709</v>
      </c>
      <c r="AA188" s="32">
        <f t="shared" si="2"/>
        <v>43739</v>
      </c>
      <c r="AB188" s="32">
        <f t="shared" si="2"/>
        <v>43770</v>
      </c>
      <c r="AC188" s="32">
        <f t="shared" si="2"/>
        <v>43800</v>
      </c>
      <c r="AD188" s="1"/>
      <c r="AE188" s="1"/>
      <c r="AI188" s="32">
        <f>Input_dati!B1</f>
        <v>43466</v>
      </c>
      <c r="AJ188" s="32">
        <f>EDATE(AI188,1)</f>
        <v>43497</v>
      </c>
      <c r="AK188" s="32">
        <f t="shared" ref="AK188:AT188" si="3">EDATE(AJ188,1)</f>
        <v>43525</v>
      </c>
      <c r="AL188" s="32">
        <f t="shared" si="3"/>
        <v>43556</v>
      </c>
      <c r="AM188" s="32">
        <f t="shared" si="3"/>
        <v>43586</v>
      </c>
      <c r="AN188" s="32">
        <f t="shared" si="3"/>
        <v>43617</v>
      </c>
      <c r="AO188" s="32">
        <f t="shared" si="3"/>
        <v>43647</v>
      </c>
      <c r="AP188" s="32">
        <f t="shared" si="3"/>
        <v>43678</v>
      </c>
      <c r="AQ188" s="32">
        <f t="shared" si="3"/>
        <v>43709</v>
      </c>
      <c r="AR188" s="32">
        <f t="shared" si="3"/>
        <v>43739</v>
      </c>
      <c r="AS188" s="32">
        <f t="shared" si="3"/>
        <v>43770</v>
      </c>
      <c r="AT188" s="32">
        <f t="shared" si="3"/>
        <v>43800</v>
      </c>
      <c r="AU188" s="32"/>
      <c r="AV188" s="19"/>
    </row>
    <row r="189" spans="1:48">
      <c r="A189" s="20" t="str">
        <f>Calcolo_organizzazione!DE192</f>
        <v>CORPORATE</v>
      </c>
      <c r="B189" s="24">
        <f>Calcolo_organizzazione!DF192</f>
        <v>0.70588235294117652</v>
      </c>
      <c r="C189" s="24">
        <f>Calcolo_organizzazione!DG192</f>
        <v>0</v>
      </c>
      <c r="D189" s="24">
        <f>Calcolo_organizzazione!DH192</f>
        <v>0</v>
      </c>
      <c r="E189" s="24">
        <f>Calcolo_organizzazione!DI192</f>
        <v>0</v>
      </c>
      <c r="F189" s="24">
        <f>Calcolo_organizzazione!DJ192</f>
        <v>0</v>
      </c>
      <c r="G189" s="24">
        <f>Calcolo_organizzazione!DK192</f>
        <v>0</v>
      </c>
      <c r="H189" s="24">
        <f>Calcolo_organizzazione!DL192</f>
        <v>0</v>
      </c>
      <c r="I189" s="24">
        <f>Calcolo_organizzazione!DM192</f>
        <v>0</v>
      </c>
      <c r="J189" s="24">
        <f>Calcolo_organizzazione!DN192</f>
        <v>0</v>
      </c>
      <c r="K189" s="24">
        <f>Calcolo_organizzazione!DO192</f>
        <v>0</v>
      </c>
      <c r="L189" s="24">
        <f>Calcolo_organizzazione!DP192</f>
        <v>0</v>
      </c>
      <c r="M189" s="24">
        <f>Calcolo_organizzazione!DQ192</f>
        <v>0</v>
      </c>
      <c r="N189" s="24"/>
      <c r="O189" s="24"/>
      <c r="Q189" s="1" t="str">
        <f>Calcolo_organizzazione!DE34</f>
        <v>Femmina</v>
      </c>
      <c r="R189" s="24">
        <f>Calcolo_organizzazione!DF34</f>
        <v>0.58064516129032262</v>
      </c>
      <c r="S189" s="24">
        <f>Calcolo_organizzazione!DG34</f>
        <v>0</v>
      </c>
      <c r="T189" s="24">
        <f>Calcolo_organizzazione!DH34</f>
        <v>0</v>
      </c>
      <c r="U189" s="24">
        <f>Calcolo_organizzazione!DI34</f>
        <v>0</v>
      </c>
      <c r="V189" s="24">
        <f>Calcolo_organizzazione!DJ34</f>
        <v>0</v>
      </c>
      <c r="W189" s="24">
        <f>Calcolo_organizzazione!DK34</f>
        <v>0</v>
      </c>
      <c r="X189" s="24">
        <f>Calcolo_organizzazione!DL34</f>
        <v>0</v>
      </c>
      <c r="Y189" s="24">
        <f>Calcolo_organizzazione!DM34</f>
        <v>0</v>
      </c>
      <c r="Z189" s="24">
        <f>Calcolo_organizzazione!DN34</f>
        <v>0</v>
      </c>
      <c r="AA189" s="24">
        <f>Calcolo_organizzazione!DO34</f>
        <v>0</v>
      </c>
      <c r="AB189" s="24">
        <f>Calcolo_organizzazione!DP34</f>
        <v>0</v>
      </c>
      <c r="AC189" s="24">
        <f>Calcolo_organizzazione!DQ34</f>
        <v>0</v>
      </c>
      <c r="AD189" s="24"/>
      <c r="AE189" s="24"/>
      <c r="AH189" s="1" t="str">
        <f>Calcolo_organizzazione!DE87</f>
        <v>Fino a 30 anni</v>
      </c>
      <c r="AI189" s="24">
        <f>Calcolo_organizzazione!DF87</f>
        <v>0.55555555555555558</v>
      </c>
      <c r="AJ189" s="24">
        <f>Calcolo_organizzazione!DG87</f>
        <v>0</v>
      </c>
      <c r="AK189" s="24">
        <f>Calcolo_organizzazione!DH87</f>
        <v>0</v>
      </c>
      <c r="AL189" s="24">
        <f>Calcolo_organizzazione!DI87</f>
        <v>0</v>
      </c>
      <c r="AM189" s="24">
        <f>Calcolo_organizzazione!DJ87</f>
        <v>0</v>
      </c>
      <c r="AN189" s="24">
        <f>Calcolo_organizzazione!DK87</f>
        <v>0</v>
      </c>
      <c r="AO189" s="24">
        <f>Calcolo_organizzazione!DL87</f>
        <v>0</v>
      </c>
      <c r="AP189" s="24">
        <f>Calcolo_organizzazione!DM87</f>
        <v>0</v>
      </c>
      <c r="AQ189" s="24">
        <f>Calcolo_organizzazione!DN87</f>
        <v>0</v>
      </c>
      <c r="AR189" s="24">
        <f>Calcolo_organizzazione!DO87</f>
        <v>0</v>
      </c>
      <c r="AS189" s="24">
        <f>Calcolo_organizzazione!DP87</f>
        <v>0</v>
      </c>
      <c r="AT189" s="24">
        <f>Calcolo_organizzazione!DQ87</f>
        <v>0</v>
      </c>
      <c r="AU189" s="24"/>
      <c r="AV189" s="18"/>
    </row>
    <row r="190" spans="1:48">
      <c r="A190" s="20" t="str">
        <f>Calcolo_organizzazione!DE193</f>
        <v>HR</v>
      </c>
      <c r="B190" s="24">
        <f>Calcolo_organizzazione!DF193</f>
        <v>0.66666666666666663</v>
      </c>
      <c r="C190" s="24">
        <f>Calcolo_organizzazione!DG193</f>
        <v>0</v>
      </c>
      <c r="D190" s="24">
        <f>Calcolo_organizzazione!DH193</f>
        <v>0</v>
      </c>
      <c r="E190" s="24">
        <f>Calcolo_organizzazione!DI193</f>
        <v>0</v>
      </c>
      <c r="F190" s="24">
        <f>Calcolo_organizzazione!DJ193</f>
        <v>0</v>
      </c>
      <c r="G190" s="24">
        <f>Calcolo_organizzazione!DK193</f>
        <v>0</v>
      </c>
      <c r="H190" s="24">
        <f>Calcolo_organizzazione!DL193</f>
        <v>0</v>
      </c>
      <c r="I190" s="24">
        <f>Calcolo_organizzazione!DM193</f>
        <v>0</v>
      </c>
      <c r="J190" s="24">
        <f>Calcolo_organizzazione!DN193</f>
        <v>0</v>
      </c>
      <c r="K190" s="24">
        <f>Calcolo_organizzazione!DO193</f>
        <v>0</v>
      </c>
      <c r="L190" s="24">
        <f>Calcolo_organizzazione!DP193</f>
        <v>0</v>
      </c>
      <c r="M190" s="24">
        <f>Calcolo_organizzazione!DQ193</f>
        <v>0</v>
      </c>
      <c r="N190" s="24"/>
      <c r="O190" s="24"/>
      <c r="Q190" s="1" t="str">
        <f>Calcolo_organizzazione!DE35</f>
        <v>Maschio</v>
      </c>
      <c r="R190" s="24">
        <f>Calcolo_organizzazione!DF35</f>
        <v>0.52173913043478259</v>
      </c>
      <c r="S190" s="24">
        <f>Calcolo_organizzazione!DG35</f>
        <v>0</v>
      </c>
      <c r="T190" s="24">
        <f>Calcolo_organizzazione!DH35</f>
        <v>0</v>
      </c>
      <c r="U190" s="24">
        <f>Calcolo_organizzazione!DI35</f>
        <v>0</v>
      </c>
      <c r="V190" s="24">
        <f>Calcolo_organizzazione!DJ35</f>
        <v>0</v>
      </c>
      <c r="W190" s="24">
        <f>Calcolo_organizzazione!DK35</f>
        <v>0</v>
      </c>
      <c r="X190" s="24">
        <f>Calcolo_organizzazione!DL35</f>
        <v>0</v>
      </c>
      <c r="Y190" s="24">
        <f>Calcolo_organizzazione!DM35</f>
        <v>0</v>
      </c>
      <c r="Z190" s="24">
        <f>Calcolo_organizzazione!DN35</f>
        <v>0</v>
      </c>
      <c r="AA190" s="24">
        <f>Calcolo_organizzazione!DO35</f>
        <v>0</v>
      </c>
      <c r="AB190" s="24">
        <f>Calcolo_organizzazione!DP35</f>
        <v>0</v>
      </c>
      <c r="AC190" s="24">
        <f>Calcolo_organizzazione!DQ35</f>
        <v>0</v>
      </c>
      <c r="AD190" s="24"/>
      <c r="AE190" s="24"/>
      <c r="AH190" s="1" t="str">
        <f>Calcolo_organizzazione!DE88</f>
        <v>31-35 anni</v>
      </c>
      <c r="AI190" s="24">
        <f>Calcolo_organizzazione!DF88</f>
        <v>0.5</v>
      </c>
      <c r="AJ190" s="24">
        <f>Calcolo_organizzazione!DG88</f>
        <v>0</v>
      </c>
      <c r="AK190" s="24">
        <f>Calcolo_organizzazione!DH88</f>
        <v>0</v>
      </c>
      <c r="AL190" s="24">
        <f>Calcolo_organizzazione!DI88</f>
        <v>0</v>
      </c>
      <c r="AM190" s="24">
        <f>Calcolo_organizzazione!DJ88</f>
        <v>0</v>
      </c>
      <c r="AN190" s="24">
        <f>Calcolo_organizzazione!DK88</f>
        <v>0</v>
      </c>
      <c r="AO190" s="24">
        <f>Calcolo_organizzazione!DL88</f>
        <v>0</v>
      </c>
      <c r="AP190" s="24">
        <f>Calcolo_organizzazione!DM88</f>
        <v>0</v>
      </c>
      <c r="AQ190" s="24">
        <f>Calcolo_organizzazione!DN88</f>
        <v>0</v>
      </c>
      <c r="AR190" s="24">
        <f>Calcolo_organizzazione!DO88</f>
        <v>0</v>
      </c>
      <c r="AS190" s="24">
        <f>Calcolo_organizzazione!DP88</f>
        <v>0</v>
      </c>
      <c r="AT190" s="24">
        <f>Calcolo_organizzazione!DQ88</f>
        <v>0</v>
      </c>
      <c r="AU190" s="24"/>
      <c r="AV190" s="18"/>
    </row>
    <row r="191" spans="1:48">
      <c r="A191" s="20" t="str">
        <f>Calcolo_organizzazione!DE194</f>
        <v>IT</v>
      </c>
      <c r="B191" s="24">
        <f>Calcolo_organizzazione!DF194</f>
        <v>1</v>
      </c>
      <c r="C191" s="24">
        <f>Calcolo_organizzazione!DG194</f>
        <v>0</v>
      </c>
      <c r="D191" s="24">
        <f>Calcolo_organizzazione!DH194</f>
        <v>0</v>
      </c>
      <c r="E191" s="24">
        <f>Calcolo_organizzazione!DI194</f>
        <v>0</v>
      </c>
      <c r="F191" s="24">
        <f>Calcolo_organizzazione!DJ194</f>
        <v>0</v>
      </c>
      <c r="G191" s="24">
        <f>Calcolo_organizzazione!DK194</f>
        <v>0</v>
      </c>
      <c r="H191" s="24">
        <f>Calcolo_organizzazione!DL194</f>
        <v>0</v>
      </c>
      <c r="I191" s="24">
        <f>Calcolo_organizzazione!DM194</f>
        <v>0</v>
      </c>
      <c r="J191" s="24">
        <f>Calcolo_organizzazione!DN194</f>
        <v>0</v>
      </c>
      <c r="K191" s="24">
        <f>Calcolo_organizzazione!DO194</f>
        <v>0</v>
      </c>
      <c r="L191" s="24">
        <f>Calcolo_organizzazione!DP194</f>
        <v>0</v>
      </c>
      <c r="M191" s="24">
        <f>Calcolo_organizzazione!DQ194</f>
        <v>0</v>
      </c>
      <c r="N191" s="24"/>
      <c r="O191" s="24"/>
      <c r="Q191" s="1" t="str">
        <f>Calcolo_organizzazione!DE36</f>
        <v>(vuoto)</v>
      </c>
      <c r="R191" s="24">
        <f>Calcolo_organizzazione!DF36</f>
        <v>0</v>
      </c>
      <c r="S191" s="24">
        <f>Calcolo_organizzazione!DG36</f>
        <v>0</v>
      </c>
      <c r="T191" s="24">
        <f>Calcolo_organizzazione!DH36</f>
        <v>0</v>
      </c>
      <c r="U191" s="24">
        <f>Calcolo_organizzazione!DI36</f>
        <v>0</v>
      </c>
      <c r="V191" s="24">
        <f>Calcolo_organizzazione!DJ36</f>
        <v>0</v>
      </c>
      <c r="W191" s="24">
        <f>Calcolo_organizzazione!DK36</f>
        <v>0</v>
      </c>
      <c r="X191" s="24">
        <f>Calcolo_organizzazione!DL36</f>
        <v>0</v>
      </c>
      <c r="Y191" s="24">
        <f>Calcolo_organizzazione!DM36</f>
        <v>0</v>
      </c>
      <c r="Z191" s="24">
        <f>Calcolo_organizzazione!DN36</f>
        <v>0</v>
      </c>
      <c r="AA191" s="24">
        <f>Calcolo_organizzazione!DO36</f>
        <v>0</v>
      </c>
      <c r="AB191" s="24">
        <f>Calcolo_organizzazione!DP36</f>
        <v>0</v>
      </c>
      <c r="AC191" s="24">
        <f>Calcolo_organizzazione!DQ36</f>
        <v>0</v>
      </c>
      <c r="AD191" s="24"/>
      <c r="AE191" s="24"/>
      <c r="AH191" s="1" t="str">
        <f>Calcolo_organizzazione!DE89</f>
        <v>36-45 anni</v>
      </c>
      <c r="AI191" s="24">
        <f>Calcolo_organizzazione!DF89</f>
        <v>0.55172413793103448</v>
      </c>
      <c r="AJ191" s="24">
        <f>Calcolo_organizzazione!DG89</f>
        <v>0</v>
      </c>
      <c r="AK191" s="24">
        <f>Calcolo_organizzazione!DH89</f>
        <v>0</v>
      </c>
      <c r="AL191" s="24">
        <f>Calcolo_organizzazione!DI89</f>
        <v>0</v>
      </c>
      <c r="AM191" s="24">
        <f>Calcolo_organizzazione!DJ89</f>
        <v>0</v>
      </c>
      <c r="AN191" s="24">
        <f>Calcolo_organizzazione!DK89</f>
        <v>0</v>
      </c>
      <c r="AO191" s="24">
        <f>Calcolo_organizzazione!DL89</f>
        <v>0</v>
      </c>
      <c r="AP191" s="24">
        <f>Calcolo_organizzazione!DM89</f>
        <v>0</v>
      </c>
      <c r="AQ191" s="24">
        <f>Calcolo_organizzazione!DN89</f>
        <v>0</v>
      </c>
      <c r="AR191" s="24">
        <f>Calcolo_organizzazione!DO89</f>
        <v>0</v>
      </c>
      <c r="AS191" s="24">
        <f>Calcolo_organizzazione!DP89</f>
        <v>0</v>
      </c>
      <c r="AT191" s="24">
        <f>Calcolo_organizzazione!DQ89</f>
        <v>0</v>
      </c>
      <c r="AU191" s="24"/>
      <c r="AV191" s="18"/>
    </row>
    <row r="192" spans="1:48">
      <c r="A192" s="20" t="str">
        <f>Calcolo_organizzazione!DE195</f>
        <v>MARKETING</v>
      </c>
      <c r="B192" s="24">
        <f>Calcolo_organizzazione!DF195</f>
        <v>0.5</v>
      </c>
      <c r="C192" s="24">
        <f>Calcolo_organizzazione!DG195</f>
        <v>0</v>
      </c>
      <c r="D192" s="24">
        <f>Calcolo_organizzazione!DH195</f>
        <v>0</v>
      </c>
      <c r="E192" s="24">
        <f>Calcolo_organizzazione!DI195</f>
        <v>0</v>
      </c>
      <c r="F192" s="24">
        <f>Calcolo_organizzazione!DJ195</f>
        <v>0</v>
      </c>
      <c r="G192" s="24">
        <f>Calcolo_organizzazione!DK195</f>
        <v>0</v>
      </c>
      <c r="H192" s="24">
        <f>Calcolo_organizzazione!DL195</f>
        <v>0</v>
      </c>
      <c r="I192" s="24">
        <f>Calcolo_organizzazione!DM195</f>
        <v>0</v>
      </c>
      <c r="J192" s="24">
        <f>Calcolo_organizzazione!DN195</f>
        <v>0</v>
      </c>
      <c r="K192" s="24">
        <f>Calcolo_organizzazione!DO195</f>
        <v>0</v>
      </c>
      <c r="L192" s="24">
        <f>Calcolo_organizzazione!DP195</f>
        <v>0</v>
      </c>
      <c r="M192" s="24">
        <f>Calcolo_organizzazione!DQ195</f>
        <v>0</v>
      </c>
      <c r="N192" s="24"/>
      <c r="O192" s="24"/>
      <c r="Q192" s="1" t="str">
        <f>Calcolo_organizzazione!DE37</f>
        <v>Totale complessivo</v>
      </c>
      <c r="R192" s="24">
        <f>Calcolo_organizzazione!DF37</f>
        <v>0.54</v>
      </c>
      <c r="S192" s="24">
        <f>Calcolo_organizzazione!DG37</f>
        <v>0</v>
      </c>
      <c r="T192" s="24">
        <f>Calcolo_organizzazione!DH37</f>
        <v>0</v>
      </c>
      <c r="U192" s="24">
        <f>Calcolo_organizzazione!DI37</f>
        <v>0</v>
      </c>
      <c r="V192" s="24">
        <f>Calcolo_organizzazione!DJ37</f>
        <v>0</v>
      </c>
      <c r="W192" s="24">
        <f>Calcolo_organizzazione!DK37</f>
        <v>0</v>
      </c>
      <c r="X192" s="24">
        <f>Calcolo_organizzazione!DL37</f>
        <v>0</v>
      </c>
      <c r="Y192" s="24">
        <f>Calcolo_organizzazione!DM37</f>
        <v>0</v>
      </c>
      <c r="Z192" s="24">
        <f>Calcolo_organizzazione!DN37</f>
        <v>0</v>
      </c>
      <c r="AA192" s="24">
        <f>Calcolo_organizzazione!DO37</f>
        <v>0</v>
      </c>
      <c r="AB192" s="24">
        <f>Calcolo_organizzazione!DP37</f>
        <v>0</v>
      </c>
      <c r="AC192" s="24">
        <f>Calcolo_organizzazione!DQ37</f>
        <v>0</v>
      </c>
      <c r="AD192" s="24"/>
      <c r="AE192" s="24"/>
      <c r="AH192" s="1" t="str">
        <f>Calcolo_organizzazione!DE90</f>
        <v>46-55 anni</v>
      </c>
      <c r="AI192" s="24">
        <f>Calcolo_organizzazione!DF90</f>
        <v>0.52</v>
      </c>
      <c r="AJ192" s="24">
        <f>Calcolo_organizzazione!DG90</f>
        <v>0</v>
      </c>
      <c r="AK192" s="24">
        <f>Calcolo_organizzazione!DH90</f>
        <v>0</v>
      </c>
      <c r="AL192" s="24">
        <f>Calcolo_organizzazione!DI90</f>
        <v>0</v>
      </c>
      <c r="AM192" s="24">
        <f>Calcolo_organizzazione!DJ90</f>
        <v>0</v>
      </c>
      <c r="AN192" s="24">
        <f>Calcolo_organizzazione!DK90</f>
        <v>0</v>
      </c>
      <c r="AO192" s="24">
        <f>Calcolo_organizzazione!DL90</f>
        <v>0</v>
      </c>
      <c r="AP192" s="24">
        <f>Calcolo_organizzazione!DM90</f>
        <v>0</v>
      </c>
      <c r="AQ192" s="24">
        <f>Calcolo_organizzazione!DN90</f>
        <v>0</v>
      </c>
      <c r="AR192" s="24">
        <f>Calcolo_organizzazione!DO90</f>
        <v>0</v>
      </c>
      <c r="AS192" s="24">
        <f>Calcolo_organizzazione!DP90</f>
        <v>0</v>
      </c>
      <c r="AT192" s="24">
        <f>Calcolo_organizzazione!DQ90</f>
        <v>0</v>
      </c>
      <c r="AU192" s="24"/>
      <c r="AV192" s="18"/>
    </row>
    <row r="193" spans="1:48">
      <c r="A193" s="20" t="str">
        <f>Calcolo_organizzazione!DE196</f>
        <v>R&amp;D</v>
      </c>
      <c r="B193" s="24">
        <f>Calcolo_organizzazione!DF196</f>
        <v>0.41176470588235292</v>
      </c>
      <c r="C193" s="24">
        <f>Calcolo_organizzazione!DG196</f>
        <v>0</v>
      </c>
      <c r="D193" s="24">
        <f>Calcolo_organizzazione!DH196</f>
        <v>0</v>
      </c>
      <c r="E193" s="24">
        <f>Calcolo_organizzazione!DI196</f>
        <v>0</v>
      </c>
      <c r="F193" s="24">
        <f>Calcolo_organizzazione!DJ196</f>
        <v>0</v>
      </c>
      <c r="G193" s="24">
        <f>Calcolo_organizzazione!DK196</f>
        <v>0</v>
      </c>
      <c r="H193" s="24">
        <f>Calcolo_organizzazione!DL196</f>
        <v>0</v>
      </c>
      <c r="I193" s="24">
        <f>Calcolo_organizzazione!DM196</f>
        <v>0</v>
      </c>
      <c r="J193" s="24">
        <f>Calcolo_organizzazione!DN196</f>
        <v>0</v>
      </c>
      <c r="K193" s="24">
        <f>Calcolo_organizzazione!DO196</f>
        <v>0</v>
      </c>
      <c r="L193" s="24">
        <f>Calcolo_organizzazione!DP196</f>
        <v>0</v>
      </c>
      <c r="M193" s="24">
        <f>Calcolo_organizzazione!DQ196</f>
        <v>0</v>
      </c>
      <c r="N193" s="24"/>
      <c r="O193" s="24"/>
      <c r="Q193" s="1"/>
      <c r="R193" s="24"/>
      <c r="S193" s="24"/>
      <c r="T193" s="24"/>
      <c r="U193" s="24"/>
      <c r="V193" s="24"/>
      <c r="W193" s="24"/>
      <c r="X193" s="24"/>
      <c r="Y193" s="24"/>
      <c r="Z193" s="24"/>
      <c r="AA193" s="24"/>
      <c r="AB193" s="24"/>
      <c r="AC193" s="24"/>
      <c r="AD193" s="24"/>
      <c r="AE193" s="24"/>
      <c r="AH193" s="1" t="str">
        <f>Calcolo_organizzazione!DE91</f>
        <v>Oltre 55 anni</v>
      </c>
      <c r="AI193" s="24">
        <f>Calcolo_organizzazione!DF91</f>
        <v>0.63636363636363635</v>
      </c>
      <c r="AJ193" s="24">
        <f>Calcolo_organizzazione!DG91</f>
        <v>0</v>
      </c>
      <c r="AK193" s="24">
        <f>Calcolo_organizzazione!DH91</f>
        <v>0</v>
      </c>
      <c r="AL193" s="24">
        <f>Calcolo_organizzazione!DI91</f>
        <v>0</v>
      </c>
      <c r="AM193" s="24">
        <f>Calcolo_organizzazione!DJ91</f>
        <v>0</v>
      </c>
      <c r="AN193" s="24">
        <f>Calcolo_organizzazione!DK91</f>
        <v>0</v>
      </c>
      <c r="AO193" s="24">
        <f>Calcolo_organizzazione!DL91</f>
        <v>0</v>
      </c>
      <c r="AP193" s="24">
        <f>Calcolo_organizzazione!DM91</f>
        <v>0</v>
      </c>
      <c r="AQ193" s="24">
        <f>Calcolo_organizzazione!DN91</f>
        <v>0</v>
      </c>
      <c r="AR193" s="24">
        <f>Calcolo_organizzazione!DO91</f>
        <v>0</v>
      </c>
      <c r="AS193" s="24">
        <f>Calcolo_organizzazione!DP91</f>
        <v>0</v>
      </c>
      <c r="AT193" s="24">
        <f>Calcolo_organizzazione!DQ91</f>
        <v>0</v>
      </c>
      <c r="AU193" s="24"/>
      <c r="AV193" s="18"/>
    </row>
    <row r="194" spans="1:48">
      <c r="A194" s="20" t="str">
        <f>Calcolo_organizzazione!DE197</f>
        <v>SALES</v>
      </c>
      <c r="B194" s="24">
        <f>Calcolo_organizzazione!DF197</f>
        <v>0.55000000000000004</v>
      </c>
      <c r="C194" s="24">
        <f>Calcolo_organizzazione!DG197</f>
        <v>0</v>
      </c>
      <c r="D194" s="24">
        <f>Calcolo_organizzazione!DH197</f>
        <v>0</v>
      </c>
      <c r="E194" s="24">
        <f>Calcolo_organizzazione!DI197</f>
        <v>0</v>
      </c>
      <c r="F194" s="24">
        <f>Calcolo_organizzazione!DJ197</f>
        <v>0</v>
      </c>
      <c r="G194" s="24">
        <f>Calcolo_organizzazione!DK197</f>
        <v>0</v>
      </c>
      <c r="H194" s="24">
        <f>Calcolo_organizzazione!DL197</f>
        <v>0</v>
      </c>
      <c r="I194" s="24">
        <f>Calcolo_organizzazione!DM197</f>
        <v>0</v>
      </c>
      <c r="J194" s="24">
        <f>Calcolo_organizzazione!DN197</f>
        <v>0</v>
      </c>
      <c r="K194" s="24">
        <f>Calcolo_organizzazione!DO197</f>
        <v>0</v>
      </c>
      <c r="L194" s="24">
        <f>Calcolo_organizzazione!DP197</f>
        <v>0</v>
      </c>
      <c r="M194" s="24">
        <f>Calcolo_organizzazione!DQ197</f>
        <v>0</v>
      </c>
      <c r="N194" s="24"/>
      <c r="O194" s="24"/>
      <c r="Q194" s="1"/>
      <c r="R194" s="24"/>
      <c r="S194" s="24"/>
      <c r="T194" s="24"/>
      <c r="U194" s="24"/>
      <c r="V194" s="24"/>
      <c r="W194" s="24"/>
      <c r="X194" s="24"/>
      <c r="Y194" s="24"/>
      <c r="Z194" s="24"/>
      <c r="AA194" s="24"/>
      <c r="AB194" s="24"/>
      <c r="AC194" s="24"/>
      <c r="AD194" s="24"/>
      <c r="AE194" s="24"/>
      <c r="AH194" s="1" t="str">
        <f>Calcolo_organizzazione!DE92</f>
        <v>(vuoto)</v>
      </c>
      <c r="AI194" s="24">
        <f>Calcolo_organizzazione!DF92</f>
        <v>0</v>
      </c>
      <c r="AJ194" s="24">
        <f>Calcolo_organizzazione!DG92</f>
        <v>0</v>
      </c>
      <c r="AK194" s="24">
        <f>Calcolo_organizzazione!DH92</f>
        <v>0</v>
      </c>
      <c r="AL194" s="24">
        <f>Calcolo_organizzazione!DI92</f>
        <v>0</v>
      </c>
      <c r="AM194" s="24">
        <f>Calcolo_organizzazione!DJ92</f>
        <v>0</v>
      </c>
      <c r="AN194" s="24">
        <f>Calcolo_organizzazione!DK92</f>
        <v>0</v>
      </c>
      <c r="AO194" s="24">
        <f>Calcolo_organizzazione!DL92</f>
        <v>0</v>
      </c>
      <c r="AP194" s="24">
        <f>Calcolo_organizzazione!DM92</f>
        <v>0</v>
      </c>
      <c r="AQ194" s="24">
        <f>Calcolo_organizzazione!DN92</f>
        <v>0</v>
      </c>
      <c r="AR194" s="24">
        <f>Calcolo_organizzazione!DO92</f>
        <v>0</v>
      </c>
      <c r="AS194" s="24">
        <f>Calcolo_organizzazione!DP92</f>
        <v>0</v>
      </c>
      <c r="AT194" s="24">
        <f>Calcolo_organizzazione!DQ92</f>
        <v>0</v>
      </c>
      <c r="AU194" s="24"/>
      <c r="AV194" s="18"/>
    </row>
    <row r="195" spans="1:48">
      <c r="A195" s="20" t="str">
        <f>Calcolo_organizzazione!DE198</f>
        <v>(vuoto)</v>
      </c>
      <c r="B195" s="24">
        <f>Calcolo_organizzazione!DF198</f>
        <v>0</v>
      </c>
      <c r="C195" s="24">
        <f>Calcolo_organizzazione!DG198</f>
        <v>0</v>
      </c>
      <c r="D195" s="24">
        <f>Calcolo_organizzazione!DH198</f>
        <v>0</v>
      </c>
      <c r="E195" s="24">
        <f>Calcolo_organizzazione!DI198</f>
        <v>0</v>
      </c>
      <c r="F195" s="24">
        <f>Calcolo_organizzazione!DJ198</f>
        <v>0</v>
      </c>
      <c r="G195" s="24">
        <f>Calcolo_organizzazione!DK198</f>
        <v>0</v>
      </c>
      <c r="H195" s="24">
        <f>Calcolo_organizzazione!DL198</f>
        <v>0</v>
      </c>
      <c r="I195" s="24">
        <f>Calcolo_organizzazione!DM198</f>
        <v>0</v>
      </c>
      <c r="J195" s="24">
        <f>Calcolo_organizzazione!DN198</f>
        <v>0</v>
      </c>
      <c r="K195" s="24">
        <f>Calcolo_organizzazione!DO198</f>
        <v>0</v>
      </c>
      <c r="L195" s="24">
        <f>Calcolo_organizzazione!DP198</f>
        <v>0</v>
      </c>
      <c r="M195" s="24">
        <f>Calcolo_organizzazione!DQ198</f>
        <v>0</v>
      </c>
      <c r="N195" s="24"/>
      <c r="O195" s="24"/>
      <c r="Q195" s="1"/>
      <c r="R195" s="24"/>
      <c r="S195" s="24"/>
      <c r="T195" s="24"/>
      <c r="U195" s="24"/>
      <c r="V195" s="24"/>
      <c r="W195" s="24"/>
      <c r="X195" s="24"/>
      <c r="Y195" s="24"/>
      <c r="Z195" s="24"/>
      <c r="AA195" s="24"/>
      <c r="AB195" s="24"/>
      <c r="AC195" s="24"/>
      <c r="AD195" s="24"/>
      <c r="AE195" s="24"/>
      <c r="AH195" s="1" t="str">
        <f>Calcolo_organizzazione!DE93</f>
        <v>Totale complessivo</v>
      </c>
      <c r="AI195" s="24">
        <f>Calcolo_organizzazione!DF93</f>
        <v>0.54</v>
      </c>
      <c r="AJ195" s="24">
        <f>Calcolo_organizzazione!DG93</f>
        <v>0</v>
      </c>
      <c r="AK195" s="24">
        <f>Calcolo_organizzazione!DH93</f>
        <v>0</v>
      </c>
      <c r="AL195" s="24">
        <f>Calcolo_organizzazione!DI93</f>
        <v>0</v>
      </c>
      <c r="AM195" s="24">
        <f>Calcolo_organizzazione!DJ93</f>
        <v>0</v>
      </c>
      <c r="AN195" s="24">
        <f>Calcolo_organizzazione!DK93</f>
        <v>0</v>
      </c>
      <c r="AO195" s="24">
        <f>Calcolo_organizzazione!DL93</f>
        <v>0</v>
      </c>
      <c r="AP195" s="24">
        <f>Calcolo_organizzazione!DM93</f>
        <v>0</v>
      </c>
      <c r="AQ195" s="24">
        <f>Calcolo_organizzazione!DN93</f>
        <v>0</v>
      </c>
      <c r="AR195" s="24">
        <f>Calcolo_organizzazione!DO93</f>
        <v>0</v>
      </c>
      <c r="AS195" s="24">
        <f>Calcolo_organizzazione!DP93</f>
        <v>0</v>
      </c>
      <c r="AT195" s="24">
        <f>Calcolo_organizzazione!DQ93</f>
        <v>0</v>
      </c>
      <c r="AU195" s="24"/>
      <c r="AV195" s="18"/>
    </row>
    <row r="196" spans="1:48">
      <c r="A196" s="20" t="str">
        <f>Calcolo_organizzazione!DE199</f>
        <v>Totale complessivo</v>
      </c>
      <c r="B196" s="24">
        <f>Calcolo_organizzazione!DF199</f>
        <v>0.54</v>
      </c>
      <c r="C196" s="24">
        <f>Calcolo_organizzazione!DG199</f>
        <v>0</v>
      </c>
      <c r="D196" s="24">
        <f>Calcolo_organizzazione!DH199</f>
        <v>0</v>
      </c>
      <c r="E196" s="24">
        <f>Calcolo_organizzazione!DI199</f>
        <v>0</v>
      </c>
      <c r="F196" s="24">
        <f>Calcolo_organizzazione!DJ199</f>
        <v>0</v>
      </c>
      <c r="G196" s="24">
        <f>Calcolo_organizzazione!DK199</f>
        <v>0</v>
      </c>
      <c r="H196" s="24">
        <f>Calcolo_organizzazione!DL199</f>
        <v>0</v>
      </c>
      <c r="I196" s="24">
        <f>Calcolo_organizzazione!DM199</f>
        <v>0</v>
      </c>
      <c r="J196" s="24">
        <f>Calcolo_organizzazione!DN199</f>
        <v>0</v>
      </c>
      <c r="K196" s="24">
        <f>Calcolo_organizzazione!DO199</f>
        <v>0</v>
      </c>
      <c r="L196" s="24">
        <f>Calcolo_organizzazione!DP199</f>
        <v>0</v>
      </c>
      <c r="M196" s="24">
        <f>Calcolo_organizzazione!DQ199</f>
        <v>0</v>
      </c>
      <c r="N196" s="24"/>
      <c r="O196" s="24"/>
      <c r="Q196" s="1"/>
      <c r="R196" s="24"/>
      <c r="S196" s="24"/>
      <c r="T196" s="24"/>
      <c r="U196" s="24"/>
      <c r="V196" s="24"/>
      <c r="W196" s="24"/>
      <c r="X196" s="24"/>
      <c r="Y196" s="24"/>
      <c r="Z196" s="24"/>
      <c r="AA196" s="24"/>
      <c r="AB196" s="24"/>
      <c r="AC196" s="24"/>
      <c r="AD196" s="24"/>
      <c r="AE196" s="24"/>
      <c r="AH196" s="1">
        <f>Calcolo_organizzazione!DE94</f>
        <v>0</v>
      </c>
      <c r="AI196" s="24">
        <f>Calcolo_organizzazione!DF94</f>
        <v>0</v>
      </c>
      <c r="AJ196" s="24">
        <f>Calcolo_organizzazione!DG94</f>
        <v>0</v>
      </c>
      <c r="AK196" s="24">
        <f>Calcolo_organizzazione!DH94</f>
        <v>0</v>
      </c>
      <c r="AL196" s="24">
        <f>Calcolo_organizzazione!DI94</f>
        <v>0</v>
      </c>
      <c r="AM196" s="24">
        <f>Calcolo_organizzazione!DJ94</f>
        <v>0</v>
      </c>
      <c r="AN196" s="24">
        <f>Calcolo_organizzazione!DK94</f>
        <v>0</v>
      </c>
      <c r="AO196" s="24">
        <f>Calcolo_organizzazione!DL94</f>
        <v>0</v>
      </c>
      <c r="AP196" s="24">
        <f>Calcolo_organizzazione!DM94</f>
        <v>0</v>
      </c>
      <c r="AQ196" s="24">
        <f>Calcolo_organizzazione!DN94</f>
        <v>0</v>
      </c>
      <c r="AR196" s="24">
        <f>Calcolo_organizzazione!DO94</f>
        <v>0</v>
      </c>
      <c r="AS196" s="24">
        <f>Calcolo_organizzazione!DP94</f>
        <v>0</v>
      </c>
      <c r="AT196" s="24">
        <f>Calcolo_organizzazione!DQ94</f>
        <v>0</v>
      </c>
      <c r="AU196" s="24"/>
      <c r="AV196" s="18"/>
    </row>
    <row r="197" spans="1:48">
      <c r="A197" s="20">
        <f>Calcolo_organizzazione!DE200</f>
        <v>0</v>
      </c>
      <c r="B197" s="24">
        <f>Calcolo_organizzazione!DF200</f>
        <v>0</v>
      </c>
      <c r="C197" s="24">
        <f>Calcolo_organizzazione!DG200</f>
        <v>0</v>
      </c>
      <c r="D197" s="24">
        <f>Calcolo_organizzazione!DH200</f>
        <v>0</v>
      </c>
      <c r="E197" s="24">
        <f>Calcolo_organizzazione!DI200</f>
        <v>0</v>
      </c>
      <c r="F197" s="24">
        <f>Calcolo_organizzazione!DJ200</f>
        <v>0</v>
      </c>
      <c r="G197" s="24">
        <f>Calcolo_organizzazione!DK200</f>
        <v>0</v>
      </c>
      <c r="H197" s="24">
        <f>Calcolo_organizzazione!DL200</f>
        <v>0</v>
      </c>
      <c r="I197" s="24">
        <f>Calcolo_organizzazione!DM200</f>
        <v>0</v>
      </c>
      <c r="J197" s="24">
        <f>Calcolo_organizzazione!DN200</f>
        <v>0</v>
      </c>
      <c r="K197" s="24">
        <f>Calcolo_organizzazione!DO200</f>
        <v>0</v>
      </c>
      <c r="L197" s="24">
        <f>Calcolo_organizzazione!DP200</f>
        <v>0</v>
      </c>
      <c r="M197" s="24">
        <f>Calcolo_organizzazione!DQ200</f>
        <v>0</v>
      </c>
      <c r="N197" s="24"/>
      <c r="AH197" s="1">
        <f>Calcolo_organizzazione!DE95</f>
        <v>0</v>
      </c>
      <c r="AI197" s="24">
        <f>Calcolo_organizzazione!DF95</f>
        <v>0</v>
      </c>
      <c r="AJ197" s="24">
        <f>Calcolo_organizzazione!DG95</f>
        <v>0</v>
      </c>
      <c r="AK197" s="24">
        <f>Calcolo_organizzazione!DH95</f>
        <v>0</v>
      </c>
      <c r="AL197" s="24">
        <f>Calcolo_organizzazione!DI95</f>
        <v>0</v>
      </c>
      <c r="AM197" s="24">
        <f>Calcolo_organizzazione!DJ95</f>
        <v>0</v>
      </c>
      <c r="AN197" s="24">
        <f>Calcolo_organizzazione!DK95</f>
        <v>0</v>
      </c>
      <c r="AO197" s="24">
        <f>Calcolo_organizzazione!DL95</f>
        <v>0</v>
      </c>
      <c r="AP197" s="24">
        <f>Calcolo_organizzazione!DM95</f>
        <v>0</v>
      </c>
      <c r="AQ197" s="24">
        <f>Calcolo_organizzazione!DN95</f>
        <v>0</v>
      </c>
      <c r="AR197" s="24">
        <f>Calcolo_organizzazione!DO95</f>
        <v>0</v>
      </c>
      <c r="AS197" s="24">
        <f>Calcolo_organizzazione!DP95</f>
        <v>0</v>
      </c>
      <c r="AT197" s="24">
        <f>Calcolo_organizzazione!DQ95</f>
        <v>0</v>
      </c>
      <c r="AU197" s="24"/>
      <c r="AV197" s="15"/>
    </row>
    <row r="198" spans="1:48">
      <c r="A198" s="20">
        <f>Calcolo_organizzazione!DE201</f>
        <v>0</v>
      </c>
      <c r="B198" s="24">
        <f>Calcolo_organizzazione!DF201</f>
        <v>0</v>
      </c>
      <c r="C198" s="24">
        <f>Calcolo_organizzazione!DG201</f>
        <v>0</v>
      </c>
      <c r="D198" s="24">
        <f>Calcolo_organizzazione!DH201</f>
        <v>0</v>
      </c>
      <c r="E198" s="24">
        <f>Calcolo_organizzazione!DI201</f>
        <v>0</v>
      </c>
      <c r="F198" s="24">
        <f>Calcolo_organizzazione!DJ201</f>
        <v>0</v>
      </c>
      <c r="G198" s="24">
        <f>Calcolo_organizzazione!DK201</f>
        <v>0</v>
      </c>
      <c r="H198" s="24">
        <f>Calcolo_organizzazione!DL201</f>
        <v>0</v>
      </c>
      <c r="I198" s="24">
        <f>Calcolo_organizzazione!DM201</f>
        <v>0</v>
      </c>
      <c r="J198" s="24">
        <f>Calcolo_organizzazione!DN201</f>
        <v>0</v>
      </c>
      <c r="K198" s="24">
        <f>Calcolo_organizzazione!DO201</f>
        <v>0</v>
      </c>
      <c r="L198" s="24">
        <f>Calcolo_organizzazione!DP201</f>
        <v>0</v>
      </c>
      <c r="M198" s="24">
        <f>Calcolo_organizzazione!DQ201</f>
        <v>0</v>
      </c>
      <c r="N198" s="24"/>
      <c r="AV198" s="15"/>
    </row>
    <row r="199" spans="1:48">
      <c r="A199" s="20">
        <f>Calcolo_organizzazione!DE202</f>
        <v>0</v>
      </c>
      <c r="B199" s="24">
        <f>Calcolo_organizzazione!DF202</f>
        <v>0</v>
      </c>
      <c r="C199" s="24">
        <f>Calcolo_organizzazione!DG202</f>
        <v>0</v>
      </c>
      <c r="D199" s="24">
        <f>Calcolo_organizzazione!DH202</f>
        <v>0</v>
      </c>
      <c r="E199" s="24">
        <f>Calcolo_organizzazione!DI202</f>
        <v>0</v>
      </c>
      <c r="F199" s="24">
        <f>Calcolo_organizzazione!DJ202</f>
        <v>0</v>
      </c>
      <c r="G199" s="24">
        <f>Calcolo_organizzazione!DK202</f>
        <v>0</v>
      </c>
      <c r="H199" s="24">
        <f>Calcolo_organizzazione!DL202</f>
        <v>0</v>
      </c>
      <c r="I199" s="24">
        <f>Calcolo_organizzazione!DM202</f>
        <v>0</v>
      </c>
      <c r="J199" s="24">
        <f>Calcolo_organizzazione!DN202</f>
        <v>0</v>
      </c>
      <c r="K199" s="24">
        <f>Calcolo_organizzazione!DO202</f>
        <v>0</v>
      </c>
      <c r="L199" s="24">
        <f>Calcolo_organizzazione!DP202</f>
        <v>0</v>
      </c>
      <c r="M199" s="24">
        <f>Calcolo_organizzazione!DQ202</f>
        <v>0</v>
      </c>
      <c r="N199" s="24"/>
      <c r="AV199" s="15"/>
    </row>
    <row r="200" spans="1:48">
      <c r="A200" s="20">
        <f>Calcolo_organizzazione!DE203</f>
        <v>0</v>
      </c>
      <c r="B200" s="24">
        <f>Calcolo_organizzazione!DF203</f>
        <v>0</v>
      </c>
      <c r="C200" s="24">
        <f>Calcolo_organizzazione!DG203</f>
        <v>0</v>
      </c>
      <c r="D200" s="24">
        <f>Calcolo_organizzazione!DH203</f>
        <v>0</v>
      </c>
      <c r="E200" s="24">
        <f>Calcolo_organizzazione!DI203</f>
        <v>0</v>
      </c>
      <c r="F200" s="24">
        <f>Calcolo_organizzazione!DJ203</f>
        <v>0</v>
      </c>
      <c r="G200" s="24">
        <f>Calcolo_organizzazione!DK203</f>
        <v>0</v>
      </c>
      <c r="H200" s="24">
        <f>Calcolo_organizzazione!DL203</f>
        <v>0</v>
      </c>
      <c r="I200" s="24">
        <f>Calcolo_organizzazione!DM203</f>
        <v>0</v>
      </c>
      <c r="J200" s="24">
        <f>Calcolo_organizzazione!DN203</f>
        <v>0</v>
      </c>
      <c r="K200" s="24">
        <f>Calcolo_organizzazione!DO203</f>
        <v>0</v>
      </c>
      <c r="L200" s="24">
        <f>Calcolo_organizzazione!DP203</f>
        <v>0</v>
      </c>
      <c r="M200" s="24">
        <f>Calcolo_organizzazione!DQ203</f>
        <v>0</v>
      </c>
      <c r="N200" s="24"/>
      <c r="AV200" s="15"/>
    </row>
    <row r="201" spans="1:48">
      <c r="A201" s="20">
        <f>Calcolo_organizzazione!DE204</f>
        <v>0</v>
      </c>
      <c r="B201" s="24">
        <f>Calcolo_organizzazione!DF204</f>
        <v>0</v>
      </c>
      <c r="C201" s="24">
        <f>Calcolo_organizzazione!DG204</f>
        <v>0</v>
      </c>
      <c r="D201" s="24">
        <f>Calcolo_organizzazione!DH204</f>
        <v>0</v>
      </c>
      <c r="E201" s="24">
        <f>Calcolo_organizzazione!DI204</f>
        <v>0</v>
      </c>
      <c r="F201" s="24">
        <f>Calcolo_organizzazione!DJ204</f>
        <v>0</v>
      </c>
      <c r="G201" s="24">
        <f>Calcolo_organizzazione!DK204</f>
        <v>0</v>
      </c>
      <c r="H201" s="24">
        <f>Calcolo_organizzazione!DL204</f>
        <v>0</v>
      </c>
      <c r="I201" s="24">
        <f>Calcolo_organizzazione!DM204</f>
        <v>0</v>
      </c>
      <c r="J201" s="24">
        <f>Calcolo_organizzazione!DN204</f>
        <v>0</v>
      </c>
      <c r="K201" s="24">
        <f>Calcolo_organizzazione!DO204</f>
        <v>0</v>
      </c>
      <c r="L201" s="24">
        <f>Calcolo_organizzazione!DP204</f>
        <v>0</v>
      </c>
      <c r="M201" s="24">
        <f>Calcolo_organizzazione!DQ204</f>
        <v>0</v>
      </c>
      <c r="N201" s="24"/>
      <c r="AV201" s="15"/>
    </row>
    <row r="202" spans="1:48">
      <c r="A202" s="20">
        <f>Calcolo_organizzazione!DE205</f>
        <v>0</v>
      </c>
      <c r="B202" s="24">
        <f>Calcolo_organizzazione!DF205</f>
        <v>0</v>
      </c>
      <c r="C202" s="24">
        <f>Calcolo_organizzazione!DG205</f>
        <v>0</v>
      </c>
      <c r="D202" s="24">
        <f>Calcolo_organizzazione!DH205</f>
        <v>0</v>
      </c>
      <c r="E202" s="24">
        <f>Calcolo_organizzazione!DI205</f>
        <v>0</v>
      </c>
      <c r="F202" s="24">
        <f>Calcolo_organizzazione!DJ205</f>
        <v>0</v>
      </c>
      <c r="G202" s="24">
        <f>Calcolo_organizzazione!DK205</f>
        <v>0</v>
      </c>
      <c r="H202" s="24">
        <f>Calcolo_organizzazione!DL205</f>
        <v>0</v>
      </c>
      <c r="I202" s="24">
        <f>Calcolo_organizzazione!DM205</f>
        <v>0</v>
      </c>
      <c r="J202" s="24">
        <f>Calcolo_organizzazione!DN205</f>
        <v>0</v>
      </c>
      <c r="K202" s="24">
        <f>Calcolo_organizzazione!DO205</f>
        <v>0</v>
      </c>
      <c r="L202" s="24">
        <f>Calcolo_organizzazione!DP205</f>
        <v>0</v>
      </c>
      <c r="M202" s="24">
        <f>Calcolo_organizzazione!DQ205</f>
        <v>0</v>
      </c>
      <c r="N202" s="24"/>
      <c r="AV202" s="15"/>
    </row>
    <row r="203" spans="1:48">
      <c r="A203" s="20">
        <f>Calcolo_organizzazione!DE206</f>
        <v>0</v>
      </c>
      <c r="B203" s="24">
        <f>Calcolo_organizzazione!DF206</f>
        <v>0</v>
      </c>
      <c r="C203" s="24">
        <f>Calcolo_organizzazione!DG206</f>
        <v>0</v>
      </c>
      <c r="D203" s="24">
        <f>Calcolo_organizzazione!DH206</f>
        <v>0</v>
      </c>
      <c r="E203" s="24">
        <f>Calcolo_organizzazione!DI206</f>
        <v>0</v>
      </c>
      <c r="F203" s="24">
        <f>Calcolo_organizzazione!DJ206</f>
        <v>0</v>
      </c>
      <c r="G203" s="24">
        <f>Calcolo_organizzazione!DK206</f>
        <v>0</v>
      </c>
      <c r="H203" s="24">
        <f>Calcolo_organizzazione!DL206</f>
        <v>0</v>
      </c>
      <c r="I203" s="24">
        <f>Calcolo_organizzazione!DM206</f>
        <v>0</v>
      </c>
      <c r="J203" s="24">
        <f>Calcolo_organizzazione!DN206</f>
        <v>0</v>
      </c>
      <c r="K203" s="24">
        <f>Calcolo_organizzazione!DO206</f>
        <v>0</v>
      </c>
      <c r="L203" s="24">
        <f>Calcolo_organizzazione!DP206</f>
        <v>0</v>
      </c>
      <c r="M203" s="24">
        <f>Calcolo_organizzazione!DQ206</f>
        <v>0</v>
      </c>
      <c r="N203" s="24"/>
      <c r="AV203" s="15"/>
    </row>
    <row r="204" spans="1:48">
      <c r="A204" s="20">
        <f>Calcolo_organizzazione!DE207</f>
        <v>0</v>
      </c>
      <c r="B204" s="24">
        <f>Calcolo_organizzazione!DF207</f>
        <v>0</v>
      </c>
      <c r="C204" s="24">
        <f>Calcolo_organizzazione!DG207</f>
        <v>0</v>
      </c>
      <c r="D204" s="24">
        <f>Calcolo_organizzazione!DH207</f>
        <v>0</v>
      </c>
      <c r="E204" s="24">
        <f>Calcolo_organizzazione!DI207</f>
        <v>0</v>
      </c>
      <c r="F204" s="24">
        <f>Calcolo_organizzazione!DJ207</f>
        <v>0</v>
      </c>
      <c r="G204" s="24">
        <f>Calcolo_organizzazione!DK207</f>
        <v>0</v>
      </c>
      <c r="H204" s="24">
        <f>Calcolo_organizzazione!DL207</f>
        <v>0</v>
      </c>
      <c r="I204" s="24">
        <f>Calcolo_organizzazione!DM207</f>
        <v>0</v>
      </c>
      <c r="J204" s="24">
        <f>Calcolo_organizzazione!DN207</f>
        <v>0</v>
      </c>
      <c r="K204" s="24">
        <f>Calcolo_organizzazione!DO207</f>
        <v>0</v>
      </c>
      <c r="L204" s="24">
        <f>Calcolo_organizzazione!DP207</f>
        <v>0</v>
      </c>
      <c r="M204" s="24">
        <f>Calcolo_organizzazione!DQ207</f>
        <v>0</v>
      </c>
      <c r="N204" s="24"/>
      <c r="AV204" s="15"/>
    </row>
    <row r="205" spans="1:48">
      <c r="A205" s="20">
        <f>Calcolo_organizzazione!DE208</f>
        <v>0</v>
      </c>
      <c r="B205" s="24">
        <f>Calcolo_organizzazione!DF208</f>
        <v>0</v>
      </c>
      <c r="C205" s="24">
        <f>Calcolo_organizzazione!DG208</f>
        <v>0</v>
      </c>
      <c r="D205" s="24">
        <f>Calcolo_organizzazione!DH208</f>
        <v>0</v>
      </c>
      <c r="E205" s="24">
        <f>Calcolo_organizzazione!DI208</f>
        <v>0</v>
      </c>
      <c r="F205" s="24">
        <f>Calcolo_organizzazione!DJ208</f>
        <v>0</v>
      </c>
      <c r="G205" s="24">
        <f>Calcolo_organizzazione!DK208</f>
        <v>0</v>
      </c>
      <c r="H205" s="24">
        <f>Calcolo_organizzazione!DL208</f>
        <v>0</v>
      </c>
      <c r="I205" s="24">
        <f>Calcolo_organizzazione!DM208</f>
        <v>0</v>
      </c>
      <c r="J205" s="24">
        <f>Calcolo_organizzazione!DN208</f>
        <v>0</v>
      </c>
      <c r="K205" s="24">
        <f>Calcolo_organizzazione!DO208</f>
        <v>0</v>
      </c>
      <c r="L205" s="24">
        <f>Calcolo_organizzazione!DP208</f>
        <v>0</v>
      </c>
      <c r="M205" s="24">
        <f>Calcolo_organizzazione!DQ208</f>
        <v>0</v>
      </c>
      <c r="N205" s="24"/>
      <c r="AV205" s="15"/>
    </row>
    <row r="206" spans="1:48">
      <c r="A206" s="20">
        <f>Calcolo_organizzazione!DE209</f>
        <v>0</v>
      </c>
      <c r="B206" s="24">
        <f>Calcolo_organizzazione!DF209</f>
        <v>0</v>
      </c>
      <c r="C206" s="24">
        <f>Calcolo_organizzazione!DG209</f>
        <v>0</v>
      </c>
      <c r="D206" s="24">
        <f>Calcolo_organizzazione!DH209</f>
        <v>0</v>
      </c>
      <c r="E206" s="24">
        <f>Calcolo_organizzazione!DI209</f>
        <v>0</v>
      </c>
      <c r="F206" s="24">
        <f>Calcolo_organizzazione!DJ209</f>
        <v>0</v>
      </c>
      <c r="G206" s="24">
        <f>Calcolo_organizzazione!DK209</f>
        <v>0</v>
      </c>
      <c r="H206" s="24">
        <f>Calcolo_organizzazione!DL209</f>
        <v>0</v>
      </c>
      <c r="I206" s="24">
        <f>Calcolo_organizzazione!DM209</f>
        <v>0</v>
      </c>
      <c r="J206" s="24">
        <f>Calcolo_organizzazione!DN209</f>
        <v>0</v>
      </c>
      <c r="K206" s="24">
        <f>Calcolo_organizzazione!DO209</f>
        <v>0</v>
      </c>
      <c r="L206" s="24">
        <f>Calcolo_organizzazione!DP209</f>
        <v>0</v>
      </c>
      <c r="M206" s="24">
        <f>Calcolo_organizzazione!DQ209</f>
        <v>0</v>
      </c>
      <c r="N206" s="24"/>
      <c r="AV206" s="15"/>
    </row>
    <row r="207" spans="1:48">
      <c r="A207" s="20">
        <f>Calcolo_organizzazione!DE210</f>
        <v>0</v>
      </c>
      <c r="B207" s="24">
        <f>Calcolo_organizzazione!DF210</f>
        <v>0</v>
      </c>
      <c r="C207" s="24">
        <f>Calcolo_organizzazione!DG210</f>
        <v>0</v>
      </c>
      <c r="D207" s="24">
        <f>Calcolo_organizzazione!DH210</f>
        <v>0</v>
      </c>
      <c r="E207" s="24">
        <f>Calcolo_organizzazione!DI210</f>
        <v>0</v>
      </c>
      <c r="F207" s="24">
        <f>Calcolo_organizzazione!DJ210</f>
        <v>0</v>
      </c>
      <c r="G207" s="24">
        <f>Calcolo_organizzazione!DK210</f>
        <v>0</v>
      </c>
      <c r="H207" s="24">
        <f>Calcolo_organizzazione!DL210</f>
        <v>0</v>
      </c>
      <c r="I207" s="24">
        <f>Calcolo_organizzazione!DM210</f>
        <v>0</v>
      </c>
      <c r="J207" s="24">
        <f>Calcolo_organizzazione!DN210</f>
        <v>0</v>
      </c>
      <c r="K207" s="24">
        <f>Calcolo_organizzazione!DO210</f>
        <v>0</v>
      </c>
      <c r="L207" s="24">
        <f>Calcolo_organizzazione!DP210</f>
        <v>0</v>
      </c>
      <c r="M207" s="24">
        <f>Calcolo_organizzazione!DQ210</f>
        <v>0</v>
      </c>
      <c r="N207" s="24"/>
      <c r="AV207" s="15"/>
    </row>
    <row r="208" spans="1:48">
      <c r="A208" s="20">
        <f>Calcolo_organizzazione!DE211</f>
        <v>0</v>
      </c>
      <c r="B208" s="24">
        <f>Calcolo_organizzazione!DF211</f>
        <v>0</v>
      </c>
      <c r="C208" s="24">
        <f>Calcolo_organizzazione!DG211</f>
        <v>0</v>
      </c>
      <c r="D208" s="24">
        <f>Calcolo_organizzazione!DH211</f>
        <v>0</v>
      </c>
      <c r="E208" s="24">
        <f>Calcolo_organizzazione!DI211</f>
        <v>0</v>
      </c>
      <c r="F208" s="24">
        <f>Calcolo_organizzazione!DJ211</f>
        <v>0</v>
      </c>
      <c r="G208" s="24">
        <f>Calcolo_organizzazione!DK211</f>
        <v>0</v>
      </c>
      <c r="H208" s="24">
        <f>Calcolo_organizzazione!DL211</f>
        <v>0</v>
      </c>
      <c r="I208" s="24">
        <f>Calcolo_organizzazione!DM211</f>
        <v>0</v>
      </c>
      <c r="J208" s="24">
        <f>Calcolo_organizzazione!DN211</f>
        <v>0</v>
      </c>
      <c r="K208" s="24">
        <f>Calcolo_organizzazione!DO211</f>
        <v>0</v>
      </c>
      <c r="L208" s="24">
        <f>Calcolo_organizzazione!DP211</f>
        <v>0</v>
      </c>
      <c r="M208" s="24">
        <f>Calcolo_organizzazione!DQ211</f>
        <v>0</v>
      </c>
      <c r="N208" s="24"/>
      <c r="AV208" s="15"/>
    </row>
    <row r="209" spans="1:48">
      <c r="A209" s="20">
        <f>Calcolo_organizzazione!DE212</f>
        <v>0</v>
      </c>
      <c r="B209" s="24">
        <f>Calcolo_organizzazione!DF212</f>
        <v>0</v>
      </c>
      <c r="C209" s="24">
        <f>Calcolo_organizzazione!DG212</f>
        <v>0</v>
      </c>
      <c r="D209" s="24">
        <f>Calcolo_organizzazione!DH212</f>
        <v>0</v>
      </c>
      <c r="E209" s="24">
        <f>Calcolo_organizzazione!DI212</f>
        <v>0</v>
      </c>
      <c r="F209" s="24">
        <f>Calcolo_organizzazione!DJ212</f>
        <v>0</v>
      </c>
      <c r="G209" s="24">
        <f>Calcolo_organizzazione!DK212</f>
        <v>0</v>
      </c>
      <c r="H209" s="24">
        <f>Calcolo_organizzazione!DL212</f>
        <v>0</v>
      </c>
      <c r="I209" s="24">
        <f>Calcolo_organizzazione!DM212</f>
        <v>0</v>
      </c>
      <c r="J209" s="24">
        <f>Calcolo_organizzazione!DN212</f>
        <v>0</v>
      </c>
      <c r="K209" s="24">
        <f>Calcolo_organizzazione!DO212</f>
        <v>0</v>
      </c>
      <c r="L209" s="24">
        <f>Calcolo_organizzazione!DP212</f>
        <v>0</v>
      </c>
      <c r="M209" s="24">
        <f>Calcolo_organizzazione!DQ212</f>
        <v>0</v>
      </c>
      <c r="N209" s="24"/>
      <c r="AV209" s="15"/>
    </row>
    <row r="210" spans="1:48">
      <c r="A210" s="20">
        <f>Calcolo_organizzazione!DE213</f>
        <v>0</v>
      </c>
      <c r="B210" s="24">
        <f>Calcolo_organizzazione!DF213</f>
        <v>0</v>
      </c>
      <c r="C210" s="24">
        <f>Calcolo_organizzazione!DG213</f>
        <v>0</v>
      </c>
      <c r="D210" s="24">
        <f>Calcolo_organizzazione!DH213</f>
        <v>0</v>
      </c>
      <c r="E210" s="24">
        <f>Calcolo_organizzazione!DI213</f>
        <v>0</v>
      </c>
      <c r="F210" s="24">
        <f>Calcolo_organizzazione!DJ213</f>
        <v>0</v>
      </c>
      <c r="G210" s="24">
        <f>Calcolo_organizzazione!DK213</f>
        <v>0</v>
      </c>
      <c r="H210" s="24">
        <f>Calcolo_organizzazione!DL213</f>
        <v>0</v>
      </c>
      <c r="I210" s="24">
        <f>Calcolo_organizzazione!DM213</f>
        <v>0</v>
      </c>
      <c r="J210" s="24">
        <f>Calcolo_organizzazione!DN213</f>
        <v>0</v>
      </c>
      <c r="K210" s="24">
        <f>Calcolo_organizzazione!DO213</f>
        <v>0</v>
      </c>
      <c r="L210" s="24">
        <f>Calcolo_organizzazione!DP213</f>
        <v>0</v>
      </c>
      <c r="M210" s="24">
        <f>Calcolo_organizzazione!DQ213</f>
        <v>0</v>
      </c>
      <c r="N210" s="24"/>
      <c r="AV210" s="15"/>
    </row>
    <row r="211" spans="1:48">
      <c r="A211" s="20">
        <f>Calcolo_organizzazione!DE214</f>
        <v>0</v>
      </c>
      <c r="B211" s="24">
        <f>Calcolo_organizzazione!DF214</f>
        <v>0</v>
      </c>
      <c r="C211" s="24">
        <f>Calcolo_organizzazione!DG214</f>
        <v>0</v>
      </c>
      <c r="D211" s="24">
        <f>Calcolo_organizzazione!DH214</f>
        <v>0</v>
      </c>
      <c r="E211" s="24">
        <f>Calcolo_organizzazione!DI214</f>
        <v>0</v>
      </c>
      <c r="F211" s="24">
        <f>Calcolo_organizzazione!DJ214</f>
        <v>0</v>
      </c>
      <c r="G211" s="24">
        <f>Calcolo_organizzazione!DK214</f>
        <v>0</v>
      </c>
      <c r="H211" s="24">
        <f>Calcolo_organizzazione!DL214</f>
        <v>0</v>
      </c>
      <c r="I211" s="24">
        <f>Calcolo_organizzazione!DM214</f>
        <v>0</v>
      </c>
      <c r="J211" s="24">
        <f>Calcolo_organizzazione!DN214</f>
        <v>0</v>
      </c>
      <c r="K211" s="24">
        <f>Calcolo_organizzazione!DO214</f>
        <v>0</v>
      </c>
      <c r="L211" s="24">
        <f>Calcolo_organizzazione!DP214</f>
        <v>0</v>
      </c>
      <c r="M211" s="24">
        <f>Calcolo_organizzazione!DQ214</f>
        <v>0</v>
      </c>
      <c r="N211" s="24"/>
      <c r="AV211" s="15"/>
    </row>
    <row r="212" spans="1:48">
      <c r="A212" s="20">
        <f>Calcolo_organizzazione!DE215</f>
        <v>0</v>
      </c>
      <c r="B212" s="24">
        <f>Calcolo_organizzazione!DF215</f>
        <v>0</v>
      </c>
      <c r="C212" s="24">
        <f>Calcolo_organizzazione!DG215</f>
        <v>0</v>
      </c>
      <c r="D212" s="24">
        <f>Calcolo_organizzazione!DH215</f>
        <v>0</v>
      </c>
      <c r="E212" s="24">
        <f>Calcolo_organizzazione!DI215</f>
        <v>0</v>
      </c>
      <c r="F212" s="24">
        <f>Calcolo_organizzazione!DJ215</f>
        <v>0</v>
      </c>
      <c r="G212" s="24">
        <f>Calcolo_organizzazione!DK215</f>
        <v>0</v>
      </c>
      <c r="H212" s="24">
        <f>Calcolo_organizzazione!DL215</f>
        <v>0</v>
      </c>
      <c r="I212" s="24">
        <f>Calcolo_organizzazione!DM215</f>
        <v>0</v>
      </c>
      <c r="J212" s="24">
        <f>Calcolo_organizzazione!DN215</f>
        <v>0</v>
      </c>
      <c r="K212" s="24">
        <f>Calcolo_organizzazione!DO215</f>
        <v>0</v>
      </c>
      <c r="L212" s="24">
        <f>Calcolo_organizzazione!DP215</f>
        <v>0</v>
      </c>
      <c r="M212" s="24">
        <f>Calcolo_organizzazione!DQ215</f>
        <v>0</v>
      </c>
      <c r="N212" s="24"/>
      <c r="AV212" s="15"/>
    </row>
    <row r="213" spans="1:48">
      <c r="A213" s="20">
        <f>Calcolo_organizzazione!DE216</f>
        <v>0</v>
      </c>
      <c r="B213" s="24">
        <f>Calcolo_organizzazione!DF216</f>
        <v>0</v>
      </c>
      <c r="C213" s="24">
        <f>Calcolo_organizzazione!DG216</f>
        <v>0</v>
      </c>
      <c r="D213" s="24">
        <f>Calcolo_organizzazione!DH216</f>
        <v>0</v>
      </c>
      <c r="E213" s="24">
        <f>Calcolo_organizzazione!DI216</f>
        <v>0</v>
      </c>
      <c r="F213" s="24">
        <f>Calcolo_organizzazione!DJ216</f>
        <v>0</v>
      </c>
      <c r="G213" s="24">
        <f>Calcolo_organizzazione!DK216</f>
        <v>0</v>
      </c>
      <c r="H213" s="24">
        <f>Calcolo_organizzazione!DL216</f>
        <v>0</v>
      </c>
      <c r="I213" s="24">
        <f>Calcolo_organizzazione!DM216</f>
        <v>0</v>
      </c>
      <c r="J213" s="24">
        <f>Calcolo_organizzazione!DN216</f>
        <v>0</v>
      </c>
      <c r="K213" s="24">
        <f>Calcolo_organizzazione!DO216</f>
        <v>0</v>
      </c>
      <c r="L213" s="24">
        <f>Calcolo_organizzazione!DP216</f>
        <v>0</v>
      </c>
      <c r="M213" s="24">
        <f>Calcolo_organizzazione!DQ216</f>
        <v>0</v>
      </c>
      <c r="N213" s="24"/>
      <c r="AV213" s="15"/>
    </row>
    <row r="214" spans="1:48">
      <c r="A214" s="20">
        <f>Calcolo_organizzazione!DE217</f>
        <v>0</v>
      </c>
      <c r="B214" s="24">
        <f>Calcolo_organizzazione!DF217</f>
        <v>0</v>
      </c>
      <c r="C214" s="24">
        <f>Calcolo_organizzazione!DG217</f>
        <v>0</v>
      </c>
      <c r="D214" s="24">
        <f>Calcolo_organizzazione!DH217</f>
        <v>0</v>
      </c>
      <c r="E214" s="24">
        <f>Calcolo_organizzazione!DI217</f>
        <v>0</v>
      </c>
      <c r="F214" s="24">
        <f>Calcolo_organizzazione!DJ217</f>
        <v>0</v>
      </c>
      <c r="G214" s="24">
        <f>Calcolo_organizzazione!DK217</f>
        <v>0</v>
      </c>
      <c r="H214" s="24">
        <f>Calcolo_organizzazione!DL217</f>
        <v>0</v>
      </c>
      <c r="I214" s="24">
        <f>Calcolo_organizzazione!DM217</f>
        <v>0</v>
      </c>
      <c r="J214" s="24">
        <f>Calcolo_organizzazione!DN217</f>
        <v>0</v>
      </c>
      <c r="K214" s="24">
        <f>Calcolo_organizzazione!DO217</f>
        <v>0</v>
      </c>
      <c r="L214" s="24">
        <f>Calcolo_organizzazione!DP217</f>
        <v>0</v>
      </c>
      <c r="M214" s="24">
        <f>Calcolo_organizzazione!DQ217</f>
        <v>0</v>
      </c>
      <c r="N214" s="24"/>
      <c r="AV214" s="15"/>
    </row>
    <row r="215" spans="1:48">
      <c r="A215" s="20">
        <f>Calcolo_organizzazione!DE218</f>
        <v>0</v>
      </c>
      <c r="B215" s="24">
        <f>Calcolo_organizzazione!DF218</f>
        <v>0</v>
      </c>
      <c r="C215" s="24">
        <f>Calcolo_organizzazione!DG218</f>
        <v>0</v>
      </c>
      <c r="D215" s="24">
        <f>Calcolo_organizzazione!DH218</f>
        <v>0</v>
      </c>
      <c r="E215" s="24">
        <f>Calcolo_organizzazione!DI218</f>
        <v>0</v>
      </c>
      <c r="F215" s="24">
        <f>Calcolo_organizzazione!DJ218</f>
        <v>0</v>
      </c>
      <c r="G215" s="24">
        <f>Calcolo_organizzazione!DK218</f>
        <v>0</v>
      </c>
      <c r="H215" s="24">
        <f>Calcolo_organizzazione!DL218</f>
        <v>0</v>
      </c>
      <c r="I215" s="24">
        <f>Calcolo_organizzazione!DM218</f>
        <v>0</v>
      </c>
      <c r="J215" s="24">
        <f>Calcolo_organizzazione!DN218</f>
        <v>0</v>
      </c>
      <c r="K215" s="24">
        <f>Calcolo_organizzazione!DO218</f>
        <v>0</v>
      </c>
      <c r="L215" s="24">
        <f>Calcolo_organizzazione!DP218</f>
        <v>0</v>
      </c>
      <c r="M215" s="24">
        <f>Calcolo_organizzazione!DQ218</f>
        <v>0</v>
      </c>
      <c r="N215" s="24"/>
      <c r="AV215" s="15"/>
    </row>
    <row r="216" spans="1:48">
      <c r="A216" s="20"/>
      <c r="AV216" s="15"/>
    </row>
    <row r="217" spans="1:48">
      <c r="A217" s="20"/>
      <c r="AV217" s="15"/>
    </row>
    <row r="218" spans="1:48">
      <c r="A218" s="20"/>
      <c r="AV218" s="15"/>
    </row>
    <row r="219" spans="1:48">
      <c r="A219" s="20"/>
      <c r="AV219" s="15"/>
    </row>
    <row r="220" spans="1:48">
      <c r="A220" s="20"/>
      <c r="AV220" s="15"/>
    </row>
    <row r="221" spans="1:48">
      <c r="A221" s="20"/>
      <c r="AV221" s="15"/>
    </row>
    <row r="222" spans="1:48">
      <c r="A222" s="20"/>
      <c r="AV222" s="15"/>
    </row>
    <row r="223" spans="1:48">
      <c r="A223" s="12"/>
      <c r="AV223" s="15"/>
    </row>
    <row r="224" spans="1:48">
      <c r="A224" s="12"/>
      <c r="AV224" s="15"/>
    </row>
    <row r="225" spans="1:48">
      <c r="A225" s="12"/>
      <c r="AV225" s="15"/>
    </row>
    <row r="226" spans="1:48">
      <c r="A226" s="12"/>
      <c r="AV226" s="15"/>
    </row>
    <row r="227" spans="1:48">
      <c r="A227" s="12"/>
      <c r="AV227" s="15"/>
    </row>
    <row r="228" spans="1:48">
      <c r="A228" s="12"/>
      <c r="AV228" s="15"/>
    </row>
    <row r="229" spans="1:48">
      <c r="A229" s="12"/>
      <c r="AV229" s="15"/>
    </row>
    <row r="230" spans="1:48">
      <c r="A230" s="12"/>
      <c r="AV230" s="15"/>
    </row>
    <row r="231" spans="1:48">
      <c r="A231" s="12"/>
      <c r="AV231" s="15"/>
    </row>
    <row r="232" spans="1:48">
      <c r="A232" s="12"/>
      <c r="AV232" s="15"/>
    </row>
    <row r="233" spans="1:48">
      <c r="A233" s="12"/>
      <c r="AV233" s="15"/>
    </row>
    <row r="234" spans="1:48">
      <c r="A234" s="12"/>
      <c r="AV234" s="15"/>
    </row>
    <row r="235" spans="1:48">
      <c r="A235" s="12"/>
      <c r="AV235" s="15"/>
    </row>
    <row r="236" spans="1:48">
      <c r="A236" s="12"/>
      <c r="AV236" s="15"/>
    </row>
    <row r="237" spans="1:48">
      <c r="A237" s="12"/>
      <c r="AV237" s="15"/>
    </row>
    <row r="238" spans="1:48">
      <c r="A238" s="12"/>
      <c r="AV238" s="15"/>
    </row>
    <row r="239" spans="1:48">
      <c r="A239" s="12"/>
      <c r="AV239" s="15"/>
    </row>
    <row r="240" spans="1:48" ht="15.75" thickBot="1">
      <c r="A240" s="14"/>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c r="AA240" s="16"/>
      <c r="AB240" s="16"/>
      <c r="AC240" s="16"/>
      <c r="AD240" s="16"/>
      <c r="AE240" s="16"/>
      <c r="AF240" s="16"/>
      <c r="AG240" s="16"/>
      <c r="AH240" s="16"/>
      <c r="AI240" s="16"/>
      <c r="AJ240" s="16"/>
      <c r="AK240" s="16"/>
      <c r="AL240" s="16"/>
      <c r="AM240" s="16"/>
      <c r="AN240" s="16"/>
      <c r="AO240" s="16"/>
      <c r="AP240" s="16"/>
      <c r="AQ240" s="16"/>
      <c r="AR240" s="16"/>
      <c r="AS240" s="16"/>
      <c r="AT240" s="16"/>
      <c r="AU240" s="16"/>
      <c r="AV240" s="17"/>
    </row>
    <row r="244" spans="1:422" ht="27" thickBot="1">
      <c r="A244" s="113" t="s">
        <v>196</v>
      </c>
    </row>
    <row r="245" spans="1:422" ht="26.25">
      <c r="A245" s="114" t="s">
        <v>155</v>
      </c>
      <c r="B245" s="10"/>
      <c r="C245" s="10"/>
      <c r="D245" s="10"/>
      <c r="E245" s="10"/>
      <c r="F245" s="10"/>
      <c r="G245" s="10"/>
      <c r="H245" s="10"/>
      <c r="I245" s="10"/>
      <c r="J245" s="10"/>
      <c r="K245" s="10"/>
      <c r="L245" s="10"/>
      <c r="M245" s="10"/>
      <c r="N245" s="10"/>
      <c r="O245" s="10"/>
      <c r="P245" s="10"/>
      <c r="Q245" s="115" t="s">
        <v>197</v>
      </c>
      <c r="R245" s="10"/>
      <c r="S245" s="10"/>
      <c r="T245" s="10"/>
      <c r="U245" s="10"/>
      <c r="V245" s="10"/>
      <c r="W245" s="10"/>
      <c r="X245" s="10"/>
      <c r="Y245" s="10"/>
      <c r="Z245" s="10"/>
      <c r="AA245" s="10"/>
      <c r="AB245" s="10"/>
      <c r="AC245" s="10"/>
      <c r="AD245" s="10"/>
      <c r="AE245" s="10"/>
      <c r="AF245" s="10"/>
      <c r="AG245" s="10"/>
      <c r="AH245" s="115" t="s">
        <v>198</v>
      </c>
      <c r="AI245" s="10"/>
      <c r="AJ245" s="10"/>
      <c r="AK245" s="10"/>
      <c r="AL245" s="10"/>
      <c r="AM245" s="10"/>
      <c r="AN245" s="10"/>
      <c r="AO245" s="10"/>
      <c r="AP245" s="10"/>
      <c r="AQ245" s="10"/>
      <c r="AR245" s="10"/>
      <c r="AS245" s="10"/>
      <c r="AT245" s="10"/>
      <c r="AU245" s="10"/>
      <c r="AV245" s="10"/>
      <c r="AW245" s="10"/>
      <c r="AX245" s="115" t="s">
        <v>199</v>
      </c>
      <c r="AY245" s="10"/>
      <c r="AZ245" s="10"/>
      <c r="BA245" s="10"/>
      <c r="BB245" s="10"/>
      <c r="BC245" s="10"/>
      <c r="BD245" s="10"/>
      <c r="BE245" s="10"/>
      <c r="BF245" s="10"/>
      <c r="BG245" s="10"/>
      <c r="BH245" s="10"/>
      <c r="BI245" s="10"/>
      <c r="BJ245" s="10"/>
      <c r="BK245" s="10"/>
      <c r="BL245" s="10"/>
      <c r="BM245" s="115" t="s">
        <v>200</v>
      </c>
      <c r="BN245" s="10"/>
      <c r="BO245" s="10"/>
      <c r="BP245" s="10"/>
      <c r="BQ245" s="10"/>
      <c r="BR245" s="10"/>
      <c r="BS245" s="10"/>
      <c r="BT245" s="10"/>
      <c r="BU245" s="10"/>
      <c r="BV245" s="10"/>
      <c r="BW245" s="10"/>
      <c r="BX245" s="10"/>
      <c r="BY245" s="10"/>
      <c r="BZ245" s="10"/>
      <c r="CA245" s="10"/>
      <c r="CB245" s="115" t="s">
        <v>201</v>
      </c>
      <c r="CC245" s="10"/>
      <c r="CD245" s="10"/>
      <c r="CE245" s="10"/>
      <c r="CF245" s="10"/>
      <c r="CG245" s="10"/>
      <c r="CH245" s="10"/>
      <c r="CI245" s="10"/>
      <c r="CJ245" s="10"/>
      <c r="CK245" s="10"/>
      <c r="CL245" s="10"/>
      <c r="CM245" s="10"/>
      <c r="CN245" s="10"/>
      <c r="CO245" s="10"/>
      <c r="CP245" s="10"/>
      <c r="CQ245" s="115" t="s">
        <v>202</v>
      </c>
      <c r="CR245" s="10"/>
      <c r="CS245" s="10"/>
      <c r="CT245" s="10"/>
      <c r="CU245" s="10"/>
      <c r="CV245" s="10"/>
      <c r="CW245" s="10"/>
      <c r="CX245" s="10"/>
      <c r="CY245" s="10"/>
      <c r="CZ245" s="10"/>
      <c r="DA245" s="10"/>
      <c r="DB245" s="10"/>
      <c r="DC245" s="10"/>
      <c r="DD245" s="10"/>
      <c r="DE245" s="10"/>
      <c r="DF245" s="115" t="s">
        <v>203</v>
      </c>
      <c r="DG245" s="10"/>
      <c r="DH245" s="10"/>
      <c r="DI245" s="10"/>
      <c r="DJ245" s="10"/>
      <c r="DK245" s="10"/>
      <c r="DL245" s="10"/>
      <c r="DM245" s="10"/>
      <c r="DN245" s="10"/>
      <c r="DO245" s="10"/>
      <c r="DP245" s="10"/>
      <c r="DQ245" s="10"/>
      <c r="DR245" s="10"/>
      <c r="DS245" s="10"/>
      <c r="DT245" s="10"/>
      <c r="DU245" s="115" t="s">
        <v>204</v>
      </c>
      <c r="DV245" s="10"/>
      <c r="DW245" s="10"/>
      <c r="DX245" s="10"/>
      <c r="DY245" s="10"/>
      <c r="DZ245" s="10"/>
      <c r="EA245" s="10"/>
      <c r="EB245" s="10"/>
      <c r="EC245" s="10"/>
      <c r="ED245" s="10"/>
      <c r="EE245" s="10"/>
      <c r="EF245" s="10"/>
      <c r="EG245" s="10"/>
      <c r="EH245" s="10"/>
      <c r="EI245" s="10"/>
      <c r="EJ245" s="115" t="s">
        <v>205</v>
      </c>
      <c r="EK245" s="10"/>
      <c r="EL245" s="10"/>
      <c r="EM245" s="10"/>
      <c r="EN245" s="10"/>
      <c r="EO245" s="10"/>
      <c r="EP245" s="10"/>
      <c r="EQ245" s="10"/>
      <c r="ER245" s="10"/>
      <c r="ES245" s="10"/>
      <c r="ET245" s="10"/>
      <c r="EU245" s="10"/>
      <c r="EV245" s="10"/>
      <c r="EW245" s="10"/>
      <c r="EX245" s="10"/>
      <c r="EY245" s="115" t="s">
        <v>206</v>
      </c>
      <c r="EZ245" s="10"/>
      <c r="FA245" s="10"/>
      <c r="FB245" s="10"/>
      <c r="FC245" s="10"/>
      <c r="FD245" s="10"/>
      <c r="FE245" s="10"/>
      <c r="FF245" s="10"/>
      <c r="FG245" s="10"/>
      <c r="FH245" s="10"/>
      <c r="FI245" s="10"/>
      <c r="FJ245" s="10"/>
      <c r="FK245" s="10"/>
      <c r="FL245" s="10"/>
      <c r="FM245" s="10"/>
      <c r="FN245" s="115" t="s">
        <v>207</v>
      </c>
      <c r="FO245" s="10"/>
      <c r="FP245" s="10"/>
      <c r="FQ245" s="10"/>
      <c r="FR245" s="10"/>
      <c r="FS245" s="10"/>
      <c r="FT245" s="10"/>
      <c r="FU245" s="10"/>
      <c r="FV245" s="10"/>
      <c r="FW245" s="10"/>
      <c r="FX245" s="10"/>
      <c r="FY245" s="10"/>
      <c r="FZ245" s="10"/>
      <c r="GA245" s="10"/>
      <c r="GB245" s="10"/>
      <c r="GC245" s="115" t="s">
        <v>208</v>
      </c>
      <c r="GD245" s="10"/>
      <c r="GE245" s="10"/>
      <c r="GF245" s="10"/>
      <c r="GG245" s="10"/>
      <c r="GH245" s="10"/>
      <c r="GI245" s="10"/>
      <c r="GJ245" s="10"/>
      <c r="GK245" s="10"/>
      <c r="GL245" s="10"/>
      <c r="GM245" s="10"/>
      <c r="GN245" s="10"/>
      <c r="GO245" s="10"/>
      <c r="GP245" s="10"/>
      <c r="GQ245" s="10"/>
      <c r="GR245" s="115" t="s">
        <v>209</v>
      </c>
      <c r="GS245" s="10"/>
      <c r="GT245" s="10"/>
      <c r="GU245" s="10"/>
      <c r="GV245" s="10"/>
      <c r="GW245" s="10"/>
      <c r="GX245" s="10"/>
      <c r="GY245" s="10"/>
      <c r="GZ245" s="10"/>
      <c r="HA245" s="10"/>
      <c r="HB245" s="10"/>
      <c r="HC245" s="10"/>
      <c r="HD245" s="10"/>
      <c r="HE245" s="10"/>
      <c r="HF245" s="10"/>
      <c r="HG245" s="115" t="s">
        <v>210</v>
      </c>
      <c r="HH245" s="10"/>
      <c r="HI245" s="10"/>
      <c r="HJ245" s="10"/>
      <c r="HK245" s="10"/>
      <c r="HL245" s="10"/>
      <c r="HM245" s="10"/>
      <c r="HN245" s="10"/>
      <c r="HO245" s="10"/>
      <c r="HP245" s="10"/>
      <c r="HQ245" s="10"/>
      <c r="HR245" s="10"/>
      <c r="HS245" s="10"/>
      <c r="HT245" s="10"/>
      <c r="HU245" s="10"/>
      <c r="HV245" s="115" t="s">
        <v>211</v>
      </c>
      <c r="HW245" s="10"/>
      <c r="HX245" s="10"/>
      <c r="HY245" s="10"/>
      <c r="HZ245" s="10"/>
      <c r="IA245" s="10"/>
      <c r="IB245" s="10"/>
      <c r="IC245" s="10"/>
      <c r="ID245" s="10"/>
      <c r="IE245" s="10"/>
      <c r="IF245" s="10"/>
      <c r="IG245" s="10"/>
      <c r="IH245" s="10"/>
      <c r="II245" s="10"/>
      <c r="IJ245" s="10"/>
      <c r="IK245" s="115" t="s">
        <v>212</v>
      </c>
      <c r="IL245" s="10"/>
      <c r="IM245" s="10"/>
      <c r="IN245" s="10"/>
      <c r="IO245" s="10"/>
      <c r="IP245" s="10"/>
      <c r="IQ245" s="10"/>
      <c r="IR245" s="10"/>
      <c r="IS245" s="10"/>
      <c r="IT245" s="10"/>
      <c r="IU245" s="10"/>
      <c r="IV245" s="10"/>
      <c r="IW245" s="10"/>
      <c r="IX245" s="10"/>
      <c r="IY245" s="10"/>
      <c r="IZ245" s="115" t="s">
        <v>213</v>
      </c>
      <c r="JA245" s="10"/>
      <c r="JB245" s="10"/>
      <c r="JC245" s="10"/>
      <c r="JD245" s="10"/>
      <c r="JE245" s="10"/>
      <c r="JF245" s="10"/>
      <c r="JG245" s="10"/>
      <c r="JH245" s="10"/>
      <c r="JI245" s="10"/>
      <c r="JJ245" s="10"/>
      <c r="JK245" s="10"/>
      <c r="JL245" s="10"/>
      <c r="JM245" s="10"/>
      <c r="JN245" s="10"/>
      <c r="JO245" s="115" t="s">
        <v>214</v>
      </c>
      <c r="JP245" s="10"/>
      <c r="JQ245" s="10"/>
      <c r="JR245" s="10"/>
      <c r="JS245" s="10"/>
      <c r="JT245" s="10"/>
      <c r="JU245" s="10"/>
      <c r="JV245" s="10"/>
      <c r="JW245" s="10"/>
      <c r="JX245" s="10"/>
      <c r="JY245" s="10"/>
      <c r="JZ245" s="10"/>
      <c r="KA245" s="10"/>
      <c r="KB245" s="10"/>
      <c r="KC245" s="10"/>
      <c r="KD245" s="115" t="s">
        <v>215</v>
      </c>
      <c r="KE245" s="10"/>
      <c r="KF245" s="10"/>
      <c r="KG245" s="10"/>
      <c r="KH245" s="10"/>
      <c r="KI245" s="10"/>
      <c r="KJ245" s="10"/>
      <c r="KK245" s="10"/>
      <c r="KL245" s="10"/>
      <c r="KM245" s="10"/>
      <c r="KN245" s="10"/>
      <c r="KO245" s="10"/>
      <c r="KP245" s="10"/>
      <c r="KQ245" s="10"/>
      <c r="KR245" s="10"/>
      <c r="KS245" s="115" t="s">
        <v>216</v>
      </c>
      <c r="KT245" s="10"/>
      <c r="KU245" s="10"/>
      <c r="KV245" s="10"/>
      <c r="KW245" s="10"/>
      <c r="KX245" s="10"/>
      <c r="KY245" s="10"/>
      <c r="KZ245" s="10"/>
      <c r="LA245" s="10"/>
      <c r="LB245" s="10"/>
      <c r="LC245" s="10"/>
      <c r="LD245" s="10"/>
      <c r="LE245" s="10"/>
      <c r="LF245" s="10"/>
      <c r="LG245" s="10"/>
      <c r="LH245" s="115" t="s">
        <v>217</v>
      </c>
      <c r="LI245" s="10"/>
      <c r="LJ245" s="10"/>
      <c r="LK245" s="10"/>
      <c r="LL245" s="10"/>
      <c r="LM245" s="10"/>
      <c r="LN245" s="10"/>
      <c r="LO245" s="10"/>
      <c r="LP245" s="10"/>
      <c r="LQ245" s="10"/>
      <c r="LR245" s="10"/>
      <c r="LS245" s="10"/>
      <c r="LT245" s="10"/>
      <c r="LU245" s="10"/>
      <c r="LV245" s="10"/>
      <c r="LW245" s="115" t="s">
        <v>218</v>
      </c>
      <c r="LX245" s="10"/>
      <c r="LY245" s="10"/>
      <c r="LZ245" s="10"/>
      <c r="MA245" s="10"/>
      <c r="MB245" s="10"/>
      <c r="MC245" s="10"/>
      <c r="MD245" s="10"/>
      <c r="ME245" s="10"/>
      <c r="MF245" s="10"/>
      <c r="MG245" s="10"/>
      <c r="MH245" s="10"/>
      <c r="MI245" s="10"/>
      <c r="MJ245" s="10"/>
      <c r="MK245" s="10"/>
      <c r="ML245" s="115" t="s">
        <v>219</v>
      </c>
      <c r="MM245" s="10"/>
      <c r="MN245" s="10"/>
      <c r="MO245" s="10"/>
      <c r="MP245" s="10"/>
      <c r="MQ245" s="10"/>
      <c r="MR245" s="10"/>
      <c r="MS245" s="10"/>
      <c r="MT245" s="10"/>
      <c r="MU245" s="10"/>
      <c r="MV245" s="10"/>
      <c r="MW245" s="10"/>
      <c r="MX245" s="10"/>
      <c r="MY245" s="10"/>
      <c r="MZ245" s="10"/>
      <c r="NA245" s="115" t="s">
        <v>220</v>
      </c>
      <c r="NB245" s="10"/>
      <c r="NC245" s="10"/>
      <c r="ND245" s="10"/>
      <c r="NE245" s="10"/>
      <c r="NF245" s="10"/>
      <c r="NG245" s="10"/>
      <c r="NH245" s="10"/>
      <c r="NI245" s="10"/>
      <c r="NJ245" s="10"/>
      <c r="NK245" s="10"/>
      <c r="NL245" s="10"/>
      <c r="NM245" s="10"/>
      <c r="NN245" s="10"/>
      <c r="NO245" s="10"/>
      <c r="NP245" s="115" t="s">
        <v>221</v>
      </c>
      <c r="NQ245" s="10"/>
      <c r="NR245" s="10"/>
      <c r="NS245" s="10"/>
      <c r="NT245" s="10"/>
      <c r="NU245" s="10"/>
      <c r="NV245" s="10"/>
      <c r="NW245" s="10"/>
      <c r="NX245" s="10"/>
      <c r="NY245" s="10"/>
      <c r="NZ245" s="10"/>
      <c r="OA245" s="10"/>
      <c r="OB245" s="10"/>
      <c r="OC245" s="10"/>
      <c r="OD245" s="10"/>
      <c r="OE245" s="115" t="s">
        <v>222</v>
      </c>
      <c r="OF245" s="10"/>
      <c r="OG245" s="10"/>
      <c r="OH245" s="10"/>
      <c r="OI245" s="10"/>
      <c r="OJ245" s="10"/>
      <c r="OK245" s="10"/>
      <c r="OL245" s="10"/>
      <c r="OM245" s="10"/>
      <c r="ON245" s="10"/>
      <c r="OO245" s="10"/>
      <c r="OP245" s="10"/>
      <c r="OQ245" s="10"/>
      <c r="OR245" s="10"/>
      <c r="OS245" s="10"/>
      <c r="OT245" s="115" t="s">
        <v>223</v>
      </c>
      <c r="OU245" s="10"/>
      <c r="OV245" s="10"/>
      <c r="OW245" s="10"/>
      <c r="OX245" s="10"/>
      <c r="OY245" s="10"/>
      <c r="OZ245" s="10"/>
      <c r="PA245" s="10"/>
      <c r="PB245" s="10"/>
      <c r="PC245" s="10"/>
      <c r="PD245" s="10"/>
      <c r="PE245" s="10"/>
      <c r="PF245" s="11"/>
    </row>
    <row r="246" spans="1:422">
      <c r="A246" s="12"/>
      <c r="B246" s="13">
        <f>Calcolo_organizzazione_2!B2</f>
        <v>43466</v>
      </c>
      <c r="C246" s="13">
        <f>Calcolo_organizzazione_2!C2</f>
        <v>43497</v>
      </c>
      <c r="D246" s="13">
        <f>Calcolo_organizzazione_2!D2</f>
        <v>43525</v>
      </c>
      <c r="E246" s="13">
        <f>Calcolo_organizzazione_2!E2</f>
        <v>43556</v>
      </c>
      <c r="F246" s="13">
        <f>Calcolo_organizzazione_2!F2</f>
        <v>43586</v>
      </c>
      <c r="G246" s="13">
        <f>Calcolo_organizzazione_2!G2</f>
        <v>43617</v>
      </c>
      <c r="H246" s="13">
        <f>Calcolo_organizzazione_2!H2</f>
        <v>43647</v>
      </c>
      <c r="I246" s="13">
        <f>Calcolo_organizzazione_2!I2</f>
        <v>43678</v>
      </c>
      <c r="J246" s="13">
        <f>Calcolo_organizzazione_2!J2</f>
        <v>43709</v>
      </c>
      <c r="K246" s="13">
        <f>Calcolo_organizzazione_2!K2</f>
        <v>43739</v>
      </c>
      <c r="L246" s="13">
        <f>Calcolo_organizzazione_2!L2</f>
        <v>43770</v>
      </c>
      <c r="M246" s="13">
        <f>Calcolo_organizzazione_2!M2</f>
        <v>43800</v>
      </c>
      <c r="N246" s="13"/>
      <c r="R246" s="32" t="str">
        <f>TEXT('Input_Δ straordinario'!B2,"mmmm")</f>
        <v>gennaio</v>
      </c>
      <c r="S246" s="32" t="str">
        <f>TEXT('Input_Δ straordinario'!C2,"mmmm")</f>
        <v>febbraio</v>
      </c>
      <c r="T246" s="32" t="str">
        <f>TEXT('Input_Δ straordinario'!D2,"mmmm")</f>
        <v>marzo</v>
      </c>
      <c r="U246" s="32" t="str">
        <f>TEXT('Input_Δ straordinario'!E2,"mmmm")</f>
        <v>aprile</v>
      </c>
      <c r="V246" s="32" t="str">
        <f>TEXT('Input_Δ straordinario'!F2,"mmmm")</f>
        <v>maggio</v>
      </c>
      <c r="W246" s="32" t="str">
        <f>TEXT('Input_Δ straordinario'!G2,"mmmm")</f>
        <v>giugno</v>
      </c>
      <c r="X246" s="32" t="str">
        <f>TEXT('Input_Δ straordinario'!H2,"mmmm")</f>
        <v>luglio</v>
      </c>
      <c r="Y246" s="32" t="str">
        <f>TEXT('Input_Δ straordinario'!I2,"mmmm")</f>
        <v>agosto</v>
      </c>
      <c r="Z246" s="32" t="str">
        <f>TEXT('Input_Δ straordinario'!J2,"mmmm")</f>
        <v>settembre</v>
      </c>
      <c r="AA246" s="32" t="str">
        <f>TEXT('Input_Δ straordinario'!K2,"mmmm")</f>
        <v>ottobre</v>
      </c>
      <c r="AB246" s="32" t="str">
        <f>TEXT('Input_Δ straordinario'!L2,"mmmm")</f>
        <v>novembre</v>
      </c>
      <c r="AC246" s="32" t="str">
        <f>TEXT('Input_Δ straordinario'!M2,"mmmm")</f>
        <v>dicembre</v>
      </c>
      <c r="AH246" s="13"/>
      <c r="AI246" s="13" t="str">
        <f>TEXT('Input_Δ straordinario'!B2,"mmmm")</f>
        <v>gennaio</v>
      </c>
      <c r="AJ246" s="13" t="str">
        <f>TEXT('Input_Δ straordinario'!C2,"mmmm")</f>
        <v>febbraio</v>
      </c>
      <c r="AK246" s="13" t="str">
        <f>TEXT('Input_Δ straordinario'!D2,"mmmm")</f>
        <v>marzo</v>
      </c>
      <c r="AL246" s="13" t="str">
        <f>TEXT('Input_Δ straordinario'!E2,"mmmm")</f>
        <v>aprile</v>
      </c>
      <c r="AM246" s="13" t="str">
        <f>TEXT('Input_Δ straordinario'!F2,"mmmm")</f>
        <v>maggio</v>
      </c>
      <c r="AN246" s="13" t="str">
        <f>TEXT('Input_Δ straordinario'!G2,"mmmm")</f>
        <v>giugno</v>
      </c>
      <c r="AO246" s="13" t="str">
        <f>TEXT('Input_Δ straordinario'!H2,"mmmm")</f>
        <v>luglio</v>
      </c>
      <c r="AP246" s="13" t="str">
        <f>TEXT('Input_Δ straordinario'!I2,"mmmm")</f>
        <v>agosto</v>
      </c>
      <c r="AQ246" s="13" t="str">
        <f>TEXT('Input_Δ straordinario'!J2,"mmmm")</f>
        <v>settembre</v>
      </c>
      <c r="AR246" s="13" t="str">
        <f>TEXT('Input_Δ straordinario'!K2,"mmmm")</f>
        <v>ottobre</v>
      </c>
      <c r="AS246" s="13" t="str">
        <f>TEXT('Input_Δ straordinario'!L2,"mmmm")</f>
        <v>novembre</v>
      </c>
      <c r="AT246" s="13" t="str">
        <f>TEXT('Input_Δ straordinario'!M2,"mmmm")</f>
        <v>dicembre</v>
      </c>
      <c r="AX246" s="13"/>
      <c r="AY246" s="13" t="str">
        <f>TEXT('Input_Δ straordinario'!B2,"mmmm")</f>
        <v>gennaio</v>
      </c>
      <c r="AZ246" s="13" t="str">
        <f>TEXT('Input_Δ straordinario'!C2,"mmmm")</f>
        <v>febbraio</v>
      </c>
      <c r="BA246" s="13" t="str">
        <f>TEXT('Input_Δ straordinario'!D2,"mmmm")</f>
        <v>marzo</v>
      </c>
      <c r="BB246" s="13" t="str">
        <f>TEXT('Input_Δ straordinario'!E2,"mmmm")</f>
        <v>aprile</v>
      </c>
      <c r="BC246" s="13" t="str">
        <f>TEXT('Input_Δ straordinario'!F2,"mmmm")</f>
        <v>maggio</v>
      </c>
      <c r="BD246" s="13" t="str">
        <f>TEXT('Input_Δ straordinario'!G2,"mmmm")</f>
        <v>giugno</v>
      </c>
      <c r="BE246" s="13" t="str">
        <f>TEXT('Input_Δ straordinario'!H2,"mmmm")</f>
        <v>luglio</v>
      </c>
      <c r="BF246" s="13" t="str">
        <f>TEXT('Input_Δ straordinario'!I2,"mmmm")</f>
        <v>agosto</v>
      </c>
      <c r="BG246" s="13" t="str">
        <f>TEXT('Input_Δ straordinario'!J2,"mmmm")</f>
        <v>settembre</v>
      </c>
      <c r="BH246" s="13" t="str">
        <f>TEXT('Input_Δ straordinario'!K2,"mmmm")</f>
        <v>ottobre</v>
      </c>
      <c r="BI246" s="13" t="str">
        <f>TEXT('Input_Δ straordinario'!L2,"mmmm")</f>
        <v>novembre</v>
      </c>
      <c r="BJ246" s="13" t="str">
        <f>TEXT('Input_Δ straordinario'!M2,"mmmm")</f>
        <v>dicembre</v>
      </c>
      <c r="BM246" s="13"/>
      <c r="BN246" s="13" t="str">
        <f>TEXT('Input_Δ straordinario'!B2,"mmmm")</f>
        <v>gennaio</v>
      </c>
      <c r="BO246" s="13" t="str">
        <f>TEXT('Input_Δ straordinario'!C2,"mmmm")</f>
        <v>febbraio</v>
      </c>
      <c r="BP246" s="13" t="str">
        <f>TEXT('Input_Δ straordinario'!D2,"mmmm")</f>
        <v>marzo</v>
      </c>
      <c r="BQ246" s="13" t="str">
        <f>TEXT('Input_Δ straordinario'!E2,"mmmm")</f>
        <v>aprile</v>
      </c>
      <c r="BR246" s="13" t="str">
        <f>TEXT('Input_Δ straordinario'!F2,"mmmm")</f>
        <v>maggio</v>
      </c>
      <c r="BS246" s="13" t="str">
        <f>TEXT('Input_Δ straordinario'!G2,"mmmm")</f>
        <v>giugno</v>
      </c>
      <c r="BT246" s="13" t="str">
        <f>TEXT('Input_Δ straordinario'!H2,"mmmm")</f>
        <v>luglio</v>
      </c>
      <c r="BU246" s="13" t="str">
        <f>TEXT('Input_Δ straordinario'!I2,"mmmm")</f>
        <v>agosto</v>
      </c>
      <c r="BV246" s="13" t="str">
        <f>TEXT('Input_Δ straordinario'!J2,"mmmm")</f>
        <v>settembre</v>
      </c>
      <c r="BW246" s="13" t="str">
        <f>TEXT('Input_Δ straordinario'!K2,"mmmm")</f>
        <v>ottobre</v>
      </c>
      <c r="BX246" s="13" t="str">
        <f>TEXT('Input_Δ straordinario'!L2,"mmmm")</f>
        <v>novembre</v>
      </c>
      <c r="BY246" s="13" t="str">
        <f>TEXT('Input_Δ straordinario'!M2,"mmmm")</f>
        <v>dicembre</v>
      </c>
      <c r="CB246" s="13"/>
      <c r="CC246" s="13" t="str">
        <f>TEXT('Input_Δ straordinario'!B2,"mmmm")</f>
        <v>gennaio</v>
      </c>
      <c r="CD246" s="13" t="str">
        <f>TEXT('Input_Δ straordinario'!C2,"mmmm")</f>
        <v>febbraio</v>
      </c>
      <c r="CE246" s="13" t="str">
        <f>TEXT('Input_Δ straordinario'!D2,"mmmm")</f>
        <v>marzo</v>
      </c>
      <c r="CF246" s="13" t="str">
        <f>TEXT('Input_Δ straordinario'!E2,"mmmm")</f>
        <v>aprile</v>
      </c>
      <c r="CG246" s="13" t="str">
        <f>TEXT('Input_Δ straordinario'!F2,"mmmm")</f>
        <v>maggio</v>
      </c>
      <c r="CH246" s="13" t="str">
        <f>TEXT('Input_Δ straordinario'!G2,"mmmm")</f>
        <v>giugno</v>
      </c>
      <c r="CI246" s="13" t="str">
        <f>TEXT('Input_Δ straordinario'!H2,"mmmm")</f>
        <v>luglio</v>
      </c>
      <c r="CJ246" s="13" t="str">
        <f>TEXT('Input_Δ straordinario'!I2,"mmmm")</f>
        <v>agosto</v>
      </c>
      <c r="CK246" s="13" t="str">
        <f>TEXT('Input_Δ straordinario'!J2,"mmmm")</f>
        <v>settembre</v>
      </c>
      <c r="CL246" s="13" t="str">
        <f>TEXT('Input_Δ straordinario'!K2,"mmmm")</f>
        <v>ottobre</v>
      </c>
      <c r="CM246" s="13" t="str">
        <f>TEXT('Input_Δ straordinario'!L2,"mmmm")</f>
        <v>novembre</v>
      </c>
      <c r="CN246" s="13" t="str">
        <f>TEXT('Input_Δ straordinario'!M2,"mmmm")</f>
        <v>dicembre</v>
      </c>
      <c r="CQ246" s="13"/>
      <c r="CR246" s="13" t="str">
        <f>TEXT('Input_Δ straordinario'!B2,"mmmm")</f>
        <v>gennaio</v>
      </c>
      <c r="CS246" s="13" t="str">
        <f>TEXT('Input_Δ straordinario'!C2,"mmmm")</f>
        <v>febbraio</v>
      </c>
      <c r="CT246" s="13" t="str">
        <f>TEXT('Input_Δ straordinario'!D2,"mmmm")</f>
        <v>marzo</v>
      </c>
      <c r="CU246" s="13" t="str">
        <f>TEXT('Input_Δ straordinario'!E2,"mmmm")</f>
        <v>aprile</v>
      </c>
      <c r="CV246" s="13" t="str">
        <f>TEXT('Input_Δ straordinario'!F2,"mmmm")</f>
        <v>maggio</v>
      </c>
      <c r="CW246" s="13" t="str">
        <f>TEXT('Input_Δ straordinario'!G2,"mmmm")</f>
        <v>giugno</v>
      </c>
      <c r="CX246" s="13" t="str">
        <f>TEXT('Input_Δ straordinario'!H2,"mmmm")</f>
        <v>luglio</v>
      </c>
      <c r="CY246" s="13" t="str">
        <f>TEXT('Input_Δ straordinario'!I2,"mmmm")</f>
        <v>agosto</v>
      </c>
      <c r="CZ246" s="13" t="str">
        <f>TEXT('Input_Δ straordinario'!J2,"mmmm")</f>
        <v>settembre</v>
      </c>
      <c r="DA246" s="13" t="str">
        <f>TEXT('Input_Δ straordinario'!K2,"mmmm")</f>
        <v>ottobre</v>
      </c>
      <c r="DB246" s="13" t="str">
        <f>TEXT('Input_Δ straordinario'!L2,"mmmm")</f>
        <v>novembre</v>
      </c>
      <c r="DC246" s="13" t="str">
        <f>TEXT('Input_Δ straordinario'!M2,"mmmm")</f>
        <v>dicembre</v>
      </c>
      <c r="DF246" s="13"/>
      <c r="DG246" s="13" t="str">
        <f>TEXT('Input_Δ straordinario'!B2,"mmmm")</f>
        <v>gennaio</v>
      </c>
      <c r="DH246" s="13" t="str">
        <f>TEXT('Input_Δ straordinario'!C2,"mmmm")</f>
        <v>febbraio</v>
      </c>
      <c r="DI246" s="13" t="str">
        <f>TEXT('Input_Δ straordinario'!D2,"mmmm")</f>
        <v>marzo</v>
      </c>
      <c r="DJ246" s="13" t="str">
        <f>TEXT('Input_Δ straordinario'!E2,"mmmm")</f>
        <v>aprile</v>
      </c>
      <c r="DK246" s="13" t="str">
        <f>TEXT('Input_Δ straordinario'!F2,"mmmm")</f>
        <v>maggio</v>
      </c>
      <c r="DL246" s="13" t="str">
        <f>TEXT('Input_Δ straordinario'!G2,"mmmm")</f>
        <v>giugno</v>
      </c>
      <c r="DM246" s="13" t="str">
        <f>TEXT('Input_Δ straordinario'!H2,"mmmm")</f>
        <v>luglio</v>
      </c>
      <c r="DN246" s="13" t="str">
        <f>TEXT('Input_Δ straordinario'!I2,"mmmm")</f>
        <v>agosto</v>
      </c>
      <c r="DO246" s="13" t="str">
        <f>TEXT('Input_Δ straordinario'!J2,"mmmm")</f>
        <v>settembre</v>
      </c>
      <c r="DP246" s="13" t="str">
        <f>TEXT('Input_Δ straordinario'!K2,"mmmm")</f>
        <v>ottobre</v>
      </c>
      <c r="DQ246" s="13" t="str">
        <f>TEXT('Input_Δ straordinario'!L2,"mmmm")</f>
        <v>novembre</v>
      </c>
      <c r="DR246" s="13" t="str">
        <f>TEXT('Input_Δ straordinario'!M2,"mmmm")</f>
        <v>dicembre</v>
      </c>
      <c r="DU246" s="13"/>
      <c r="DV246" s="13" t="str">
        <f>TEXT('Input_Δ straordinario'!B2,"mmmm")</f>
        <v>gennaio</v>
      </c>
      <c r="DW246" s="13" t="str">
        <f>TEXT('Input_Δ straordinario'!C2,"mmmm")</f>
        <v>febbraio</v>
      </c>
      <c r="DX246" s="13" t="str">
        <f>TEXT('Input_Δ straordinario'!D2,"mmmm")</f>
        <v>marzo</v>
      </c>
      <c r="DY246" s="13" t="str">
        <f>TEXT('Input_Δ straordinario'!E2,"mmmm")</f>
        <v>aprile</v>
      </c>
      <c r="DZ246" s="13" t="str">
        <f>TEXT('Input_Δ straordinario'!F2,"mmmm")</f>
        <v>maggio</v>
      </c>
      <c r="EA246" s="13" t="str">
        <f>TEXT('Input_Δ straordinario'!G2,"mmmm")</f>
        <v>giugno</v>
      </c>
      <c r="EB246" s="13" t="str">
        <f>TEXT('Input_Δ straordinario'!H2,"mmmm")</f>
        <v>luglio</v>
      </c>
      <c r="EC246" s="13" t="str">
        <f>TEXT('Input_Δ straordinario'!I2,"mmmm")</f>
        <v>agosto</v>
      </c>
      <c r="ED246" s="13" t="str">
        <f>TEXT('Input_Δ straordinario'!J2,"mmmm")</f>
        <v>settembre</v>
      </c>
      <c r="EE246" s="13" t="str">
        <f>TEXT('Input_Δ straordinario'!K2,"mmmm")</f>
        <v>ottobre</v>
      </c>
      <c r="EF246" s="13" t="str">
        <f>TEXT('Input_Δ straordinario'!L2,"mmmm")</f>
        <v>novembre</v>
      </c>
      <c r="EG246" s="13" t="str">
        <f>TEXT('Input_Δ straordinario'!M2,"mmmm")</f>
        <v>dicembre</v>
      </c>
      <c r="EJ246" s="13"/>
      <c r="EK246" s="13" t="str">
        <f>TEXT('Input_Δ straordinario'!B2,"mmmm")</f>
        <v>gennaio</v>
      </c>
      <c r="EL246" s="13" t="str">
        <f>TEXT('Input_Δ straordinario'!C2,"mmmm")</f>
        <v>febbraio</v>
      </c>
      <c r="EM246" s="13" t="str">
        <f>TEXT('Input_Δ straordinario'!D2,"mmmm")</f>
        <v>marzo</v>
      </c>
      <c r="EN246" s="13" t="str">
        <f>TEXT('Input_Δ straordinario'!E2,"mmmm")</f>
        <v>aprile</v>
      </c>
      <c r="EO246" s="13" t="str">
        <f>TEXT('Input_Δ straordinario'!F2,"mmmm")</f>
        <v>maggio</v>
      </c>
      <c r="EP246" s="13" t="str">
        <f>TEXT('Input_Δ straordinario'!G2,"mmmm")</f>
        <v>giugno</v>
      </c>
      <c r="EQ246" s="13" t="str">
        <f>TEXT('Input_Δ straordinario'!H2,"mmmm")</f>
        <v>luglio</v>
      </c>
      <c r="ER246" s="13" t="str">
        <f>TEXT('Input_Δ straordinario'!I2,"mmmm")</f>
        <v>agosto</v>
      </c>
      <c r="ES246" s="13" t="str">
        <f>TEXT('Input_Δ straordinario'!J2,"mmmm")</f>
        <v>settembre</v>
      </c>
      <c r="ET246" s="13" t="str">
        <f>TEXT('Input_Δ straordinario'!K2,"mmmm")</f>
        <v>ottobre</v>
      </c>
      <c r="EU246" s="13" t="str">
        <f>TEXT('Input_Δ straordinario'!L2,"mmmm")</f>
        <v>novembre</v>
      </c>
      <c r="EV246" s="13" t="str">
        <f>TEXT('Input_Δ straordinario'!M2,"mmmm")</f>
        <v>dicembre</v>
      </c>
      <c r="EY246" s="13"/>
      <c r="EZ246" s="13" t="str">
        <f>TEXT('Input_Δ straordinario'!B2,"mmmm")</f>
        <v>gennaio</v>
      </c>
      <c r="FA246" s="13" t="str">
        <f>TEXT('Input_Δ straordinario'!C2,"mmmm")</f>
        <v>febbraio</v>
      </c>
      <c r="FB246" s="13" t="str">
        <f>TEXT('Input_Δ straordinario'!D2,"mmmm")</f>
        <v>marzo</v>
      </c>
      <c r="FC246" s="13" t="str">
        <f>TEXT('Input_Δ straordinario'!E2,"mmmm")</f>
        <v>aprile</v>
      </c>
      <c r="FD246" s="13" t="str">
        <f>TEXT('Input_Δ straordinario'!F2,"mmmm")</f>
        <v>maggio</v>
      </c>
      <c r="FE246" s="13" t="str">
        <f>TEXT('Input_Δ straordinario'!G2,"mmmm")</f>
        <v>giugno</v>
      </c>
      <c r="FF246" s="13" t="str">
        <f>TEXT('Input_Δ straordinario'!H2,"mmmm")</f>
        <v>luglio</v>
      </c>
      <c r="FG246" s="13" t="str">
        <f>TEXT('Input_Δ straordinario'!I2,"mmmm")</f>
        <v>agosto</v>
      </c>
      <c r="FH246" s="13" t="str">
        <f>TEXT('Input_Δ straordinario'!J2,"mmmm")</f>
        <v>settembre</v>
      </c>
      <c r="FI246" s="13" t="str">
        <f>TEXT('Input_Δ straordinario'!K2,"mmmm")</f>
        <v>ottobre</v>
      </c>
      <c r="FJ246" s="13" t="str">
        <f>TEXT('Input_Δ straordinario'!L2,"mmmm")</f>
        <v>novembre</v>
      </c>
      <c r="FK246" s="13" t="str">
        <f>TEXT('Input_Δ straordinario'!M2,"mmmm")</f>
        <v>dicembre</v>
      </c>
      <c r="FN246" s="13"/>
      <c r="FO246" s="13" t="str">
        <f>TEXT('Input_Δ straordinario'!B2,"mmmm")</f>
        <v>gennaio</v>
      </c>
      <c r="FP246" s="13" t="str">
        <f>TEXT('Input_Δ straordinario'!C2,"mmmm")</f>
        <v>febbraio</v>
      </c>
      <c r="FQ246" s="13" t="str">
        <f>TEXT('Input_Δ straordinario'!D2,"mmmm")</f>
        <v>marzo</v>
      </c>
      <c r="FR246" s="13" t="str">
        <f>TEXT('Input_Δ straordinario'!E2,"mmmm")</f>
        <v>aprile</v>
      </c>
      <c r="FS246" s="13" t="str">
        <f>TEXT('Input_Δ straordinario'!F2,"mmmm")</f>
        <v>maggio</v>
      </c>
      <c r="FT246" s="13" t="str">
        <f>TEXT('Input_Δ straordinario'!G2,"mmmm")</f>
        <v>giugno</v>
      </c>
      <c r="FU246" s="13" t="str">
        <f>TEXT('Input_Δ straordinario'!H2,"mmmm")</f>
        <v>luglio</v>
      </c>
      <c r="FV246" s="13" t="str">
        <f>TEXT('Input_Δ straordinario'!I2,"mmmm")</f>
        <v>agosto</v>
      </c>
      <c r="FW246" s="13" t="str">
        <f>TEXT('Input_Δ straordinario'!J2,"mmmm")</f>
        <v>settembre</v>
      </c>
      <c r="FX246" s="13" t="str">
        <f>TEXT('Input_Δ straordinario'!K2,"mmmm")</f>
        <v>ottobre</v>
      </c>
      <c r="FY246" s="13" t="str">
        <f>TEXT('Input_Δ straordinario'!L2,"mmmm")</f>
        <v>novembre</v>
      </c>
      <c r="FZ246" s="13" t="str">
        <f>TEXT('Input_Δ straordinario'!M2,"mmmm")</f>
        <v>dicembre</v>
      </c>
      <c r="GC246" s="13"/>
      <c r="GD246" s="13" t="str">
        <f>TEXT('Input_Δ straordinario'!B2,"mmmm")</f>
        <v>gennaio</v>
      </c>
      <c r="GE246" s="13" t="str">
        <f>TEXT('Input_Δ straordinario'!C2,"mmmm")</f>
        <v>febbraio</v>
      </c>
      <c r="GF246" s="13" t="str">
        <f>TEXT('Input_Δ straordinario'!D2,"mmmm")</f>
        <v>marzo</v>
      </c>
      <c r="GG246" s="13" t="str">
        <f>TEXT('Input_Δ straordinario'!E2,"mmmm")</f>
        <v>aprile</v>
      </c>
      <c r="GH246" s="13" t="str">
        <f>TEXT('Input_Δ straordinario'!F2,"mmmm")</f>
        <v>maggio</v>
      </c>
      <c r="GI246" s="13" t="str">
        <f>TEXT('Input_Δ straordinario'!G2,"mmmm")</f>
        <v>giugno</v>
      </c>
      <c r="GJ246" s="13" t="str">
        <f>TEXT('Input_Δ straordinario'!H2,"mmmm")</f>
        <v>luglio</v>
      </c>
      <c r="GK246" s="13" t="str">
        <f>TEXT('Input_Δ straordinario'!I2,"mmmm")</f>
        <v>agosto</v>
      </c>
      <c r="GL246" s="13" t="str">
        <f>TEXT('Input_Δ straordinario'!J2,"mmmm")</f>
        <v>settembre</v>
      </c>
      <c r="GM246" s="13" t="str">
        <f>TEXT('Input_Δ straordinario'!K2,"mmmm")</f>
        <v>ottobre</v>
      </c>
      <c r="GN246" s="13" t="str">
        <f>TEXT('Input_Δ straordinario'!L2,"mmmm")</f>
        <v>novembre</v>
      </c>
      <c r="GO246" s="13" t="str">
        <f>TEXT('Input_Δ straordinario'!M2,"mmmm")</f>
        <v>dicembre</v>
      </c>
      <c r="GR246" s="13"/>
      <c r="GS246" s="13" t="str">
        <f>TEXT('Input_Δ straordinario'!B2,"mmmm")</f>
        <v>gennaio</v>
      </c>
      <c r="GT246" s="13" t="str">
        <f>TEXT('Input_Δ straordinario'!C2,"mmmm")</f>
        <v>febbraio</v>
      </c>
      <c r="GU246" s="13" t="str">
        <f>TEXT('Input_Δ straordinario'!D2,"mmmm")</f>
        <v>marzo</v>
      </c>
      <c r="GV246" s="13" t="str">
        <f>TEXT('Input_Δ straordinario'!E2,"mmmm")</f>
        <v>aprile</v>
      </c>
      <c r="GW246" s="13" t="str">
        <f>TEXT('Input_Δ straordinario'!F2,"mmmm")</f>
        <v>maggio</v>
      </c>
      <c r="GX246" s="13" t="str">
        <f>TEXT('Input_Δ straordinario'!G2,"mmmm")</f>
        <v>giugno</v>
      </c>
      <c r="GY246" s="13" t="str">
        <f>TEXT('Input_Δ straordinario'!H2,"mmmm")</f>
        <v>luglio</v>
      </c>
      <c r="GZ246" s="13" t="str">
        <f>TEXT('Input_Δ straordinario'!I2,"mmmm")</f>
        <v>agosto</v>
      </c>
      <c r="HA246" s="13" t="str">
        <f>TEXT('Input_Δ straordinario'!J2,"mmmm")</f>
        <v>settembre</v>
      </c>
      <c r="HB246" s="13" t="str">
        <f>TEXT('Input_Δ straordinario'!K2,"mmmm")</f>
        <v>ottobre</v>
      </c>
      <c r="HC246" s="13" t="str">
        <f>TEXT('Input_Δ straordinario'!L2,"mmmm")</f>
        <v>novembre</v>
      </c>
      <c r="HD246" s="13" t="str">
        <f>TEXT('Input_Δ straordinario'!M2,"mmmm")</f>
        <v>dicembre</v>
      </c>
      <c r="HG246" s="13"/>
      <c r="HH246" s="13" t="str">
        <f>TEXT('Input_Δ straordinario'!B2,"mmmm")</f>
        <v>gennaio</v>
      </c>
      <c r="HI246" s="13" t="str">
        <f>TEXT('Input_Δ straordinario'!C2,"mmmm")</f>
        <v>febbraio</v>
      </c>
      <c r="HJ246" s="13" t="str">
        <f>TEXT('Input_Δ straordinario'!D2,"mmmm")</f>
        <v>marzo</v>
      </c>
      <c r="HK246" s="13" t="str">
        <f>TEXT('Input_Δ straordinario'!E2,"mmmm")</f>
        <v>aprile</v>
      </c>
      <c r="HL246" s="13" t="str">
        <f>TEXT('Input_Δ straordinario'!F2,"mmmm")</f>
        <v>maggio</v>
      </c>
      <c r="HM246" s="13" t="str">
        <f>TEXT('Input_Δ straordinario'!G2,"mmmm")</f>
        <v>giugno</v>
      </c>
      <c r="HN246" s="13" t="str">
        <f>TEXT('Input_Δ straordinario'!H2,"mmmm")</f>
        <v>luglio</v>
      </c>
      <c r="HO246" s="13" t="str">
        <f>TEXT('Input_Δ straordinario'!I2,"mmmm")</f>
        <v>agosto</v>
      </c>
      <c r="HP246" s="13" t="str">
        <f>TEXT('Input_Δ straordinario'!J2,"mmmm")</f>
        <v>settembre</v>
      </c>
      <c r="HQ246" s="13" t="str">
        <f>TEXT('Input_Δ straordinario'!K2,"mmmm")</f>
        <v>ottobre</v>
      </c>
      <c r="HR246" s="13" t="str">
        <f>TEXT('Input_Δ straordinario'!L2,"mmmm")</f>
        <v>novembre</v>
      </c>
      <c r="HS246" s="13" t="str">
        <f>TEXT('Input_Δ straordinario'!M2,"mmmm")</f>
        <v>dicembre</v>
      </c>
      <c r="HV246" s="13"/>
      <c r="HW246" s="13" t="str">
        <f>TEXT('Input_Δ straordinario'!B2,"mmmm")</f>
        <v>gennaio</v>
      </c>
      <c r="HX246" s="13" t="str">
        <f>TEXT('Input_Δ straordinario'!C2,"mmmm")</f>
        <v>febbraio</v>
      </c>
      <c r="HY246" s="13" t="str">
        <f>TEXT('Input_Δ straordinario'!D2,"mmmm")</f>
        <v>marzo</v>
      </c>
      <c r="HZ246" s="13" t="str">
        <f>TEXT('Input_Δ straordinario'!E2,"mmmm")</f>
        <v>aprile</v>
      </c>
      <c r="IA246" s="13" t="str">
        <f>TEXT('Input_Δ straordinario'!F2,"mmmm")</f>
        <v>maggio</v>
      </c>
      <c r="IB246" s="13" t="str">
        <f>TEXT('Input_Δ straordinario'!G2,"mmmm")</f>
        <v>giugno</v>
      </c>
      <c r="IC246" s="13" t="str">
        <f>TEXT('Input_Δ straordinario'!H2,"mmmm")</f>
        <v>luglio</v>
      </c>
      <c r="ID246" s="13" t="str">
        <f>TEXT('Input_Δ straordinario'!I2,"mmmm")</f>
        <v>agosto</v>
      </c>
      <c r="IE246" s="13" t="str">
        <f>TEXT('Input_Δ straordinario'!J2,"mmmm")</f>
        <v>settembre</v>
      </c>
      <c r="IF246" s="13" t="str">
        <f>TEXT('Input_Δ straordinario'!K2,"mmmm")</f>
        <v>ottobre</v>
      </c>
      <c r="IG246" s="13" t="str">
        <f>TEXT('Input_Δ straordinario'!L2,"mmmm")</f>
        <v>novembre</v>
      </c>
      <c r="IH246" s="13" t="str">
        <f>TEXT('Input_Δ straordinario'!M2,"mmmm")</f>
        <v>dicembre</v>
      </c>
      <c r="IK246" s="13"/>
      <c r="IL246" s="13" t="str">
        <f>TEXT('Input_Δ straordinario'!B2,"mmmm")</f>
        <v>gennaio</v>
      </c>
      <c r="IM246" s="13" t="str">
        <f>TEXT('Input_Δ straordinario'!C2,"mmmm")</f>
        <v>febbraio</v>
      </c>
      <c r="IN246" s="13" t="str">
        <f>TEXT('Input_Δ straordinario'!D2,"mmmm")</f>
        <v>marzo</v>
      </c>
      <c r="IO246" s="13" t="str">
        <f>TEXT('Input_Δ straordinario'!E2,"mmmm")</f>
        <v>aprile</v>
      </c>
      <c r="IP246" s="13" t="str">
        <f>TEXT('Input_Δ straordinario'!F2,"mmmm")</f>
        <v>maggio</v>
      </c>
      <c r="IQ246" s="13" t="str">
        <f>TEXT('Input_Δ straordinario'!G2,"mmmm")</f>
        <v>giugno</v>
      </c>
      <c r="IR246" s="13" t="str">
        <f>TEXT('Input_Δ straordinario'!H2,"mmmm")</f>
        <v>luglio</v>
      </c>
      <c r="IS246" s="13" t="str">
        <f>TEXT('Input_Δ straordinario'!I2,"mmmm")</f>
        <v>agosto</v>
      </c>
      <c r="IT246" s="13" t="str">
        <f>TEXT('Input_Δ straordinario'!J2,"mmmm")</f>
        <v>settembre</v>
      </c>
      <c r="IU246" s="13" t="str">
        <f>TEXT('Input_Δ straordinario'!K2,"mmmm")</f>
        <v>ottobre</v>
      </c>
      <c r="IV246" s="13" t="str">
        <f>TEXT('Input_Δ straordinario'!L2,"mmmm")</f>
        <v>novembre</v>
      </c>
      <c r="IW246" s="13" t="str">
        <f>TEXT('Input_Δ straordinario'!M2,"mmmm")</f>
        <v>dicembre</v>
      </c>
      <c r="IZ246" s="13"/>
      <c r="JA246" s="13" t="str">
        <f>TEXT('Input_Δ straordinario'!B2,"mmmm")</f>
        <v>gennaio</v>
      </c>
      <c r="JB246" s="13" t="str">
        <f>TEXT('Input_Δ straordinario'!C2,"mmmm")</f>
        <v>febbraio</v>
      </c>
      <c r="JC246" s="13" t="str">
        <f>TEXT('Input_Δ straordinario'!D2,"mmmm")</f>
        <v>marzo</v>
      </c>
      <c r="JD246" s="13" t="str">
        <f>TEXT('Input_Δ straordinario'!E2,"mmmm")</f>
        <v>aprile</v>
      </c>
      <c r="JE246" s="13" t="str">
        <f>TEXT('Input_Δ straordinario'!F2,"mmmm")</f>
        <v>maggio</v>
      </c>
      <c r="JF246" s="13" t="str">
        <f>TEXT('Input_Δ straordinario'!G2,"mmmm")</f>
        <v>giugno</v>
      </c>
      <c r="JG246" s="13" t="str">
        <f>TEXT('Input_Δ straordinario'!H2,"mmmm")</f>
        <v>luglio</v>
      </c>
      <c r="JH246" s="13" t="str">
        <f>TEXT('Input_Δ straordinario'!I2,"mmmm")</f>
        <v>agosto</v>
      </c>
      <c r="JI246" s="13" t="str">
        <f>TEXT('Input_Δ straordinario'!J2,"mmmm")</f>
        <v>settembre</v>
      </c>
      <c r="JJ246" s="13" t="str">
        <f>TEXT('Input_Δ straordinario'!K2,"mmmm")</f>
        <v>ottobre</v>
      </c>
      <c r="JK246" s="13" t="str">
        <f>TEXT('Input_Δ straordinario'!L2,"mmmm")</f>
        <v>novembre</v>
      </c>
      <c r="JL246" s="13" t="str">
        <f>TEXT('Input_Δ straordinario'!M2,"mmmm")</f>
        <v>dicembre</v>
      </c>
      <c r="JO246" s="13"/>
      <c r="JP246" s="13" t="str">
        <f>TEXT('Input_Δ straordinario'!B2,"mmmm")</f>
        <v>gennaio</v>
      </c>
      <c r="JQ246" s="13" t="str">
        <f>TEXT('Input_Δ straordinario'!C2,"mmmm")</f>
        <v>febbraio</v>
      </c>
      <c r="JR246" s="13" t="str">
        <f>TEXT('Input_Δ straordinario'!D2,"mmmm")</f>
        <v>marzo</v>
      </c>
      <c r="JS246" s="13" t="str">
        <f>TEXT('Input_Δ straordinario'!E2,"mmmm")</f>
        <v>aprile</v>
      </c>
      <c r="JT246" s="13" t="str">
        <f>TEXT('Input_Δ straordinario'!F2,"mmmm")</f>
        <v>maggio</v>
      </c>
      <c r="JU246" s="13" t="str">
        <f>TEXT('Input_Δ straordinario'!G2,"mmmm")</f>
        <v>giugno</v>
      </c>
      <c r="JV246" s="13" t="str">
        <f>TEXT('Input_Δ straordinario'!H2,"mmmm")</f>
        <v>luglio</v>
      </c>
      <c r="JW246" s="13" t="str">
        <f>TEXT('Input_Δ straordinario'!I2,"mmmm")</f>
        <v>agosto</v>
      </c>
      <c r="JX246" s="13" t="str">
        <f>TEXT('Input_Δ straordinario'!J2,"mmmm")</f>
        <v>settembre</v>
      </c>
      <c r="JY246" s="13" t="str">
        <f>TEXT('Input_Δ straordinario'!K2,"mmmm")</f>
        <v>ottobre</v>
      </c>
      <c r="JZ246" s="13" t="str">
        <f>TEXT('Input_Δ straordinario'!L2,"mmmm")</f>
        <v>novembre</v>
      </c>
      <c r="KA246" s="13" t="str">
        <f>TEXT('Input_Δ straordinario'!M2,"mmmm")</f>
        <v>dicembre</v>
      </c>
      <c r="KD246" s="13"/>
      <c r="KE246" s="13" t="str">
        <f>TEXT('Input_Δ straordinario'!B2,"mmmm")</f>
        <v>gennaio</v>
      </c>
      <c r="KF246" s="13" t="str">
        <f>TEXT('Input_Δ straordinario'!C2,"mmmm")</f>
        <v>febbraio</v>
      </c>
      <c r="KG246" s="13" t="str">
        <f>TEXT('Input_Δ straordinario'!D2,"mmmm")</f>
        <v>marzo</v>
      </c>
      <c r="KH246" s="13" t="str">
        <f>TEXT('Input_Δ straordinario'!E2,"mmmm")</f>
        <v>aprile</v>
      </c>
      <c r="KI246" s="13" t="str">
        <f>TEXT('Input_Δ straordinario'!F2,"mmmm")</f>
        <v>maggio</v>
      </c>
      <c r="KJ246" s="13" t="str">
        <f>TEXT('Input_Δ straordinario'!G2,"mmmm")</f>
        <v>giugno</v>
      </c>
      <c r="KK246" s="13" t="str">
        <f>TEXT('Input_Δ straordinario'!H2,"mmmm")</f>
        <v>luglio</v>
      </c>
      <c r="KL246" s="13" t="str">
        <f>TEXT('Input_Δ straordinario'!I2,"mmmm")</f>
        <v>agosto</v>
      </c>
      <c r="KM246" s="13" t="str">
        <f>TEXT('Input_Δ straordinario'!J2,"mmmm")</f>
        <v>settembre</v>
      </c>
      <c r="KN246" s="13" t="str">
        <f>TEXT('Input_Δ straordinario'!K2,"mmmm")</f>
        <v>ottobre</v>
      </c>
      <c r="KO246" s="13" t="str">
        <f>TEXT('Input_Δ straordinario'!L2,"mmmm")</f>
        <v>novembre</v>
      </c>
      <c r="KP246" s="13" t="str">
        <f>TEXT('Input_Δ straordinario'!M2,"mmmm")</f>
        <v>dicembre</v>
      </c>
      <c r="KS246" s="13"/>
      <c r="KT246" s="13" t="str">
        <f>TEXT('Input_Δ straordinario'!B2,"mmmm")</f>
        <v>gennaio</v>
      </c>
      <c r="KU246" s="13" t="str">
        <f>TEXT('Input_Δ straordinario'!C2,"mmmm")</f>
        <v>febbraio</v>
      </c>
      <c r="KV246" s="13" t="str">
        <f>TEXT('Input_Δ straordinario'!D2,"mmmm")</f>
        <v>marzo</v>
      </c>
      <c r="KW246" s="13" t="str">
        <f>TEXT('Input_Δ straordinario'!E2,"mmmm")</f>
        <v>aprile</v>
      </c>
      <c r="KX246" s="13" t="str">
        <f>TEXT('Input_Δ straordinario'!F2,"mmmm")</f>
        <v>maggio</v>
      </c>
      <c r="KY246" s="13" t="str">
        <f>TEXT('Input_Δ straordinario'!G2,"mmmm")</f>
        <v>giugno</v>
      </c>
      <c r="KZ246" s="13" t="str">
        <f>TEXT('Input_Δ straordinario'!H2,"mmmm")</f>
        <v>luglio</v>
      </c>
      <c r="LA246" s="13" t="str">
        <f>TEXT('Input_Δ straordinario'!I2,"mmmm")</f>
        <v>agosto</v>
      </c>
      <c r="LB246" s="13" t="str">
        <f>TEXT('Input_Δ straordinario'!J2,"mmmm")</f>
        <v>settembre</v>
      </c>
      <c r="LC246" s="13" t="str">
        <f>TEXT('Input_Δ straordinario'!K2,"mmmm")</f>
        <v>ottobre</v>
      </c>
      <c r="LD246" s="13" t="str">
        <f>TEXT('Input_Δ straordinario'!L2,"mmmm")</f>
        <v>novembre</v>
      </c>
      <c r="LE246" s="13" t="str">
        <f>TEXT('Input_Δ straordinario'!M2,"mmmm")</f>
        <v>dicembre</v>
      </c>
      <c r="LH246" s="13"/>
      <c r="LI246" s="13" t="str">
        <f>TEXT('Input_Δ straordinario'!B2,"mmmm")</f>
        <v>gennaio</v>
      </c>
      <c r="LJ246" s="13" t="str">
        <f>TEXT('Input_Δ straordinario'!C2,"mmmm")</f>
        <v>febbraio</v>
      </c>
      <c r="LK246" s="13" t="str">
        <f>TEXT('Input_Δ straordinario'!D2,"mmmm")</f>
        <v>marzo</v>
      </c>
      <c r="LL246" s="13" t="str">
        <f>TEXT('Input_Δ straordinario'!E2,"mmmm")</f>
        <v>aprile</v>
      </c>
      <c r="LM246" s="13" t="str">
        <f>TEXT('Input_Δ straordinario'!F2,"mmmm")</f>
        <v>maggio</v>
      </c>
      <c r="LN246" s="13" t="str">
        <f>TEXT('Input_Δ straordinario'!G2,"mmmm")</f>
        <v>giugno</v>
      </c>
      <c r="LO246" s="13" t="str">
        <f>TEXT('Input_Δ straordinario'!H2,"mmmm")</f>
        <v>luglio</v>
      </c>
      <c r="LP246" s="13" t="str">
        <f>TEXT('Input_Δ straordinario'!I2,"mmmm")</f>
        <v>agosto</v>
      </c>
      <c r="LQ246" s="13" t="str">
        <f>TEXT('Input_Δ straordinario'!J2,"mmmm")</f>
        <v>settembre</v>
      </c>
      <c r="LR246" s="13" t="str">
        <f>TEXT('Input_Δ straordinario'!K2,"mmmm")</f>
        <v>ottobre</v>
      </c>
      <c r="LS246" s="13" t="str">
        <f>TEXT('Input_Δ straordinario'!L2,"mmmm")</f>
        <v>novembre</v>
      </c>
      <c r="LT246" s="13" t="str">
        <f>TEXT('Input_Δ straordinario'!M2,"mmmm")</f>
        <v>dicembre</v>
      </c>
      <c r="LW246" s="13"/>
      <c r="LX246" s="13" t="str">
        <f>TEXT('Input_Δ straordinario'!B2,"mmmm")</f>
        <v>gennaio</v>
      </c>
      <c r="LY246" s="13" t="str">
        <f>TEXT('Input_Δ straordinario'!C2,"mmmm")</f>
        <v>febbraio</v>
      </c>
      <c r="LZ246" s="13" t="str">
        <f>TEXT('Input_Δ straordinario'!D2,"mmmm")</f>
        <v>marzo</v>
      </c>
      <c r="MA246" s="13" t="str">
        <f>TEXT('Input_Δ straordinario'!E2,"mmmm")</f>
        <v>aprile</v>
      </c>
      <c r="MB246" s="13" t="str">
        <f>TEXT('Input_Δ straordinario'!F2,"mmmm")</f>
        <v>maggio</v>
      </c>
      <c r="MC246" s="13" t="str">
        <f>TEXT('Input_Δ straordinario'!G2,"mmmm")</f>
        <v>giugno</v>
      </c>
      <c r="MD246" s="13" t="str">
        <f>TEXT('Input_Δ straordinario'!H2,"mmmm")</f>
        <v>luglio</v>
      </c>
      <c r="ME246" s="13" t="str">
        <f>TEXT('Input_Δ straordinario'!I2,"mmmm")</f>
        <v>agosto</v>
      </c>
      <c r="MF246" s="13" t="str">
        <f>TEXT('Input_Δ straordinario'!J2,"mmmm")</f>
        <v>settembre</v>
      </c>
      <c r="MG246" s="13" t="str">
        <f>TEXT('Input_Δ straordinario'!K2,"mmmm")</f>
        <v>ottobre</v>
      </c>
      <c r="MH246" s="13" t="str">
        <f>TEXT('Input_Δ straordinario'!L2,"mmmm")</f>
        <v>novembre</v>
      </c>
      <c r="MI246" s="13" t="str">
        <f>TEXT('Input_Δ straordinario'!M2,"mmmm")</f>
        <v>dicembre</v>
      </c>
      <c r="ML246" s="13"/>
      <c r="MM246" s="13" t="str">
        <f>TEXT('Input_Δ straordinario'!B2,"mmmm")</f>
        <v>gennaio</v>
      </c>
      <c r="MN246" s="13" t="str">
        <f>TEXT('Input_Δ straordinario'!C2,"mmmm")</f>
        <v>febbraio</v>
      </c>
      <c r="MO246" s="13" t="str">
        <f>TEXT('Input_Δ straordinario'!D2,"mmmm")</f>
        <v>marzo</v>
      </c>
      <c r="MP246" s="13" t="str">
        <f>TEXT('Input_Δ straordinario'!E2,"mmmm")</f>
        <v>aprile</v>
      </c>
      <c r="MQ246" s="13" t="str">
        <f>TEXT('Input_Δ straordinario'!F2,"mmmm")</f>
        <v>maggio</v>
      </c>
      <c r="MR246" s="13" t="str">
        <f>TEXT('Input_Δ straordinario'!G2,"mmmm")</f>
        <v>giugno</v>
      </c>
      <c r="MS246" s="13" t="str">
        <f>TEXT('Input_Δ straordinario'!H2,"mmmm")</f>
        <v>luglio</v>
      </c>
      <c r="MT246" s="13" t="str">
        <f>TEXT('Input_Δ straordinario'!I2,"mmmm")</f>
        <v>agosto</v>
      </c>
      <c r="MU246" s="13" t="str">
        <f>TEXT('Input_Δ straordinario'!J2,"mmmm")</f>
        <v>settembre</v>
      </c>
      <c r="MV246" s="13" t="str">
        <f>TEXT('Input_Δ straordinario'!K2,"mmmm")</f>
        <v>ottobre</v>
      </c>
      <c r="MW246" s="13" t="str">
        <f>TEXT('Input_Δ straordinario'!L2,"mmmm")</f>
        <v>novembre</v>
      </c>
      <c r="MX246" s="13" t="str">
        <f>TEXT('Input_Δ straordinario'!M2,"mmmm")</f>
        <v>dicembre</v>
      </c>
      <c r="NA246" s="13"/>
      <c r="NB246" s="13" t="str">
        <f>TEXT('Input_Δ straordinario'!B2,"mmmm")</f>
        <v>gennaio</v>
      </c>
      <c r="NC246" s="13" t="str">
        <f>TEXT('Input_Δ straordinario'!C2,"mmmm")</f>
        <v>febbraio</v>
      </c>
      <c r="ND246" s="13" t="str">
        <f>TEXT('Input_Δ straordinario'!D2,"mmmm")</f>
        <v>marzo</v>
      </c>
      <c r="NE246" s="13" t="str">
        <f>TEXT('Input_Δ straordinario'!E2,"mmmm")</f>
        <v>aprile</v>
      </c>
      <c r="NF246" s="13" t="str">
        <f>TEXT('Input_Δ straordinario'!F2,"mmmm")</f>
        <v>maggio</v>
      </c>
      <c r="NG246" s="13" t="str">
        <f>TEXT('Input_Δ straordinario'!G2,"mmmm")</f>
        <v>giugno</v>
      </c>
      <c r="NH246" s="13" t="str">
        <f>TEXT('Input_Δ straordinario'!H2,"mmmm")</f>
        <v>luglio</v>
      </c>
      <c r="NI246" s="13" t="str">
        <f>TEXT('Input_Δ straordinario'!I2,"mmmm")</f>
        <v>agosto</v>
      </c>
      <c r="NJ246" s="13" t="str">
        <f>TEXT('Input_Δ straordinario'!J2,"mmmm")</f>
        <v>settembre</v>
      </c>
      <c r="NK246" s="13" t="str">
        <f>TEXT('Input_Δ straordinario'!K2,"mmmm")</f>
        <v>ottobre</v>
      </c>
      <c r="NL246" s="13" t="str">
        <f>TEXT('Input_Δ straordinario'!L2,"mmmm")</f>
        <v>novembre</v>
      </c>
      <c r="NM246" s="13" t="str">
        <f>TEXT('Input_Δ straordinario'!M2,"mmmm")</f>
        <v>dicembre</v>
      </c>
      <c r="NP246" s="13"/>
      <c r="NQ246" s="13" t="str">
        <f>TEXT('Input_Δ straordinario'!B2,"mmmm")</f>
        <v>gennaio</v>
      </c>
      <c r="NR246" s="13" t="str">
        <f>TEXT('Input_Δ straordinario'!C2,"mmmm")</f>
        <v>febbraio</v>
      </c>
      <c r="NS246" s="13" t="str">
        <f>TEXT('Input_Δ straordinario'!D2,"mmmm")</f>
        <v>marzo</v>
      </c>
      <c r="NT246" s="13" t="str">
        <f>TEXT('Input_Δ straordinario'!E2,"mmmm")</f>
        <v>aprile</v>
      </c>
      <c r="NU246" s="13" t="str">
        <f>TEXT('Input_Δ straordinario'!F2,"mmmm")</f>
        <v>maggio</v>
      </c>
      <c r="NV246" s="13" t="str">
        <f>TEXT('Input_Δ straordinario'!G2,"mmmm")</f>
        <v>giugno</v>
      </c>
      <c r="NW246" s="13" t="str">
        <f>TEXT('Input_Δ straordinario'!H2,"mmmm")</f>
        <v>luglio</v>
      </c>
      <c r="NX246" s="13" t="str">
        <f>TEXT('Input_Δ straordinario'!I2,"mmmm")</f>
        <v>agosto</v>
      </c>
      <c r="NY246" s="13" t="str">
        <f>TEXT('Input_Δ straordinario'!J2,"mmmm")</f>
        <v>settembre</v>
      </c>
      <c r="NZ246" s="13" t="str">
        <f>TEXT('Input_Δ straordinario'!K2,"mmmm")</f>
        <v>ottobre</v>
      </c>
      <c r="OA246" s="13" t="str">
        <f>TEXT('Input_Δ straordinario'!L2,"mmmm")</f>
        <v>novembre</v>
      </c>
      <c r="OB246" s="13" t="str">
        <f>TEXT('Input_Δ straordinario'!M2,"mmmm")</f>
        <v>dicembre</v>
      </c>
      <c r="OE246" s="13"/>
      <c r="OF246" s="13" t="str">
        <f>TEXT('Input_Δ straordinario'!B2,"mmmm")</f>
        <v>gennaio</v>
      </c>
      <c r="OG246" s="13" t="str">
        <f>TEXT('Input_Δ straordinario'!C2,"mmmm")</f>
        <v>febbraio</v>
      </c>
      <c r="OH246" s="13" t="str">
        <f>TEXT('Input_Δ straordinario'!D2,"mmmm")</f>
        <v>marzo</v>
      </c>
      <c r="OI246" s="13" t="str">
        <f>TEXT('Input_Δ straordinario'!E2,"mmmm")</f>
        <v>aprile</v>
      </c>
      <c r="OJ246" s="13" t="str">
        <f>TEXT('Input_Δ straordinario'!F2,"mmmm")</f>
        <v>maggio</v>
      </c>
      <c r="OK246" s="13" t="str">
        <f>TEXT('Input_Δ straordinario'!G2,"mmmm")</f>
        <v>giugno</v>
      </c>
      <c r="OL246" s="13" t="str">
        <f>TEXT('Input_Δ straordinario'!H2,"mmmm")</f>
        <v>luglio</v>
      </c>
      <c r="OM246" s="13" t="str">
        <f>TEXT('Input_Δ straordinario'!I2,"mmmm")</f>
        <v>agosto</v>
      </c>
      <c r="ON246" s="13" t="str">
        <f>TEXT('Input_Δ straordinario'!J2,"mmmm")</f>
        <v>settembre</v>
      </c>
      <c r="OO246" s="13" t="str">
        <f>TEXT('Input_Δ straordinario'!K2,"mmmm")</f>
        <v>ottobre</v>
      </c>
      <c r="OP246" s="13" t="str">
        <f>TEXT('Input_Δ straordinario'!L2,"mmmm")</f>
        <v>novembre</v>
      </c>
      <c r="OQ246" s="13" t="str">
        <f>TEXT('Input_Δ straordinario'!M2,"mmmm")</f>
        <v>dicembre</v>
      </c>
      <c r="OT246" s="13"/>
      <c r="OU246" s="13" t="str">
        <f>TEXT('Input_Δ straordinario'!B2,"mmmm")</f>
        <v>gennaio</v>
      </c>
      <c r="OV246" s="13" t="str">
        <f>TEXT('Input_Δ straordinario'!C2,"mmmm")</f>
        <v>febbraio</v>
      </c>
      <c r="OW246" s="13" t="str">
        <f>TEXT('Input_Δ straordinario'!D2,"mmmm")</f>
        <v>marzo</v>
      </c>
      <c r="OX246" s="13" t="str">
        <f>TEXT('Input_Δ straordinario'!E2,"mmmm")</f>
        <v>aprile</v>
      </c>
      <c r="OY246" s="13" t="str">
        <f>TEXT('Input_Δ straordinario'!F2,"mmmm")</f>
        <v>maggio</v>
      </c>
      <c r="OZ246" s="13" t="str">
        <f>TEXT('Input_Δ straordinario'!G2,"mmmm")</f>
        <v>giugno</v>
      </c>
      <c r="PA246" s="13" t="str">
        <f>TEXT('Input_Δ straordinario'!H2,"mmmm")</f>
        <v>luglio</v>
      </c>
      <c r="PB246" s="13" t="str">
        <f>TEXT('Input_Δ straordinario'!I2,"mmmm")</f>
        <v>agosto</v>
      </c>
      <c r="PC246" s="13" t="str">
        <f>TEXT('Input_Δ straordinario'!J2,"mmmm")</f>
        <v>settembre</v>
      </c>
      <c r="PD246" s="13" t="str">
        <f>TEXT('Input_Δ straordinario'!K2,"mmmm")</f>
        <v>ottobre</v>
      </c>
      <c r="PE246" s="13" t="str">
        <f>TEXT('Input_Δ straordinario'!L2,"mmmm")</f>
        <v>novembre</v>
      </c>
      <c r="PF246" s="133" t="str">
        <f>TEXT('Input_Δ straordinario'!M2,"mmmm")</f>
        <v>dicembre</v>
      </c>
    </row>
    <row r="247" spans="1:422">
      <c r="A247" s="20" t="str">
        <f>Calcolo_organizzazione_2!A3</f>
        <v>CORPORATE</v>
      </c>
      <c r="B247" s="26">
        <f>Calcolo_organizzazione_2!B3</f>
        <v>-0.12</v>
      </c>
      <c r="C247" s="26">
        <f>Calcolo_organizzazione_2!C3</f>
        <v>-0.12121212121212122</v>
      </c>
      <c r="D247" s="26">
        <f>Calcolo_organizzazione_2!D3</f>
        <v>-0.12244897959183673</v>
      </c>
      <c r="E247" s="26">
        <f>Calcolo_organizzazione_2!E3</f>
        <v>-0.12371134020618557</v>
      </c>
      <c r="F247" s="26">
        <f>Calcolo_organizzazione_2!F3</f>
        <v>-0.125</v>
      </c>
      <c r="G247" s="26">
        <f>Calcolo_organizzazione_2!G3</f>
        <v>-0.12631578947368421</v>
      </c>
      <c r="H247" s="26">
        <f>Calcolo_organizzazione_2!H3</f>
        <v>-0.1276595744680851</v>
      </c>
      <c r="I247" s="26">
        <f>Calcolo_organizzazione_2!I3</f>
        <v>-0.12903225806451613</v>
      </c>
      <c r="J247" s="26">
        <f>Calcolo_organizzazione_2!J3</f>
        <v>-0.13043478260869565</v>
      </c>
      <c r="K247" s="26">
        <f>Calcolo_organizzazione_2!K3</f>
        <v>-0.13186813186813187</v>
      </c>
      <c r="L247" s="26">
        <f>Calcolo_organizzazione_2!L3</f>
        <v>-0.13333333333333333</v>
      </c>
      <c r="M247" s="26">
        <f>Calcolo_organizzazione_2!M3</f>
        <v>-0.1348314606741573</v>
      </c>
      <c r="N247" s="26"/>
      <c r="Q247" s="1">
        <f>YEAR('Input_Δ straordinario'!B2)</f>
        <v>2018</v>
      </c>
      <c r="R247">
        <f>IF(ISBLANK('Input_Δ straordinario'!B3),"N.A.",'Input_Δ straordinario'!B3)</f>
        <v>100</v>
      </c>
      <c r="S247">
        <f>IF(ISBLANK('Input_Δ straordinario'!C3),"N.A.",'Input_Δ straordinario'!C3)</f>
        <v>99</v>
      </c>
      <c r="T247">
        <f>IF(ISBLANK('Input_Δ straordinario'!D3),"N.A.",'Input_Δ straordinario'!D3)</f>
        <v>98</v>
      </c>
      <c r="U247">
        <f>IF(ISBLANK('Input_Δ straordinario'!E3),"N.A.",'Input_Δ straordinario'!E3)</f>
        <v>97</v>
      </c>
      <c r="V247">
        <f>IF(ISBLANK('Input_Δ straordinario'!F3),"N.A.",'Input_Δ straordinario'!F3)</f>
        <v>96</v>
      </c>
      <c r="W247">
        <f>IF(ISBLANK('Input_Δ straordinario'!G3),"N.A.",'Input_Δ straordinario'!G3)</f>
        <v>95</v>
      </c>
      <c r="X247">
        <f>IF(ISBLANK('Input_Δ straordinario'!H3),"N.A.",'Input_Δ straordinario'!H3)</f>
        <v>94</v>
      </c>
      <c r="Y247">
        <f>IF(ISBLANK('Input_Δ straordinario'!I3),"N.A.",'Input_Δ straordinario'!I3)</f>
        <v>93</v>
      </c>
      <c r="Z247">
        <f>IF(ISBLANK('Input_Δ straordinario'!J3),"N.A.",'Input_Δ straordinario'!J3)</f>
        <v>92</v>
      </c>
      <c r="AA247">
        <f>IF(ISBLANK('Input_Δ straordinario'!K3),"N.A.",'Input_Δ straordinario'!K3)</f>
        <v>91</v>
      </c>
      <c r="AB247">
        <f>IF(ISBLANK('Input_Δ straordinario'!L3),"N.A.",'Input_Δ straordinario'!L3)</f>
        <v>90</v>
      </c>
      <c r="AC247">
        <f>IF(ISBLANK('Input_Δ straordinario'!M3),"N.A.",'Input_Δ straordinario'!M3)</f>
        <v>89</v>
      </c>
      <c r="AH247" s="1">
        <f>YEAR('Input_Δ straordinario'!B2)</f>
        <v>2018</v>
      </c>
      <c r="AI247">
        <f>IF(ISBLANK('Input_Δ straordinario'!B4),"N.A.",'Input_Δ straordinario'!B4)</f>
        <v>101</v>
      </c>
      <c r="AJ247">
        <f>IF(ISBLANK('Input_Δ straordinario'!C4),"N.A.",'Input_Δ straordinario'!C4)</f>
        <v>100</v>
      </c>
      <c r="AK247">
        <f>IF(ISBLANK('Input_Δ straordinario'!D4),"N.A.",'Input_Δ straordinario'!D4)</f>
        <v>99</v>
      </c>
      <c r="AL247">
        <f>IF(ISBLANK('Input_Δ straordinario'!E4),"N.A.",'Input_Δ straordinario'!E4)</f>
        <v>98</v>
      </c>
      <c r="AM247">
        <f>IF(ISBLANK('Input_Δ straordinario'!F4),"N.A.",'Input_Δ straordinario'!F4)</f>
        <v>97</v>
      </c>
      <c r="AN247">
        <f>IF(ISBLANK('Input_Δ straordinario'!G4),"N.A.",'Input_Δ straordinario'!G4)</f>
        <v>96</v>
      </c>
      <c r="AO247">
        <f>IF(ISBLANK('Input_Δ straordinario'!H4),"N.A.",'Input_Δ straordinario'!H4)</f>
        <v>95</v>
      </c>
      <c r="AP247">
        <f>IF(ISBLANK('Input_Δ straordinario'!I4),"N.A.",'Input_Δ straordinario'!I4)</f>
        <v>94</v>
      </c>
      <c r="AQ247">
        <f>IF(ISBLANK('Input_Δ straordinario'!J4),"N.A.",'Input_Δ straordinario'!J4)</f>
        <v>93</v>
      </c>
      <c r="AR247">
        <f>IF(ISBLANK('Input_Δ straordinario'!K4),"N.A.",'Input_Δ straordinario'!K4)</f>
        <v>92</v>
      </c>
      <c r="AS247">
        <f>IF(ISBLANK('Input_Δ straordinario'!L4),"N.A.",'Input_Δ straordinario'!L4)</f>
        <v>91</v>
      </c>
      <c r="AT247">
        <f>IF(ISBLANK('Input_Δ straordinario'!M4),"N.A.",'Input_Δ straordinario'!M4)</f>
        <v>90</v>
      </c>
      <c r="AX247" s="1">
        <f>YEAR('Input_Δ straordinario'!B2)</f>
        <v>2018</v>
      </c>
      <c r="AY247">
        <f>IF(ISBLANK('Input_Δ straordinario'!B5),"N.A.",'Input_Δ straordinario'!B5)</f>
        <v>102</v>
      </c>
      <c r="AZ247">
        <f>IF(ISBLANK('Input_Δ straordinario'!C5),"N.A.",'Input_Δ straordinario'!C5)</f>
        <v>101</v>
      </c>
      <c r="BA247">
        <f>IF(ISBLANK('Input_Δ straordinario'!D5),"N.A.",'Input_Δ straordinario'!D5)</f>
        <v>100</v>
      </c>
      <c r="BB247">
        <f>IF(ISBLANK('Input_Δ straordinario'!E5),"N.A.",'Input_Δ straordinario'!E5)</f>
        <v>99</v>
      </c>
      <c r="BC247">
        <f>IF(ISBLANK('Input_Δ straordinario'!F5),"N.A.",'Input_Δ straordinario'!F5)</f>
        <v>98</v>
      </c>
      <c r="BD247">
        <f>IF(ISBLANK('Input_Δ straordinario'!G5),"N.A.",'Input_Δ straordinario'!G5)</f>
        <v>97</v>
      </c>
      <c r="BE247">
        <f>IF(ISBLANK('Input_Δ straordinario'!H5),"N.A.",'Input_Δ straordinario'!H5)</f>
        <v>96</v>
      </c>
      <c r="BF247">
        <f>IF(ISBLANK('Input_Δ straordinario'!I5),"N.A.",'Input_Δ straordinario'!I5)</f>
        <v>95</v>
      </c>
      <c r="BG247">
        <f>IF(ISBLANK('Input_Δ straordinario'!J5),"N.A.",'Input_Δ straordinario'!J5)</f>
        <v>94</v>
      </c>
      <c r="BH247">
        <f>IF(ISBLANK('Input_Δ straordinario'!K5),"N.A.",'Input_Δ straordinario'!K5)</f>
        <v>93</v>
      </c>
      <c r="BI247">
        <f>IF(ISBLANK('Input_Δ straordinario'!L5),"N.A.",'Input_Δ straordinario'!L5)</f>
        <v>92</v>
      </c>
      <c r="BJ247">
        <f>IF(ISBLANK('Input_Δ straordinario'!M5),"N.A.",'Input_Δ straordinario'!M5)</f>
        <v>91</v>
      </c>
      <c r="BM247" s="1">
        <f>YEAR('Input_Δ straordinario'!B2)</f>
        <v>2018</v>
      </c>
      <c r="BN247">
        <f>IF(ISBLANK('Input_Δ straordinario'!B6),"N.A.",'Input_Δ straordinario'!B6)</f>
        <v>103</v>
      </c>
      <c r="BO247">
        <f>IF(ISBLANK('Input_Δ straordinario'!C6),"N.A.",'Input_Δ straordinario'!C6)</f>
        <v>102</v>
      </c>
      <c r="BP247">
        <f>IF(ISBLANK('Input_Δ straordinario'!D6),"N.A.",'Input_Δ straordinario'!D6)</f>
        <v>101</v>
      </c>
      <c r="BQ247">
        <f>IF(ISBLANK('Input_Δ straordinario'!E6),"N.A.",'Input_Δ straordinario'!E6)</f>
        <v>100</v>
      </c>
      <c r="BR247">
        <f>IF(ISBLANK('Input_Δ straordinario'!F6),"N.A.",'Input_Δ straordinario'!F6)</f>
        <v>99</v>
      </c>
      <c r="BS247">
        <f>IF(ISBLANK('Input_Δ straordinario'!G6),"N.A.",'Input_Δ straordinario'!G6)</f>
        <v>98</v>
      </c>
      <c r="BT247">
        <f>IF(ISBLANK('Input_Δ straordinario'!H6),"N.A.",'Input_Δ straordinario'!H6)</f>
        <v>97</v>
      </c>
      <c r="BU247">
        <f>IF(ISBLANK('Input_Δ straordinario'!I6),"N.A.",'Input_Δ straordinario'!I6)</f>
        <v>96</v>
      </c>
      <c r="BV247">
        <f>IF(ISBLANK('Input_Δ straordinario'!J6),"N.A.",'Input_Δ straordinario'!J6)</f>
        <v>95</v>
      </c>
      <c r="BW247">
        <f>IF(ISBLANK('Input_Δ straordinario'!K6),"N.A.",'Input_Δ straordinario'!K6)</f>
        <v>94</v>
      </c>
      <c r="BX247">
        <f>IF(ISBLANK('Input_Δ straordinario'!L6),"N.A.",'Input_Δ straordinario'!L6)</f>
        <v>93</v>
      </c>
      <c r="BY247">
        <f>IF(ISBLANK('Input_Δ straordinario'!M6),"N.A.",'Input_Δ straordinario'!M6)</f>
        <v>92</v>
      </c>
      <c r="CB247" s="1">
        <f>YEAR('Input_Δ straordinario'!B2)</f>
        <v>2018</v>
      </c>
      <c r="CC247">
        <f>IF(ISBLANK('Input_Δ straordinario'!B7),"N.A.",'Input_Δ straordinario'!B7)</f>
        <v>104</v>
      </c>
      <c r="CD247">
        <f>IF(ISBLANK('Input_Δ straordinario'!C7),"N.A.",'Input_Δ straordinario'!C7)</f>
        <v>103</v>
      </c>
      <c r="CE247">
        <f>IF(ISBLANK('Input_Δ straordinario'!D7),"N.A.",'Input_Δ straordinario'!D7)</f>
        <v>102</v>
      </c>
      <c r="CF247">
        <f>IF(ISBLANK('Input_Δ straordinario'!E7),"N.A.",'Input_Δ straordinario'!E7)</f>
        <v>101</v>
      </c>
      <c r="CG247">
        <f>IF(ISBLANK('Input_Δ straordinario'!F7),"N.A.",'Input_Δ straordinario'!F7)</f>
        <v>100</v>
      </c>
      <c r="CH247">
        <f>IF(ISBLANK('Input_Δ straordinario'!G7),"N.A.",'Input_Δ straordinario'!G7)</f>
        <v>99</v>
      </c>
      <c r="CI247">
        <f>IF(ISBLANK('Input_Δ straordinario'!H7),"N.A.",'Input_Δ straordinario'!H7)</f>
        <v>98</v>
      </c>
      <c r="CJ247">
        <f>IF(ISBLANK('Input_Δ straordinario'!I7),"N.A.",'Input_Δ straordinario'!I7)</f>
        <v>97</v>
      </c>
      <c r="CK247">
        <f>IF(ISBLANK('Input_Δ straordinario'!J7),"N.A.",'Input_Δ straordinario'!J7)</f>
        <v>96</v>
      </c>
      <c r="CL247">
        <f>IF(ISBLANK('Input_Δ straordinario'!K7),"N.A.",'Input_Δ straordinario'!K7)</f>
        <v>95</v>
      </c>
      <c r="CM247">
        <f>IF(ISBLANK('Input_Δ straordinario'!L7),"N.A.",'Input_Δ straordinario'!L7)</f>
        <v>94</v>
      </c>
      <c r="CN247">
        <f>IF(ISBLANK('Input_Δ straordinario'!M7),"N.A.",'Input_Δ straordinario'!M7)</f>
        <v>93</v>
      </c>
      <c r="CQ247" s="1">
        <f>YEAR('Input_Δ straordinario'!B2)</f>
        <v>2018</v>
      </c>
      <c r="CR247">
        <f>IF(ISBLANK('Input_Δ straordinario'!B8),"N.A.",'Input_Δ straordinario'!B8)</f>
        <v>105</v>
      </c>
      <c r="CS247">
        <f>IF(ISBLANK('Input_Δ straordinario'!C8),"N.A.",'Input_Δ straordinario'!C8)</f>
        <v>104</v>
      </c>
      <c r="CT247">
        <f>IF(ISBLANK('Input_Δ straordinario'!D8),"N.A.",'Input_Δ straordinario'!D8)</f>
        <v>103</v>
      </c>
      <c r="CU247">
        <f>IF(ISBLANK('Input_Δ straordinario'!E8),"N.A.",'Input_Δ straordinario'!E8)</f>
        <v>102</v>
      </c>
      <c r="CV247">
        <f>IF(ISBLANK('Input_Δ straordinario'!F8),"N.A.",'Input_Δ straordinario'!F8)</f>
        <v>101</v>
      </c>
      <c r="CW247">
        <f>IF(ISBLANK('Input_Δ straordinario'!G8),"N.A.",'Input_Δ straordinario'!G8)</f>
        <v>100</v>
      </c>
      <c r="CX247">
        <f>IF(ISBLANK('Input_Δ straordinario'!H8),"N.A.",'Input_Δ straordinario'!H8)</f>
        <v>99</v>
      </c>
      <c r="CY247">
        <f>IF(ISBLANK('Input_Δ straordinario'!I8),"N.A.",'Input_Δ straordinario'!I8)</f>
        <v>98</v>
      </c>
      <c r="CZ247">
        <f>IF(ISBLANK('Input_Δ straordinario'!J8),"N.A.",'Input_Δ straordinario'!J8)</f>
        <v>97</v>
      </c>
      <c r="DA247">
        <f>IF(ISBLANK('Input_Δ straordinario'!K8),"N.A.",'Input_Δ straordinario'!K8)</f>
        <v>96</v>
      </c>
      <c r="DB247">
        <f>IF(ISBLANK('Input_Δ straordinario'!L8),"N.A.",'Input_Δ straordinario'!L8)</f>
        <v>95</v>
      </c>
      <c r="DC247">
        <f>IF(ISBLANK('Input_Δ straordinario'!M8),"N.A.",'Input_Δ straordinario'!M8)</f>
        <v>94</v>
      </c>
      <c r="DF247" s="1">
        <f>YEAR('Input_Δ straordinario'!B2)</f>
        <v>2018</v>
      </c>
      <c r="DG247" t="str">
        <f>IF(ISBLANK('Input_Δ straordinario'!B9),"N.A.",'Input_Δ straordinario'!B9)</f>
        <v>N.A.</v>
      </c>
      <c r="DH247" t="str">
        <f>IF(ISBLANK('Input_Δ straordinario'!C9),"N.A.",'Input_Δ straordinario'!C9)</f>
        <v>N.A.</v>
      </c>
      <c r="DI247" t="str">
        <f>IF(ISBLANK('Input_Δ straordinario'!D9),"N.A.",'Input_Δ straordinario'!D9)</f>
        <v>N.A.</v>
      </c>
      <c r="DJ247" t="str">
        <f>IF(ISBLANK('Input_Δ straordinario'!E9),"N.A.",'Input_Δ straordinario'!E9)</f>
        <v>N.A.</v>
      </c>
      <c r="DK247" t="str">
        <f>IF(ISBLANK('Input_Δ straordinario'!F9),"N.A.",'Input_Δ straordinario'!F9)</f>
        <v>N.A.</v>
      </c>
      <c r="DL247" t="str">
        <f>IF(ISBLANK('Input_Δ straordinario'!G9),"N.A.",'Input_Δ straordinario'!G9)</f>
        <v>N.A.</v>
      </c>
      <c r="DM247" t="str">
        <f>IF(ISBLANK('Input_Δ straordinario'!H9),"N.A.",'Input_Δ straordinario'!H9)</f>
        <v>N.A.</v>
      </c>
      <c r="DN247" t="str">
        <f>IF(ISBLANK('Input_Δ straordinario'!I9),"N.A.",'Input_Δ straordinario'!I9)</f>
        <v>N.A.</v>
      </c>
      <c r="DO247" t="str">
        <f>IF(ISBLANK('Input_Δ straordinario'!J9),"N.A.",'Input_Δ straordinario'!J9)</f>
        <v>N.A.</v>
      </c>
      <c r="DP247" t="str">
        <f>IF(ISBLANK('Input_Δ straordinario'!K9),"N.A.",'Input_Δ straordinario'!K9)</f>
        <v>N.A.</v>
      </c>
      <c r="DQ247" t="str">
        <f>IF(ISBLANK('Input_Δ straordinario'!L9),"N.A.",'Input_Δ straordinario'!L9)</f>
        <v>N.A.</v>
      </c>
      <c r="DR247" t="str">
        <f>IF(ISBLANK('Input_Δ straordinario'!M9),"N.A.",'Input_Δ straordinario'!M9)</f>
        <v>N.A.</v>
      </c>
      <c r="DU247" s="1">
        <f>YEAR('Input_Δ straordinario'!B2)</f>
        <v>2018</v>
      </c>
      <c r="DV247" t="str">
        <f>IF(ISBLANK('Input_Δ straordinario'!B10),"N.A.",'Input_Δ straordinario'!B10)</f>
        <v>N.A.</v>
      </c>
      <c r="DW247" t="str">
        <f>IF(ISBLANK('Input_Δ straordinario'!C10),"N.A.",'Input_Δ straordinario'!C10)</f>
        <v>N.A.</v>
      </c>
      <c r="DX247" t="str">
        <f>IF(ISBLANK('Input_Δ straordinario'!D10),"N.A.",'Input_Δ straordinario'!D10)</f>
        <v>N.A.</v>
      </c>
      <c r="DY247" t="str">
        <f>IF(ISBLANK('Input_Δ straordinario'!E10),"N.A.",'Input_Δ straordinario'!E10)</f>
        <v>N.A.</v>
      </c>
      <c r="DZ247" t="str">
        <f>IF(ISBLANK('Input_Δ straordinario'!F10),"N.A.",'Input_Δ straordinario'!F10)</f>
        <v>N.A.</v>
      </c>
      <c r="EA247" t="str">
        <f>IF(ISBLANK('Input_Δ straordinario'!G10),"N.A.",'Input_Δ straordinario'!G10)</f>
        <v>N.A.</v>
      </c>
      <c r="EB247" t="str">
        <f>IF(ISBLANK('Input_Δ straordinario'!H10),"N.A.",'Input_Δ straordinario'!H10)</f>
        <v>N.A.</v>
      </c>
      <c r="EC247" t="str">
        <f>IF(ISBLANK('Input_Δ straordinario'!I10),"N.A.",'Input_Δ straordinario'!I10)</f>
        <v>N.A.</v>
      </c>
      <c r="ED247" t="str">
        <f>IF(ISBLANK('Input_Δ straordinario'!J10),"N.A.",'Input_Δ straordinario'!J10)</f>
        <v>N.A.</v>
      </c>
      <c r="EE247" t="str">
        <f>IF(ISBLANK('Input_Δ straordinario'!K10),"N.A.",'Input_Δ straordinario'!K10)</f>
        <v>N.A.</v>
      </c>
      <c r="EF247" t="str">
        <f>IF(ISBLANK('Input_Δ straordinario'!L10),"N.A.",'Input_Δ straordinario'!L10)</f>
        <v>N.A.</v>
      </c>
      <c r="EG247" t="str">
        <f>IF(ISBLANK('Input_Δ straordinario'!M10),"N.A.",'Input_Δ straordinario'!M10)</f>
        <v>N.A.</v>
      </c>
      <c r="EJ247" s="1">
        <f>YEAR('Input_Δ straordinario'!B2)</f>
        <v>2018</v>
      </c>
      <c r="EK247" t="str">
        <f>IF(ISBLANK('Input_Δ straordinario'!B11),"N.A.",'Input_Δ straordinario'!B11)</f>
        <v>N.A.</v>
      </c>
      <c r="EL247" t="str">
        <f>IF(ISBLANK('Input_Δ straordinario'!C11),"N.A.",'Input_Δ straordinario'!C11)</f>
        <v>N.A.</v>
      </c>
      <c r="EM247" t="str">
        <f>IF(ISBLANK('Input_Δ straordinario'!D11),"N.A.",'Input_Δ straordinario'!D11)</f>
        <v>N.A.</v>
      </c>
      <c r="EN247" t="str">
        <f>IF(ISBLANK('Input_Δ straordinario'!E11),"N.A.",'Input_Δ straordinario'!E11)</f>
        <v>N.A.</v>
      </c>
      <c r="EO247" t="str">
        <f>IF(ISBLANK('Input_Δ straordinario'!F11),"N.A.",'Input_Δ straordinario'!F11)</f>
        <v>N.A.</v>
      </c>
      <c r="EP247" t="str">
        <f>IF(ISBLANK('Input_Δ straordinario'!G11),"N.A.",'Input_Δ straordinario'!G11)</f>
        <v>N.A.</v>
      </c>
      <c r="EQ247" t="str">
        <f>IF(ISBLANK('Input_Δ straordinario'!H11),"N.A.",'Input_Δ straordinario'!H11)</f>
        <v>N.A.</v>
      </c>
      <c r="ER247" t="str">
        <f>IF(ISBLANK('Input_Δ straordinario'!I11),"N.A.",'Input_Δ straordinario'!I11)</f>
        <v>N.A.</v>
      </c>
      <c r="ES247" t="str">
        <f>IF(ISBLANK('Input_Δ straordinario'!J11),"N.A.",'Input_Δ straordinario'!J11)</f>
        <v>N.A.</v>
      </c>
      <c r="ET247" t="str">
        <f>IF(ISBLANK('Input_Δ straordinario'!K11),"N.A.",'Input_Δ straordinario'!K11)</f>
        <v>N.A.</v>
      </c>
      <c r="EU247" t="str">
        <f>IF(ISBLANK('Input_Δ straordinario'!L11),"N.A.",'Input_Δ straordinario'!L11)</f>
        <v>N.A.</v>
      </c>
      <c r="EV247" t="str">
        <f>IF(ISBLANK('Input_Δ straordinario'!M11),"N.A.",'Input_Δ straordinario'!M11)</f>
        <v>N.A.</v>
      </c>
      <c r="EY247" s="1">
        <f>YEAR('Input_Δ straordinario'!B2)</f>
        <v>2018</v>
      </c>
      <c r="EZ247" t="str">
        <f>IF(ISBLANK('Input_Δ straordinario'!B12),"N.A.",'Input_Δ straordinario'!B12)</f>
        <v>N.A.</v>
      </c>
      <c r="FA247" t="str">
        <f>IF(ISBLANK('Input_Δ straordinario'!C12),"N.A.",'Input_Δ straordinario'!C12)</f>
        <v>N.A.</v>
      </c>
      <c r="FB247" t="str">
        <f>IF(ISBLANK('Input_Δ straordinario'!D12),"N.A.",'Input_Δ straordinario'!D12)</f>
        <v>N.A.</v>
      </c>
      <c r="FC247" t="str">
        <f>IF(ISBLANK('Input_Δ straordinario'!E12),"N.A.",'Input_Δ straordinario'!E12)</f>
        <v>N.A.</v>
      </c>
      <c r="FD247" t="str">
        <f>IF(ISBLANK('Input_Δ straordinario'!F12),"N.A.",'Input_Δ straordinario'!F12)</f>
        <v>N.A.</v>
      </c>
      <c r="FE247" t="str">
        <f>IF(ISBLANK('Input_Δ straordinario'!G12),"N.A.",'Input_Δ straordinario'!G12)</f>
        <v>N.A.</v>
      </c>
      <c r="FF247" t="str">
        <f>IF(ISBLANK('Input_Δ straordinario'!H12),"N.A.",'Input_Δ straordinario'!H12)</f>
        <v>N.A.</v>
      </c>
      <c r="FG247" t="str">
        <f>IF(ISBLANK('Input_Δ straordinario'!I12),"N.A.",'Input_Δ straordinario'!I12)</f>
        <v>N.A.</v>
      </c>
      <c r="FH247" t="str">
        <f>IF(ISBLANK('Input_Δ straordinario'!J12),"N.A.",'Input_Δ straordinario'!J12)</f>
        <v>N.A.</v>
      </c>
      <c r="FI247" t="str">
        <f>IF(ISBLANK('Input_Δ straordinario'!K12),"N.A.",'Input_Δ straordinario'!K12)</f>
        <v>N.A.</v>
      </c>
      <c r="FJ247" t="str">
        <f>IF(ISBLANK('Input_Δ straordinario'!L12),"N.A.",'Input_Δ straordinario'!L12)</f>
        <v>N.A.</v>
      </c>
      <c r="FK247" t="str">
        <f>IF(ISBLANK('Input_Δ straordinario'!M12),"N.A.",'Input_Δ straordinario'!M12)</f>
        <v>N.A.</v>
      </c>
      <c r="FN247" s="1">
        <f>YEAR('Input_Δ straordinario'!B2)</f>
        <v>2018</v>
      </c>
      <c r="FO247" t="str">
        <f>IF(ISBLANK('Input_Δ straordinario'!B13),"N.A.",'Input_Δ straordinario'!B13)</f>
        <v>N.A.</v>
      </c>
      <c r="FP247" t="str">
        <f>IF(ISBLANK('Input_Δ straordinario'!C13),"N.A.",'Input_Δ straordinario'!C13)</f>
        <v>N.A.</v>
      </c>
      <c r="FQ247" t="str">
        <f>IF(ISBLANK('Input_Δ straordinario'!D13),"N.A.",'Input_Δ straordinario'!D13)</f>
        <v>N.A.</v>
      </c>
      <c r="FR247" t="str">
        <f>IF(ISBLANK('Input_Δ straordinario'!E13),"N.A.",'Input_Δ straordinario'!E13)</f>
        <v>N.A.</v>
      </c>
      <c r="FS247" t="str">
        <f>IF(ISBLANK('Input_Δ straordinario'!F13),"N.A.",'Input_Δ straordinario'!F13)</f>
        <v>N.A.</v>
      </c>
      <c r="FT247" t="str">
        <f>IF(ISBLANK('Input_Δ straordinario'!G13),"N.A.",'Input_Δ straordinario'!G13)</f>
        <v>N.A.</v>
      </c>
      <c r="FU247" t="str">
        <f>IF(ISBLANK('Input_Δ straordinario'!H13),"N.A.",'Input_Δ straordinario'!H13)</f>
        <v>N.A.</v>
      </c>
      <c r="FV247" t="str">
        <f>IF(ISBLANK('Input_Δ straordinario'!I13),"N.A.",'Input_Δ straordinario'!I13)</f>
        <v>N.A.</v>
      </c>
      <c r="FW247" t="str">
        <f>IF(ISBLANK('Input_Δ straordinario'!J13),"N.A.",'Input_Δ straordinario'!J13)</f>
        <v>N.A.</v>
      </c>
      <c r="FX247" t="str">
        <f>IF(ISBLANK('Input_Δ straordinario'!K13),"N.A.",'Input_Δ straordinario'!K13)</f>
        <v>N.A.</v>
      </c>
      <c r="FY247" t="str">
        <f>IF(ISBLANK('Input_Δ straordinario'!L13),"N.A.",'Input_Δ straordinario'!L13)</f>
        <v>N.A.</v>
      </c>
      <c r="FZ247" t="str">
        <f>IF(ISBLANK('Input_Δ straordinario'!M13),"N.A.",'Input_Δ straordinario'!M13)</f>
        <v>N.A.</v>
      </c>
      <c r="GC247" s="1">
        <f>YEAR('Input_Δ straordinario'!B2)</f>
        <v>2018</v>
      </c>
      <c r="GD247" t="str">
        <f>IF(ISBLANK('Input_Δ straordinario'!B14),"N.A.",'Input_Δ straordinario'!B14)</f>
        <v>N.A.</v>
      </c>
      <c r="GE247" t="str">
        <f>IF(ISBLANK('Input_Δ straordinario'!C14),"N.A.",'Input_Δ straordinario'!C14)</f>
        <v>N.A.</v>
      </c>
      <c r="GF247" t="str">
        <f>IF(ISBLANK('Input_Δ straordinario'!D14),"N.A.",'Input_Δ straordinario'!D14)</f>
        <v>N.A.</v>
      </c>
      <c r="GG247" t="str">
        <f>IF(ISBLANK('Input_Δ straordinario'!E14),"N.A.",'Input_Δ straordinario'!E14)</f>
        <v>N.A.</v>
      </c>
      <c r="GH247" t="str">
        <f>IF(ISBLANK('Input_Δ straordinario'!F14),"N.A.",'Input_Δ straordinario'!F14)</f>
        <v>N.A.</v>
      </c>
      <c r="GI247" t="str">
        <f>IF(ISBLANK('Input_Δ straordinario'!G14),"N.A.",'Input_Δ straordinario'!G14)</f>
        <v>N.A.</v>
      </c>
      <c r="GJ247" t="str">
        <f>IF(ISBLANK('Input_Δ straordinario'!H14),"N.A.",'Input_Δ straordinario'!H14)</f>
        <v>N.A.</v>
      </c>
      <c r="GK247" t="str">
        <f>IF(ISBLANK('Input_Δ straordinario'!I14),"N.A.",'Input_Δ straordinario'!I14)</f>
        <v>N.A.</v>
      </c>
      <c r="GL247" t="str">
        <f>IF(ISBLANK('Input_Δ straordinario'!J14),"N.A.",'Input_Δ straordinario'!J14)</f>
        <v>N.A.</v>
      </c>
      <c r="GM247" t="str">
        <f>IF(ISBLANK('Input_Δ straordinario'!K14),"N.A.",'Input_Δ straordinario'!K14)</f>
        <v>N.A.</v>
      </c>
      <c r="GN247" t="str">
        <f>IF(ISBLANK('Input_Δ straordinario'!L14),"N.A.",'Input_Δ straordinario'!L14)</f>
        <v>N.A.</v>
      </c>
      <c r="GO247" t="str">
        <f>IF(ISBLANK('Input_Δ straordinario'!M14),"N.A.",'Input_Δ straordinario'!M14)</f>
        <v>N.A.</v>
      </c>
      <c r="GR247" s="1">
        <f>YEAR('Input_Δ straordinario'!B2)</f>
        <v>2018</v>
      </c>
      <c r="GS247" t="str">
        <f>IF(ISBLANK('Input_Δ straordinario'!B15),"N.A.",'Input_Δ straordinario'!B15)</f>
        <v>N.A.</v>
      </c>
      <c r="GT247" t="str">
        <f>IF(ISBLANK('Input_Δ straordinario'!C15),"N.A.",'Input_Δ straordinario'!C15)</f>
        <v>N.A.</v>
      </c>
      <c r="GU247" t="str">
        <f>IF(ISBLANK('Input_Δ straordinario'!D15),"N.A.",'Input_Δ straordinario'!D15)</f>
        <v>N.A.</v>
      </c>
      <c r="GV247" t="str">
        <f>IF(ISBLANK('Input_Δ straordinario'!E15),"N.A.",'Input_Δ straordinario'!E15)</f>
        <v>N.A.</v>
      </c>
      <c r="GW247" t="str">
        <f>IF(ISBLANK('Input_Δ straordinario'!F15),"N.A.",'Input_Δ straordinario'!F15)</f>
        <v>N.A.</v>
      </c>
      <c r="GX247" t="str">
        <f>IF(ISBLANK('Input_Δ straordinario'!G15),"N.A.",'Input_Δ straordinario'!G15)</f>
        <v>N.A.</v>
      </c>
      <c r="GY247" t="str">
        <f>IF(ISBLANK('Input_Δ straordinario'!H15),"N.A.",'Input_Δ straordinario'!H15)</f>
        <v>N.A.</v>
      </c>
      <c r="GZ247" t="str">
        <f>IF(ISBLANK('Input_Δ straordinario'!I15),"N.A.",'Input_Δ straordinario'!I15)</f>
        <v>N.A.</v>
      </c>
      <c r="HA247" t="str">
        <f>IF(ISBLANK('Input_Δ straordinario'!J15),"N.A.",'Input_Δ straordinario'!J15)</f>
        <v>N.A.</v>
      </c>
      <c r="HB247" t="str">
        <f>IF(ISBLANK('Input_Δ straordinario'!K15),"N.A.",'Input_Δ straordinario'!K15)</f>
        <v>N.A.</v>
      </c>
      <c r="HC247" t="str">
        <f>IF(ISBLANK('Input_Δ straordinario'!L15),"N.A.",'Input_Δ straordinario'!L15)</f>
        <v>N.A.</v>
      </c>
      <c r="HD247" t="str">
        <f>IF(ISBLANK('Input_Δ straordinario'!M15),"N.A.",'Input_Δ straordinario'!M15)</f>
        <v>N.A.</v>
      </c>
      <c r="HG247" s="1">
        <f>YEAR('Input_Δ straordinario'!B2)</f>
        <v>2018</v>
      </c>
      <c r="HH247" t="str">
        <f>IF(ISBLANK('Input_Δ straordinario'!B16),"N.A.",'Input_Δ straordinario'!B16)</f>
        <v>N.A.</v>
      </c>
      <c r="HI247" t="str">
        <f>IF(ISBLANK('Input_Δ straordinario'!C16),"N.A.",'Input_Δ straordinario'!C16)</f>
        <v>N.A.</v>
      </c>
      <c r="HJ247" t="str">
        <f>IF(ISBLANK('Input_Δ straordinario'!D16),"N.A.",'Input_Δ straordinario'!D16)</f>
        <v>N.A.</v>
      </c>
      <c r="HK247" t="str">
        <f>IF(ISBLANK('Input_Δ straordinario'!E16),"N.A.",'Input_Δ straordinario'!E16)</f>
        <v>N.A.</v>
      </c>
      <c r="HL247" t="str">
        <f>IF(ISBLANK('Input_Δ straordinario'!F16),"N.A.",'Input_Δ straordinario'!F16)</f>
        <v>N.A.</v>
      </c>
      <c r="HM247" t="str">
        <f>IF(ISBLANK('Input_Δ straordinario'!G16),"N.A.",'Input_Δ straordinario'!G16)</f>
        <v>N.A.</v>
      </c>
      <c r="HN247" t="str">
        <f>IF(ISBLANK('Input_Δ straordinario'!H16),"N.A.",'Input_Δ straordinario'!H16)</f>
        <v>N.A.</v>
      </c>
      <c r="HO247" t="str">
        <f>IF(ISBLANK('Input_Δ straordinario'!I16),"N.A.",'Input_Δ straordinario'!I16)</f>
        <v>N.A.</v>
      </c>
      <c r="HP247" t="str">
        <f>IF(ISBLANK('Input_Δ straordinario'!J16),"N.A.",'Input_Δ straordinario'!J16)</f>
        <v>N.A.</v>
      </c>
      <c r="HQ247" t="str">
        <f>IF(ISBLANK('Input_Δ straordinario'!K16),"N.A.",'Input_Δ straordinario'!K16)</f>
        <v>N.A.</v>
      </c>
      <c r="HR247" t="str">
        <f>IF(ISBLANK('Input_Δ straordinario'!L16),"N.A.",'Input_Δ straordinario'!L16)</f>
        <v>N.A.</v>
      </c>
      <c r="HS247" t="str">
        <f>IF(ISBLANK('Input_Δ straordinario'!M16),"N.A.",'Input_Δ straordinario'!M16)</f>
        <v>N.A.</v>
      </c>
      <c r="HV247" s="1">
        <f>YEAR('Input_Δ straordinario'!B2)</f>
        <v>2018</v>
      </c>
      <c r="HW247" t="str">
        <f>IF(ISBLANK('Input_Δ straordinario'!B17),"N.A.",'Input_Δ straordinario'!B17)</f>
        <v>N.A.</v>
      </c>
      <c r="HX247" t="str">
        <f>IF(ISBLANK('Input_Δ straordinario'!C17),"N.A.",'Input_Δ straordinario'!C17)</f>
        <v>N.A.</v>
      </c>
      <c r="HY247" t="str">
        <f>IF(ISBLANK('Input_Δ straordinario'!D17),"N.A.",'Input_Δ straordinario'!D17)</f>
        <v>N.A.</v>
      </c>
      <c r="HZ247" t="str">
        <f>IF(ISBLANK('Input_Δ straordinario'!E17),"N.A.",'Input_Δ straordinario'!E17)</f>
        <v>N.A.</v>
      </c>
      <c r="IA247" t="str">
        <f>IF(ISBLANK('Input_Δ straordinario'!F17),"N.A.",'Input_Δ straordinario'!F17)</f>
        <v>N.A.</v>
      </c>
      <c r="IB247" t="str">
        <f>IF(ISBLANK('Input_Δ straordinario'!G17),"N.A.",'Input_Δ straordinario'!G17)</f>
        <v>N.A.</v>
      </c>
      <c r="IC247" t="str">
        <f>IF(ISBLANK('Input_Δ straordinario'!H17),"N.A.",'Input_Δ straordinario'!H17)</f>
        <v>N.A.</v>
      </c>
      <c r="ID247" t="str">
        <f>IF(ISBLANK('Input_Δ straordinario'!I17),"N.A.",'Input_Δ straordinario'!I17)</f>
        <v>N.A.</v>
      </c>
      <c r="IE247" t="str">
        <f>IF(ISBLANK('Input_Δ straordinario'!J17),"N.A.",'Input_Δ straordinario'!J17)</f>
        <v>N.A.</v>
      </c>
      <c r="IF247" t="str">
        <f>IF(ISBLANK('Input_Δ straordinario'!K17),"N.A.",'Input_Δ straordinario'!K17)</f>
        <v>N.A.</v>
      </c>
      <c r="IG247" t="str">
        <f>IF(ISBLANK('Input_Δ straordinario'!L17),"N.A.",'Input_Δ straordinario'!L17)</f>
        <v>N.A.</v>
      </c>
      <c r="IH247" t="str">
        <f>IF(ISBLANK('Input_Δ straordinario'!M17),"N.A.",'Input_Δ straordinario'!M17)</f>
        <v>N.A.</v>
      </c>
      <c r="IK247" s="1">
        <f>YEAR('Input_Δ straordinario'!B2)</f>
        <v>2018</v>
      </c>
      <c r="IL247" t="str">
        <f>IF(ISBLANK('Input_Δ straordinario'!B18),"N.A.",'Input_Δ straordinario'!B18)</f>
        <v>N.A.</v>
      </c>
      <c r="IM247" t="str">
        <f>IF(ISBLANK('Input_Δ straordinario'!C18),"N.A.",'Input_Δ straordinario'!C18)</f>
        <v>N.A.</v>
      </c>
      <c r="IN247" t="str">
        <f>IF(ISBLANK('Input_Δ straordinario'!D18),"N.A.",'Input_Δ straordinario'!D18)</f>
        <v>N.A.</v>
      </c>
      <c r="IO247" t="str">
        <f>IF(ISBLANK('Input_Δ straordinario'!E18),"N.A.",'Input_Δ straordinario'!E18)</f>
        <v>N.A.</v>
      </c>
      <c r="IP247" t="str">
        <f>IF(ISBLANK('Input_Δ straordinario'!F18),"N.A.",'Input_Δ straordinario'!F18)</f>
        <v>N.A.</v>
      </c>
      <c r="IQ247" t="str">
        <f>IF(ISBLANK('Input_Δ straordinario'!G18),"N.A.",'Input_Δ straordinario'!G18)</f>
        <v>N.A.</v>
      </c>
      <c r="IR247" t="str">
        <f>IF(ISBLANK('Input_Δ straordinario'!H18),"N.A.",'Input_Δ straordinario'!H18)</f>
        <v>N.A.</v>
      </c>
      <c r="IS247" t="str">
        <f>IF(ISBLANK('Input_Δ straordinario'!I18),"N.A.",'Input_Δ straordinario'!I18)</f>
        <v>N.A.</v>
      </c>
      <c r="IT247" t="str">
        <f>IF(ISBLANK('Input_Δ straordinario'!J18),"N.A.",'Input_Δ straordinario'!J18)</f>
        <v>N.A.</v>
      </c>
      <c r="IU247" t="str">
        <f>IF(ISBLANK('Input_Δ straordinario'!K18),"N.A.",'Input_Δ straordinario'!K18)</f>
        <v>N.A.</v>
      </c>
      <c r="IV247" t="str">
        <f>IF(ISBLANK('Input_Δ straordinario'!L18),"N.A.",'Input_Δ straordinario'!L18)</f>
        <v>N.A.</v>
      </c>
      <c r="IW247" t="str">
        <f>IF(ISBLANK('Input_Δ straordinario'!M18),"N.A.",'Input_Δ straordinario'!M18)</f>
        <v>N.A.</v>
      </c>
      <c r="IZ247" s="1">
        <f>YEAR('Input_Δ straordinario'!B2)</f>
        <v>2018</v>
      </c>
      <c r="JA247" t="str">
        <f>IF(ISBLANK('Input_Δ straordinario'!B19),"N.A.",'Input_Δ straordinario'!B19)</f>
        <v>N.A.</v>
      </c>
      <c r="JB247" t="str">
        <f>IF(ISBLANK('Input_Δ straordinario'!C19),"N.A.",'Input_Δ straordinario'!C19)</f>
        <v>N.A.</v>
      </c>
      <c r="JC247" t="str">
        <f>IF(ISBLANK('Input_Δ straordinario'!D19),"N.A.",'Input_Δ straordinario'!D19)</f>
        <v>N.A.</v>
      </c>
      <c r="JD247" t="str">
        <f>IF(ISBLANK('Input_Δ straordinario'!E19),"N.A.",'Input_Δ straordinario'!E19)</f>
        <v>N.A.</v>
      </c>
      <c r="JE247" t="str">
        <f>IF(ISBLANK('Input_Δ straordinario'!F19),"N.A.",'Input_Δ straordinario'!F19)</f>
        <v>N.A.</v>
      </c>
      <c r="JF247" t="str">
        <f>IF(ISBLANK('Input_Δ straordinario'!G19),"N.A.",'Input_Δ straordinario'!G19)</f>
        <v>N.A.</v>
      </c>
      <c r="JG247" t="str">
        <f>IF(ISBLANK('Input_Δ straordinario'!H19),"N.A.",'Input_Δ straordinario'!H19)</f>
        <v>N.A.</v>
      </c>
      <c r="JH247" t="str">
        <f>IF(ISBLANK('Input_Δ straordinario'!I19),"N.A.",'Input_Δ straordinario'!I19)</f>
        <v>N.A.</v>
      </c>
      <c r="JI247" t="str">
        <f>IF(ISBLANK('Input_Δ straordinario'!J19),"N.A.",'Input_Δ straordinario'!J19)</f>
        <v>N.A.</v>
      </c>
      <c r="JJ247" t="str">
        <f>IF(ISBLANK('Input_Δ straordinario'!K19),"N.A.",'Input_Δ straordinario'!K19)</f>
        <v>N.A.</v>
      </c>
      <c r="JK247" t="str">
        <f>IF(ISBLANK('Input_Δ straordinario'!L19),"N.A.",'Input_Δ straordinario'!L19)</f>
        <v>N.A.</v>
      </c>
      <c r="JL247" t="str">
        <f>IF(ISBLANK('Input_Δ straordinario'!M19),"N.A.",'Input_Δ straordinario'!M19)</f>
        <v>N.A.</v>
      </c>
      <c r="JO247" s="1">
        <f>YEAR('Input_Δ straordinario'!B2)</f>
        <v>2018</v>
      </c>
      <c r="JP247" t="str">
        <f>IF(ISBLANK('Input_Δ straordinario'!B20),"N.A.",'Input_Δ straordinario'!B20)</f>
        <v>N.A.</v>
      </c>
      <c r="JQ247" t="str">
        <f>IF(ISBLANK('Input_Δ straordinario'!C20),"N.A.",'Input_Δ straordinario'!C20)</f>
        <v>N.A.</v>
      </c>
      <c r="JR247" t="str">
        <f>IF(ISBLANK('Input_Δ straordinario'!D20),"N.A.",'Input_Δ straordinario'!D20)</f>
        <v>N.A.</v>
      </c>
      <c r="JS247" t="str">
        <f>IF(ISBLANK('Input_Δ straordinario'!E20),"N.A.",'Input_Δ straordinario'!E20)</f>
        <v>N.A.</v>
      </c>
      <c r="JT247" t="str">
        <f>IF(ISBLANK('Input_Δ straordinario'!F20),"N.A.",'Input_Δ straordinario'!F20)</f>
        <v>N.A.</v>
      </c>
      <c r="JU247" t="str">
        <f>IF(ISBLANK('Input_Δ straordinario'!G20),"N.A.",'Input_Δ straordinario'!G20)</f>
        <v>N.A.</v>
      </c>
      <c r="JV247" t="str">
        <f>IF(ISBLANK('Input_Δ straordinario'!H20),"N.A.",'Input_Δ straordinario'!H20)</f>
        <v>N.A.</v>
      </c>
      <c r="JW247" t="str">
        <f>IF(ISBLANK('Input_Δ straordinario'!I20),"N.A.",'Input_Δ straordinario'!I20)</f>
        <v>N.A.</v>
      </c>
      <c r="JX247" t="str">
        <f>IF(ISBLANK('Input_Δ straordinario'!J20),"N.A.",'Input_Δ straordinario'!J20)</f>
        <v>N.A.</v>
      </c>
      <c r="JY247" t="str">
        <f>IF(ISBLANK('Input_Δ straordinario'!K20),"N.A.",'Input_Δ straordinario'!K20)</f>
        <v>N.A.</v>
      </c>
      <c r="JZ247" t="str">
        <f>IF(ISBLANK('Input_Δ straordinario'!L20),"N.A.",'Input_Δ straordinario'!L20)</f>
        <v>N.A.</v>
      </c>
      <c r="KA247" t="str">
        <f>IF(ISBLANK('Input_Δ straordinario'!M20),"N.A.",'Input_Δ straordinario'!M20)</f>
        <v>N.A.</v>
      </c>
      <c r="KD247" s="1">
        <f>YEAR('Input_Δ straordinario'!B2)</f>
        <v>2018</v>
      </c>
      <c r="KE247" t="str">
        <f>IF(ISBLANK('Input_Δ straordinario'!B21),"N.A.",'Input_Δ straordinario'!B21)</f>
        <v>N.A.</v>
      </c>
      <c r="KF247" t="str">
        <f>IF(ISBLANK('Input_Δ straordinario'!C21),"N.A.",'Input_Δ straordinario'!C21)</f>
        <v>N.A.</v>
      </c>
      <c r="KG247" t="str">
        <f>IF(ISBLANK('Input_Δ straordinario'!D21),"N.A.",'Input_Δ straordinario'!D21)</f>
        <v>N.A.</v>
      </c>
      <c r="KH247" t="str">
        <f>IF(ISBLANK('Input_Δ straordinario'!E21),"N.A.",'Input_Δ straordinario'!E21)</f>
        <v>N.A.</v>
      </c>
      <c r="KI247" t="str">
        <f>IF(ISBLANK('Input_Δ straordinario'!F21),"N.A.",'Input_Δ straordinario'!F21)</f>
        <v>N.A.</v>
      </c>
      <c r="KJ247" t="str">
        <f>IF(ISBLANK('Input_Δ straordinario'!G21),"N.A.",'Input_Δ straordinario'!G21)</f>
        <v>N.A.</v>
      </c>
      <c r="KK247" t="str">
        <f>IF(ISBLANK('Input_Δ straordinario'!H21),"N.A.",'Input_Δ straordinario'!H21)</f>
        <v>N.A.</v>
      </c>
      <c r="KL247" t="str">
        <f>IF(ISBLANK('Input_Δ straordinario'!I21),"N.A.",'Input_Δ straordinario'!I21)</f>
        <v>N.A.</v>
      </c>
      <c r="KM247" t="str">
        <f>IF(ISBLANK('Input_Δ straordinario'!J21),"N.A.",'Input_Δ straordinario'!J21)</f>
        <v>N.A.</v>
      </c>
      <c r="KN247" t="str">
        <f>IF(ISBLANK('Input_Δ straordinario'!K21),"N.A.",'Input_Δ straordinario'!K21)</f>
        <v>N.A.</v>
      </c>
      <c r="KO247" t="str">
        <f>IF(ISBLANK('Input_Δ straordinario'!L21),"N.A.",'Input_Δ straordinario'!L21)</f>
        <v>N.A.</v>
      </c>
      <c r="KP247" t="str">
        <f>IF(ISBLANK('Input_Δ straordinario'!M21),"N.A.",'Input_Δ straordinario'!M21)</f>
        <v>N.A.</v>
      </c>
      <c r="KS247" s="1">
        <f>YEAR('Input_Δ straordinario'!B2)</f>
        <v>2018</v>
      </c>
      <c r="KT247" t="str">
        <f>IF(ISBLANK('Input_Δ straordinario'!B22),"N.A.",'Input_Δ straordinario'!B22)</f>
        <v>N.A.</v>
      </c>
      <c r="KU247" t="str">
        <f>IF(ISBLANK('Input_Δ straordinario'!C22),"N.A.",'Input_Δ straordinario'!C22)</f>
        <v>N.A.</v>
      </c>
      <c r="KV247" t="str">
        <f>IF(ISBLANK('Input_Δ straordinario'!D22),"N.A.",'Input_Δ straordinario'!D22)</f>
        <v>N.A.</v>
      </c>
      <c r="KW247" t="str">
        <f>IF(ISBLANK('Input_Δ straordinario'!E22),"N.A.",'Input_Δ straordinario'!E22)</f>
        <v>N.A.</v>
      </c>
      <c r="KX247" t="str">
        <f>IF(ISBLANK('Input_Δ straordinario'!F22),"N.A.",'Input_Δ straordinario'!F22)</f>
        <v>N.A.</v>
      </c>
      <c r="KY247" t="str">
        <f>IF(ISBLANK('Input_Δ straordinario'!G22),"N.A.",'Input_Δ straordinario'!G22)</f>
        <v>N.A.</v>
      </c>
      <c r="KZ247" t="str">
        <f>IF(ISBLANK('Input_Δ straordinario'!H22),"N.A.",'Input_Δ straordinario'!H22)</f>
        <v>N.A.</v>
      </c>
      <c r="LA247" t="str">
        <f>IF(ISBLANK('Input_Δ straordinario'!I22),"N.A.",'Input_Δ straordinario'!I22)</f>
        <v>N.A.</v>
      </c>
      <c r="LB247" t="str">
        <f>IF(ISBLANK('Input_Δ straordinario'!J22),"N.A.",'Input_Δ straordinario'!J22)</f>
        <v>N.A.</v>
      </c>
      <c r="LC247" t="str">
        <f>IF(ISBLANK('Input_Δ straordinario'!K22),"N.A.",'Input_Δ straordinario'!K22)</f>
        <v>N.A.</v>
      </c>
      <c r="LD247" t="str">
        <f>IF(ISBLANK('Input_Δ straordinario'!L22),"N.A.",'Input_Δ straordinario'!L22)</f>
        <v>N.A.</v>
      </c>
      <c r="LE247" t="str">
        <f>IF(ISBLANK('Input_Δ straordinario'!M22),"N.A.",'Input_Δ straordinario'!M22)</f>
        <v>N.A.</v>
      </c>
      <c r="LH247" s="1">
        <f>YEAR('Input_Δ straordinario'!B2)</f>
        <v>2018</v>
      </c>
      <c r="LI247" t="str">
        <f>IF(ISBLANK('Input_Δ straordinario'!B23),"N.A.",'Input_Δ straordinario'!B23)</f>
        <v>N.A.</v>
      </c>
      <c r="LJ247" t="str">
        <f>IF(ISBLANK('Input_Δ straordinario'!C23),"N.A.",'Input_Δ straordinario'!C23)</f>
        <v>N.A.</v>
      </c>
      <c r="LK247" t="str">
        <f>IF(ISBLANK('Input_Δ straordinario'!D23),"N.A.",'Input_Δ straordinario'!D23)</f>
        <v>N.A.</v>
      </c>
      <c r="LL247" t="str">
        <f>IF(ISBLANK('Input_Δ straordinario'!E23),"N.A.",'Input_Δ straordinario'!E23)</f>
        <v>N.A.</v>
      </c>
      <c r="LM247" t="str">
        <f>IF(ISBLANK('Input_Δ straordinario'!F23),"N.A.",'Input_Δ straordinario'!F23)</f>
        <v>N.A.</v>
      </c>
      <c r="LN247" t="str">
        <f>IF(ISBLANK('Input_Δ straordinario'!G23),"N.A.",'Input_Δ straordinario'!G23)</f>
        <v>N.A.</v>
      </c>
      <c r="LO247" t="str">
        <f>IF(ISBLANK('Input_Δ straordinario'!H23),"N.A.",'Input_Δ straordinario'!H23)</f>
        <v>N.A.</v>
      </c>
      <c r="LP247" t="str">
        <f>IF(ISBLANK('Input_Δ straordinario'!I23),"N.A.",'Input_Δ straordinario'!I23)</f>
        <v>N.A.</v>
      </c>
      <c r="LQ247" t="str">
        <f>IF(ISBLANK('Input_Δ straordinario'!J23),"N.A.",'Input_Δ straordinario'!J23)</f>
        <v>N.A.</v>
      </c>
      <c r="LR247" t="str">
        <f>IF(ISBLANK('Input_Δ straordinario'!K23),"N.A.",'Input_Δ straordinario'!K23)</f>
        <v>N.A.</v>
      </c>
      <c r="LS247" t="str">
        <f>IF(ISBLANK('Input_Δ straordinario'!L23),"N.A.",'Input_Δ straordinario'!L23)</f>
        <v>N.A.</v>
      </c>
      <c r="LT247" t="str">
        <f>IF(ISBLANK('Input_Δ straordinario'!M23),"N.A.",'Input_Δ straordinario'!M23)</f>
        <v>N.A.</v>
      </c>
      <c r="LW247" s="1">
        <f>YEAR('Input_Δ straordinario'!B2)</f>
        <v>2018</v>
      </c>
      <c r="LX247" t="str">
        <f>IF(ISBLANK('Input_Δ straordinario'!B24),"N.A.",'Input_Δ straordinario'!B24)</f>
        <v>N.A.</v>
      </c>
      <c r="LY247" t="str">
        <f>IF(ISBLANK('Input_Δ straordinario'!C24),"N.A.",'Input_Δ straordinario'!C24)</f>
        <v>N.A.</v>
      </c>
      <c r="LZ247" t="str">
        <f>IF(ISBLANK('Input_Δ straordinario'!D24),"N.A.",'Input_Δ straordinario'!D24)</f>
        <v>N.A.</v>
      </c>
      <c r="MA247" t="str">
        <f>IF(ISBLANK('Input_Δ straordinario'!E24),"N.A.",'Input_Δ straordinario'!E24)</f>
        <v>N.A.</v>
      </c>
      <c r="MB247" t="str">
        <f>IF(ISBLANK('Input_Δ straordinario'!F24),"N.A.",'Input_Δ straordinario'!F24)</f>
        <v>N.A.</v>
      </c>
      <c r="MC247" t="str">
        <f>IF(ISBLANK('Input_Δ straordinario'!G24),"N.A.",'Input_Δ straordinario'!G24)</f>
        <v>N.A.</v>
      </c>
      <c r="MD247" t="str">
        <f>IF(ISBLANK('Input_Δ straordinario'!H24),"N.A.",'Input_Δ straordinario'!H24)</f>
        <v>N.A.</v>
      </c>
      <c r="ME247" t="str">
        <f>IF(ISBLANK('Input_Δ straordinario'!I24),"N.A.",'Input_Δ straordinario'!I24)</f>
        <v>N.A.</v>
      </c>
      <c r="MF247" t="str">
        <f>IF(ISBLANK('Input_Δ straordinario'!J24),"N.A.",'Input_Δ straordinario'!J24)</f>
        <v>N.A.</v>
      </c>
      <c r="MG247" t="str">
        <f>IF(ISBLANK('Input_Δ straordinario'!K24),"N.A.",'Input_Δ straordinario'!K24)</f>
        <v>N.A.</v>
      </c>
      <c r="MH247" t="str">
        <f>IF(ISBLANK('Input_Δ straordinario'!L24),"N.A.",'Input_Δ straordinario'!L24)</f>
        <v>N.A.</v>
      </c>
      <c r="MI247" t="str">
        <f>IF(ISBLANK('Input_Δ straordinario'!M24),"N.A.",'Input_Δ straordinario'!M24)</f>
        <v>N.A.</v>
      </c>
      <c r="ML247" s="1">
        <f>YEAR('Input_Δ straordinario'!B2)</f>
        <v>2018</v>
      </c>
      <c r="MM247" t="str">
        <f>IF(ISBLANK('Input_Δ straordinario'!B25),"N.A.",'Input_Δ straordinario'!B25)</f>
        <v>N.A.</v>
      </c>
      <c r="MN247" t="str">
        <f>IF(ISBLANK('Input_Δ straordinario'!C25),"N.A.",'Input_Δ straordinario'!C25)</f>
        <v>N.A.</v>
      </c>
      <c r="MO247" t="str">
        <f>IF(ISBLANK('Input_Δ straordinario'!D25),"N.A.",'Input_Δ straordinario'!D25)</f>
        <v>N.A.</v>
      </c>
      <c r="MP247" t="str">
        <f>IF(ISBLANK('Input_Δ straordinario'!E25),"N.A.",'Input_Δ straordinario'!E25)</f>
        <v>N.A.</v>
      </c>
      <c r="MQ247" t="str">
        <f>IF(ISBLANK('Input_Δ straordinario'!F25),"N.A.",'Input_Δ straordinario'!F25)</f>
        <v>N.A.</v>
      </c>
      <c r="MR247" t="str">
        <f>IF(ISBLANK('Input_Δ straordinario'!G25),"N.A.",'Input_Δ straordinario'!G25)</f>
        <v>N.A.</v>
      </c>
      <c r="MS247" t="str">
        <f>IF(ISBLANK('Input_Δ straordinario'!H25),"N.A.",'Input_Δ straordinario'!H25)</f>
        <v>N.A.</v>
      </c>
      <c r="MT247" t="str">
        <f>IF(ISBLANK('Input_Δ straordinario'!I25),"N.A.",'Input_Δ straordinario'!I25)</f>
        <v>N.A.</v>
      </c>
      <c r="MU247" t="str">
        <f>IF(ISBLANK('Input_Δ straordinario'!J25),"N.A.",'Input_Δ straordinario'!J25)</f>
        <v>N.A.</v>
      </c>
      <c r="MV247" t="str">
        <f>IF(ISBLANK('Input_Δ straordinario'!K25),"N.A.",'Input_Δ straordinario'!K25)</f>
        <v>N.A.</v>
      </c>
      <c r="MW247" t="str">
        <f>IF(ISBLANK('Input_Δ straordinario'!L25),"N.A.",'Input_Δ straordinario'!L25)</f>
        <v>N.A.</v>
      </c>
      <c r="MX247" t="str">
        <f>IF(ISBLANK('Input_Δ straordinario'!M25),"N.A.",'Input_Δ straordinario'!M25)</f>
        <v>N.A.</v>
      </c>
      <c r="NA247" s="1">
        <f>YEAR('Input_Δ straordinario'!B2)</f>
        <v>2018</v>
      </c>
      <c r="NB247" t="str">
        <f>IF(ISBLANK('Input_Δ straordinario'!B26),"N.A.",'Input_Δ straordinario'!B26)</f>
        <v>N.A.</v>
      </c>
      <c r="NC247" t="str">
        <f>IF(ISBLANK('Input_Δ straordinario'!C26),"N.A.",'Input_Δ straordinario'!C26)</f>
        <v>N.A.</v>
      </c>
      <c r="ND247" t="str">
        <f>IF(ISBLANK('Input_Δ straordinario'!D26),"N.A.",'Input_Δ straordinario'!D26)</f>
        <v>N.A.</v>
      </c>
      <c r="NE247" t="str">
        <f>IF(ISBLANK('Input_Δ straordinario'!E26),"N.A.",'Input_Δ straordinario'!E26)</f>
        <v>N.A.</v>
      </c>
      <c r="NF247" t="str">
        <f>IF(ISBLANK('Input_Δ straordinario'!F26),"N.A.",'Input_Δ straordinario'!F26)</f>
        <v>N.A.</v>
      </c>
      <c r="NG247" t="str">
        <f>IF(ISBLANK('Input_Δ straordinario'!G26),"N.A.",'Input_Δ straordinario'!G26)</f>
        <v>N.A.</v>
      </c>
      <c r="NH247" t="str">
        <f>IF(ISBLANK('Input_Δ straordinario'!H26),"N.A.",'Input_Δ straordinario'!H26)</f>
        <v>N.A.</v>
      </c>
      <c r="NI247" t="str">
        <f>IF(ISBLANK('Input_Δ straordinario'!I26),"N.A.",'Input_Δ straordinario'!I26)</f>
        <v>N.A.</v>
      </c>
      <c r="NJ247" t="str">
        <f>IF(ISBLANK('Input_Δ straordinario'!J26),"N.A.",'Input_Δ straordinario'!J26)</f>
        <v>N.A.</v>
      </c>
      <c r="NK247" t="str">
        <f>IF(ISBLANK('Input_Δ straordinario'!K26),"N.A.",'Input_Δ straordinario'!K26)</f>
        <v>N.A.</v>
      </c>
      <c r="NL247" t="str">
        <f>IF(ISBLANK('Input_Δ straordinario'!L26),"N.A.",'Input_Δ straordinario'!L26)</f>
        <v>N.A.</v>
      </c>
      <c r="NM247" t="str">
        <f>IF(ISBLANK('Input_Δ straordinario'!M26),"N.A.",'Input_Δ straordinario'!M26)</f>
        <v>N.A.</v>
      </c>
      <c r="NP247" s="1">
        <f>YEAR('Input_Δ straordinario'!B2)</f>
        <v>2018</v>
      </c>
      <c r="NQ247" t="str">
        <f>IF(ISBLANK('Input_Δ straordinario'!B27),"N.A.",'Input_Δ straordinario'!B27)</f>
        <v>N.A.</v>
      </c>
      <c r="NR247" t="str">
        <f>IF(ISBLANK('Input_Δ straordinario'!C27),"N.A.",'Input_Δ straordinario'!C27)</f>
        <v>N.A.</v>
      </c>
      <c r="NS247" t="str">
        <f>IF(ISBLANK('Input_Δ straordinario'!D27),"N.A.",'Input_Δ straordinario'!D27)</f>
        <v>N.A.</v>
      </c>
      <c r="NT247" t="str">
        <f>IF(ISBLANK('Input_Δ straordinario'!E27),"N.A.",'Input_Δ straordinario'!E27)</f>
        <v>N.A.</v>
      </c>
      <c r="NU247" t="str">
        <f>IF(ISBLANK('Input_Δ straordinario'!F27),"N.A.",'Input_Δ straordinario'!F27)</f>
        <v>N.A.</v>
      </c>
      <c r="NV247" t="str">
        <f>IF(ISBLANK('Input_Δ straordinario'!G27),"N.A.",'Input_Δ straordinario'!G27)</f>
        <v>N.A.</v>
      </c>
      <c r="NW247" t="str">
        <f>IF(ISBLANK('Input_Δ straordinario'!H27),"N.A.",'Input_Δ straordinario'!H27)</f>
        <v>N.A.</v>
      </c>
      <c r="NX247" t="str">
        <f>IF(ISBLANK('Input_Δ straordinario'!I27),"N.A.",'Input_Δ straordinario'!I27)</f>
        <v>N.A.</v>
      </c>
      <c r="NY247" t="str">
        <f>IF(ISBLANK('Input_Δ straordinario'!J27),"N.A.",'Input_Δ straordinario'!J27)</f>
        <v>N.A.</v>
      </c>
      <c r="NZ247" t="str">
        <f>IF(ISBLANK('Input_Δ straordinario'!K27),"N.A.",'Input_Δ straordinario'!K27)</f>
        <v>N.A.</v>
      </c>
      <c r="OA247" t="str">
        <f>IF(ISBLANK('Input_Δ straordinario'!L27),"N.A.",'Input_Δ straordinario'!L27)</f>
        <v>N.A.</v>
      </c>
      <c r="OB247" t="str">
        <f>IF(ISBLANK('Input_Δ straordinario'!M27),"N.A.",'Input_Δ straordinario'!M27)</f>
        <v>N.A.</v>
      </c>
      <c r="OE247" s="1">
        <f>YEAR('Input_Δ straordinario'!B2)</f>
        <v>2018</v>
      </c>
      <c r="OF247" t="str">
        <f>IF(ISBLANK('Input_Δ straordinario'!B28),"N.A.",'Input_Δ straordinario'!B28)</f>
        <v>N.A.</v>
      </c>
      <c r="OG247" t="str">
        <f>IF(ISBLANK('Input_Δ straordinario'!C28),"N.A.",'Input_Δ straordinario'!C28)</f>
        <v>N.A.</v>
      </c>
      <c r="OH247" t="str">
        <f>IF(ISBLANK('Input_Δ straordinario'!D28),"N.A.",'Input_Δ straordinario'!D28)</f>
        <v>N.A.</v>
      </c>
      <c r="OI247" t="str">
        <f>IF(ISBLANK('Input_Δ straordinario'!E28),"N.A.",'Input_Δ straordinario'!E28)</f>
        <v>N.A.</v>
      </c>
      <c r="OJ247" t="str">
        <f>IF(ISBLANK('Input_Δ straordinario'!F28),"N.A.",'Input_Δ straordinario'!F28)</f>
        <v>N.A.</v>
      </c>
      <c r="OK247" t="str">
        <f>IF(ISBLANK('Input_Δ straordinario'!G28),"N.A.",'Input_Δ straordinario'!G28)</f>
        <v>N.A.</v>
      </c>
      <c r="OL247" t="str">
        <f>IF(ISBLANK('Input_Δ straordinario'!H28),"N.A.",'Input_Δ straordinario'!H28)</f>
        <v>N.A.</v>
      </c>
      <c r="OM247" t="str">
        <f>IF(ISBLANK('Input_Δ straordinario'!I28),"N.A.",'Input_Δ straordinario'!I28)</f>
        <v>N.A.</v>
      </c>
      <c r="ON247" t="str">
        <f>IF(ISBLANK('Input_Δ straordinario'!J28),"N.A.",'Input_Δ straordinario'!J28)</f>
        <v>N.A.</v>
      </c>
      <c r="OO247" t="str">
        <f>IF(ISBLANK('Input_Δ straordinario'!K28),"N.A.",'Input_Δ straordinario'!K28)</f>
        <v>N.A.</v>
      </c>
      <c r="OP247" t="str">
        <f>IF(ISBLANK('Input_Δ straordinario'!L28),"N.A.",'Input_Δ straordinario'!L28)</f>
        <v>N.A.</v>
      </c>
      <c r="OQ247" t="str">
        <f>IF(ISBLANK('Input_Δ straordinario'!M28),"N.A.",'Input_Δ straordinario'!M28)</f>
        <v>N.A.</v>
      </c>
      <c r="OT247" s="1">
        <f>YEAR('Input_Δ straordinario'!B2)</f>
        <v>2018</v>
      </c>
      <c r="OU247">
        <f>IF(ISBLANK('Input_Δ straordinario'!B29),"N.A.",'Input_Δ straordinario'!B29)</f>
        <v>615</v>
      </c>
      <c r="OV247">
        <f>IF(ISBLANK('Input_Δ straordinario'!C29),"N.A.",'Input_Δ straordinario'!C29)</f>
        <v>609</v>
      </c>
      <c r="OW247">
        <f>IF(ISBLANK('Input_Δ straordinario'!D29),"N.A.",'Input_Δ straordinario'!D29)</f>
        <v>603</v>
      </c>
      <c r="OX247">
        <f>IF(ISBLANK('Input_Δ straordinario'!E29),"N.A.",'Input_Δ straordinario'!E29)</f>
        <v>597</v>
      </c>
      <c r="OY247">
        <f>IF(ISBLANK('Input_Δ straordinario'!F29),"N.A.",'Input_Δ straordinario'!F29)</f>
        <v>591</v>
      </c>
      <c r="OZ247">
        <f>IF(ISBLANK('Input_Δ straordinario'!G29),"N.A.",'Input_Δ straordinario'!G29)</f>
        <v>585</v>
      </c>
      <c r="PA247">
        <f>IF(ISBLANK('Input_Δ straordinario'!H29),"N.A.",'Input_Δ straordinario'!H29)</f>
        <v>579</v>
      </c>
      <c r="PB247">
        <f>IF(ISBLANK('Input_Δ straordinario'!I29),"N.A.",'Input_Δ straordinario'!I29)</f>
        <v>573</v>
      </c>
      <c r="PC247">
        <f>IF(ISBLANK('Input_Δ straordinario'!J29),"N.A.",'Input_Δ straordinario'!J29)</f>
        <v>567</v>
      </c>
      <c r="PD247">
        <f>IF(ISBLANK('Input_Δ straordinario'!K29),"N.A.",'Input_Δ straordinario'!K29)</f>
        <v>561</v>
      </c>
      <c r="PE247">
        <f>IF(ISBLANK('Input_Δ straordinario'!L29),"N.A.",'Input_Δ straordinario'!L29)</f>
        <v>555</v>
      </c>
      <c r="PF247" s="15">
        <f>IF(ISBLANK('Input_Δ straordinario'!M29),"N.A.",'Input_Δ straordinario'!M29)</f>
        <v>549</v>
      </c>
    </row>
    <row r="248" spans="1:422">
      <c r="A248" s="20" t="str">
        <f>Calcolo_organizzazione_2!A4</f>
        <v>SALES</v>
      </c>
      <c r="B248" s="26">
        <f>Calcolo_organizzazione_2!B4</f>
        <v>-0.11881188118811881</v>
      </c>
      <c r="C248" s="26">
        <f>Calcolo_organizzazione_2!C4</f>
        <v>-0.12</v>
      </c>
      <c r="D248" s="26">
        <f>Calcolo_organizzazione_2!D4</f>
        <v>-0.12121212121212122</v>
      </c>
      <c r="E248" s="26">
        <f>Calcolo_organizzazione_2!E4</f>
        <v>-0.12244897959183673</v>
      </c>
      <c r="F248" s="26">
        <f>Calcolo_organizzazione_2!F4</f>
        <v>-0.12371134020618557</v>
      </c>
      <c r="G248" s="26">
        <f>Calcolo_organizzazione_2!G4</f>
        <v>-0.125</v>
      </c>
      <c r="H248" s="26">
        <f>Calcolo_organizzazione_2!H4</f>
        <v>-0.12631578947368421</v>
      </c>
      <c r="I248" s="26">
        <f>Calcolo_organizzazione_2!I4</f>
        <v>-0.1276595744680851</v>
      </c>
      <c r="J248" s="26">
        <f>Calcolo_organizzazione_2!J4</f>
        <v>-0.12903225806451613</v>
      </c>
      <c r="K248" s="26">
        <f>Calcolo_organizzazione_2!K4</f>
        <v>-0.13043478260869565</v>
      </c>
      <c r="L248" s="26">
        <f>Calcolo_organizzazione_2!L4</f>
        <v>-0.13186813186813187</v>
      </c>
      <c r="M248" s="26">
        <f>Calcolo_organizzazione_2!M4</f>
        <v>-0.13333333333333333</v>
      </c>
      <c r="N248" s="26"/>
      <c r="Q248" s="1">
        <f>YEAR(EDATE('Input_Δ straordinario'!B2,12))</f>
        <v>2019</v>
      </c>
      <c r="R248">
        <f>IF(ISBLANK('Input_Δ straordinario'!N3),"N.A.",'Input_Δ straordinario'!N3)</f>
        <v>88</v>
      </c>
      <c r="S248">
        <f>IF(ISBLANK('Input_Δ straordinario'!O3),"N.A.",'Input_Δ straordinario'!O3)</f>
        <v>87</v>
      </c>
      <c r="T248">
        <f>IF(ISBLANK('Input_Δ straordinario'!P3),"N.A.",'Input_Δ straordinario'!P3)</f>
        <v>86</v>
      </c>
      <c r="U248">
        <f>IF(ISBLANK('Input_Δ straordinario'!Q3),"N.A.",'Input_Δ straordinario'!Q3)</f>
        <v>85</v>
      </c>
      <c r="V248">
        <f>IF(ISBLANK('Input_Δ straordinario'!R3),"N.A.",'Input_Δ straordinario'!R3)</f>
        <v>84</v>
      </c>
      <c r="W248">
        <f>IF(ISBLANK('Input_Δ straordinario'!S3),"N.A.",'Input_Δ straordinario'!S3)</f>
        <v>83</v>
      </c>
      <c r="X248">
        <f>IF(ISBLANK('Input_Δ straordinario'!T3),"N.A.",'Input_Δ straordinario'!T3)</f>
        <v>82</v>
      </c>
      <c r="Y248">
        <f>IF(ISBLANK('Input_Δ straordinario'!U3),"N.A.",'Input_Δ straordinario'!U3)</f>
        <v>81</v>
      </c>
      <c r="Z248">
        <f>IF(ISBLANK('Input_Δ straordinario'!V3),"N.A.",'Input_Δ straordinario'!V3)</f>
        <v>80</v>
      </c>
      <c r="AA248">
        <f>IF(ISBLANK('Input_Δ straordinario'!W3),"N.A.",'Input_Δ straordinario'!W3)</f>
        <v>79</v>
      </c>
      <c r="AB248">
        <f>IF(ISBLANK('Input_Δ straordinario'!X3),"N.A.",'Input_Δ straordinario'!X3)</f>
        <v>78</v>
      </c>
      <c r="AC248">
        <f>IF(ISBLANK('Input_Δ straordinario'!Y3),"N.A.",'Input_Δ straordinario'!Y3)</f>
        <v>77</v>
      </c>
      <c r="AH248" s="1">
        <f>YEAR(EDATE('Input_Δ straordinario'!B2,12))</f>
        <v>2019</v>
      </c>
      <c r="AI248">
        <f>IF(ISBLANK('Input_Δ straordinario'!N4),"N.A.",'Input_Δ straordinario'!N4)</f>
        <v>89</v>
      </c>
      <c r="AJ248">
        <f>IF(ISBLANK('Input_Δ straordinario'!O4),"N.A.",'Input_Δ straordinario'!O4)</f>
        <v>88</v>
      </c>
      <c r="AK248">
        <f>IF(ISBLANK('Input_Δ straordinario'!P4),"N.A.",'Input_Δ straordinario'!P4)</f>
        <v>87</v>
      </c>
      <c r="AL248">
        <f>IF(ISBLANK('Input_Δ straordinario'!Q4),"N.A.",'Input_Δ straordinario'!Q4)</f>
        <v>86</v>
      </c>
      <c r="AM248">
        <f>IF(ISBLANK('Input_Δ straordinario'!R4),"N.A.",'Input_Δ straordinario'!R4)</f>
        <v>85</v>
      </c>
      <c r="AN248">
        <f>IF(ISBLANK('Input_Δ straordinario'!S4),"N.A.",'Input_Δ straordinario'!S4)</f>
        <v>84</v>
      </c>
      <c r="AO248">
        <f>IF(ISBLANK('Input_Δ straordinario'!T4),"N.A.",'Input_Δ straordinario'!T4)</f>
        <v>83</v>
      </c>
      <c r="AP248">
        <f>IF(ISBLANK('Input_Δ straordinario'!U4),"N.A.",'Input_Δ straordinario'!U4)</f>
        <v>82</v>
      </c>
      <c r="AQ248">
        <f>IF(ISBLANK('Input_Δ straordinario'!V4),"N.A.",'Input_Δ straordinario'!V4)</f>
        <v>81</v>
      </c>
      <c r="AR248">
        <f>IF(ISBLANK('Input_Δ straordinario'!W4),"N.A.",'Input_Δ straordinario'!W4)</f>
        <v>80</v>
      </c>
      <c r="AS248">
        <f>IF(ISBLANK('Input_Δ straordinario'!X4),"N.A.",'Input_Δ straordinario'!X4)</f>
        <v>79</v>
      </c>
      <c r="AT248">
        <f>IF(ISBLANK('Input_Δ straordinario'!Y4),"N.A.",'Input_Δ straordinario'!Y4)</f>
        <v>78</v>
      </c>
      <c r="AX248" s="1">
        <f>YEAR(EDATE('Input_Δ straordinario'!B2,12))</f>
        <v>2019</v>
      </c>
      <c r="AY248">
        <f>IF(ISBLANK('Input_Δ straordinario'!N5),"N.A.",'Input_Δ straordinario'!N5)</f>
        <v>90</v>
      </c>
      <c r="AZ248">
        <f>IF(ISBLANK('Input_Δ straordinario'!O5),"N.A.",'Input_Δ straordinario'!O5)</f>
        <v>89</v>
      </c>
      <c r="BA248">
        <f>IF(ISBLANK('Input_Δ straordinario'!P5),"N.A.",'Input_Δ straordinario'!P5)</f>
        <v>88</v>
      </c>
      <c r="BB248">
        <f>IF(ISBLANK('Input_Δ straordinario'!Q5),"N.A.",'Input_Δ straordinario'!Q5)</f>
        <v>87</v>
      </c>
      <c r="BC248">
        <f>IF(ISBLANK('Input_Δ straordinario'!R5),"N.A.",'Input_Δ straordinario'!R5)</f>
        <v>86</v>
      </c>
      <c r="BD248">
        <f>IF(ISBLANK('Input_Δ straordinario'!S5),"N.A.",'Input_Δ straordinario'!S5)</f>
        <v>85</v>
      </c>
      <c r="BE248">
        <f>IF(ISBLANK('Input_Δ straordinario'!T5),"N.A.",'Input_Δ straordinario'!T5)</f>
        <v>84</v>
      </c>
      <c r="BF248">
        <f>IF(ISBLANK('Input_Δ straordinario'!U5),"N.A.",'Input_Δ straordinario'!U5)</f>
        <v>83</v>
      </c>
      <c r="BG248">
        <f>IF(ISBLANK('Input_Δ straordinario'!V5),"N.A.",'Input_Δ straordinario'!V5)</f>
        <v>82</v>
      </c>
      <c r="BH248">
        <f>IF(ISBLANK('Input_Δ straordinario'!W5),"N.A.",'Input_Δ straordinario'!W5)</f>
        <v>81</v>
      </c>
      <c r="BI248">
        <f>IF(ISBLANK('Input_Δ straordinario'!X5),"N.A.",'Input_Δ straordinario'!X5)</f>
        <v>80</v>
      </c>
      <c r="BJ248">
        <f>IF(ISBLANK('Input_Δ straordinario'!Y5),"N.A.",'Input_Δ straordinario'!Y5)</f>
        <v>79</v>
      </c>
      <c r="BM248" s="1">
        <f>YEAR(EDATE('Input_Δ straordinario'!B2,12))</f>
        <v>2019</v>
      </c>
      <c r="BN248">
        <f>IF(ISBLANK('Input_Δ straordinario'!N6),"N.A.",'Input_Δ straordinario'!N6)</f>
        <v>91</v>
      </c>
      <c r="BO248">
        <f>IF(ISBLANK('Input_Δ straordinario'!O6),"N.A.",'Input_Δ straordinario'!O6)</f>
        <v>90</v>
      </c>
      <c r="BP248">
        <f>IF(ISBLANK('Input_Δ straordinario'!P6),"N.A.",'Input_Δ straordinario'!P6)</f>
        <v>89</v>
      </c>
      <c r="BQ248">
        <f>IF(ISBLANK('Input_Δ straordinario'!Q6),"N.A.",'Input_Δ straordinario'!Q6)</f>
        <v>88</v>
      </c>
      <c r="BR248">
        <f>IF(ISBLANK('Input_Δ straordinario'!R6),"N.A.",'Input_Δ straordinario'!R6)</f>
        <v>87</v>
      </c>
      <c r="BS248">
        <f>IF(ISBLANK('Input_Δ straordinario'!S6),"N.A.",'Input_Δ straordinario'!S6)</f>
        <v>86</v>
      </c>
      <c r="BT248">
        <f>IF(ISBLANK('Input_Δ straordinario'!T6),"N.A.",'Input_Δ straordinario'!T6)</f>
        <v>85</v>
      </c>
      <c r="BU248">
        <f>IF(ISBLANK('Input_Δ straordinario'!U6),"N.A.",'Input_Δ straordinario'!U6)</f>
        <v>84</v>
      </c>
      <c r="BV248">
        <f>IF(ISBLANK('Input_Δ straordinario'!V6),"N.A.",'Input_Δ straordinario'!V6)</f>
        <v>83</v>
      </c>
      <c r="BW248">
        <f>IF(ISBLANK('Input_Δ straordinario'!W6),"N.A.",'Input_Δ straordinario'!W6)</f>
        <v>82</v>
      </c>
      <c r="BX248">
        <f>IF(ISBLANK('Input_Δ straordinario'!X6),"N.A.",'Input_Δ straordinario'!X6)</f>
        <v>81</v>
      </c>
      <c r="BY248">
        <f>IF(ISBLANK('Input_Δ straordinario'!Y6),"N.A.",'Input_Δ straordinario'!Y6)</f>
        <v>80</v>
      </c>
      <c r="CB248" s="1">
        <f>YEAR(EDATE('Input_Δ straordinario'!B2,12))</f>
        <v>2019</v>
      </c>
      <c r="CC248">
        <f>IF(ISBLANK('Input_Δ straordinario'!N7),"N.A.",'Input_Δ straordinario'!N7)</f>
        <v>92</v>
      </c>
      <c r="CD248">
        <f>IF(ISBLANK('Input_Δ straordinario'!O7),"N.A.",'Input_Δ straordinario'!O7)</f>
        <v>91</v>
      </c>
      <c r="CE248">
        <f>IF(ISBLANK('Input_Δ straordinario'!P7),"N.A.",'Input_Δ straordinario'!P7)</f>
        <v>90</v>
      </c>
      <c r="CF248">
        <f>IF(ISBLANK('Input_Δ straordinario'!Q7),"N.A.",'Input_Δ straordinario'!Q7)</f>
        <v>89</v>
      </c>
      <c r="CG248">
        <f>IF(ISBLANK('Input_Δ straordinario'!R7),"N.A.",'Input_Δ straordinario'!R7)</f>
        <v>88</v>
      </c>
      <c r="CH248">
        <f>IF(ISBLANK('Input_Δ straordinario'!S7),"N.A.",'Input_Δ straordinario'!S7)</f>
        <v>87</v>
      </c>
      <c r="CI248">
        <f>IF(ISBLANK('Input_Δ straordinario'!T7),"N.A.",'Input_Δ straordinario'!T7)</f>
        <v>86</v>
      </c>
      <c r="CJ248">
        <f>IF(ISBLANK('Input_Δ straordinario'!U7),"N.A.",'Input_Δ straordinario'!U7)</f>
        <v>85</v>
      </c>
      <c r="CK248">
        <f>IF(ISBLANK('Input_Δ straordinario'!V7),"N.A.",'Input_Δ straordinario'!V7)</f>
        <v>84</v>
      </c>
      <c r="CL248">
        <f>IF(ISBLANK('Input_Δ straordinario'!W7),"N.A.",'Input_Δ straordinario'!W7)</f>
        <v>83</v>
      </c>
      <c r="CM248">
        <f>IF(ISBLANK('Input_Δ straordinario'!X7),"N.A.",'Input_Δ straordinario'!X7)</f>
        <v>82</v>
      </c>
      <c r="CN248">
        <f>IF(ISBLANK('Input_Δ straordinario'!Y7),"N.A.",'Input_Δ straordinario'!Y7)</f>
        <v>81</v>
      </c>
      <c r="CQ248" s="1">
        <f>YEAR(EDATE('Input_Δ straordinario'!B2,12))</f>
        <v>2019</v>
      </c>
      <c r="CR248">
        <f>IF(ISBLANK('Input_Δ straordinario'!N8),"N.A.",'Input_Δ straordinario'!N8)</f>
        <v>93</v>
      </c>
      <c r="CS248">
        <f>IF(ISBLANK('Input_Δ straordinario'!O8),"N.A.",'Input_Δ straordinario'!O8)</f>
        <v>92</v>
      </c>
      <c r="CT248">
        <f>IF(ISBLANK('Input_Δ straordinario'!P8),"N.A.",'Input_Δ straordinario'!P8)</f>
        <v>91</v>
      </c>
      <c r="CU248">
        <f>IF(ISBLANK('Input_Δ straordinario'!Q8),"N.A.",'Input_Δ straordinario'!Q8)</f>
        <v>90</v>
      </c>
      <c r="CV248">
        <f>IF(ISBLANK('Input_Δ straordinario'!R8),"N.A.",'Input_Δ straordinario'!R8)</f>
        <v>89</v>
      </c>
      <c r="CW248">
        <f>IF(ISBLANK('Input_Δ straordinario'!S8),"N.A.",'Input_Δ straordinario'!S8)</f>
        <v>88</v>
      </c>
      <c r="CX248">
        <f>IF(ISBLANK('Input_Δ straordinario'!T8),"N.A.",'Input_Δ straordinario'!T8)</f>
        <v>87</v>
      </c>
      <c r="CY248">
        <f>IF(ISBLANK('Input_Δ straordinario'!U8),"N.A.",'Input_Δ straordinario'!U8)</f>
        <v>86</v>
      </c>
      <c r="CZ248">
        <f>IF(ISBLANK('Input_Δ straordinario'!V8),"N.A.",'Input_Δ straordinario'!V8)</f>
        <v>85</v>
      </c>
      <c r="DA248">
        <f>IF(ISBLANK('Input_Δ straordinario'!W8),"N.A.",'Input_Δ straordinario'!W8)</f>
        <v>84</v>
      </c>
      <c r="DB248">
        <f>IF(ISBLANK('Input_Δ straordinario'!X8),"N.A.",'Input_Δ straordinario'!X8)</f>
        <v>83</v>
      </c>
      <c r="DC248">
        <f>IF(ISBLANK('Input_Δ straordinario'!Y8),"N.A.",'Input_Δ straordinario'!Y8)</f>
        <v>82</v>
      </c>
      <c r="DF248" s="1">
        <f>YEAR(EDATE('Input_Δ straordinario'!B2,12))</f>
        <v>2019</v>
      </c>
      <c r="DG248" t="str">
        <f>IF(ISBLANK('Input_Δ straordinario'!N9),"N.A.",'Input_Δ straordinario'!N9)</f>
        <v>N.A.</v>
      </c>
      <c r="DH248" t="str">
        <f>IF(ISBLANK('Input_Δ straordinario'!O9),"N.A.",'Input_Δ straordinario'!O9)</f>
        <v>N.A.</v>
      </c>
      <c r="DI248" t="str">
        <f>IF(ISBLANK('Input_Δ straordinario'!P9),"N.A.",'Input_Δ straordinario'!P9)</f>
        <v>N.A.</v>
      </c>
      <c r="DJ248" t="str">
        <f>IF(ISBLANK('Input_Δ straordinario'!Q9),"N.A.",'Input_Δ straordinario'!Q9)</f>
        <v>N.A.</v>
      </c>
      <c r="DK248" t="str">
        <f>IF(ISBLANK('Input_Δ straordinario'!R9),"N.A.",'Input_Δ straordinario'!R9)</f>
        <v>N.A.</v>
      </c>
      <c r="DL248" t="str">
        <f>IF(ISBLANK('Input_Δ straordinario'!S9),"N.A.",'Input_Δ straordinario'!S9)</f>
        <v>N.A.</v>
      </c>
      <c r="DM248" t="str">
        <f>IF(ISBLANK('Input_Δ straordinario'!T9),"N.A.",'Input_Δ straordinario'!T9)</f>
        <v>N.A.</v>
      </c>
      <c r="DN248" t="str">
        <f>IF(ISBLANK('Input_Δ straordinario'!U9),"N.A.",'Input_Δ straordinario'!U9)</f>
        <v>N.A.</v>
      </c>
      <c r="DO248" t="str">
        <f>IF(ISBLANK('Input_Δ straordinario'!V9),"N.A.",'Input_Δ straordinario'!V9)</f>
        <v>N.A.</v>
      </c>
      <c r="DP248" t="str">
        <f>IF(ISBLANK('Input_Δ straordinario'!W9),"N.A.",'Input_Δ straordinario'!W9)</f>
        <v>N.A.</v>
      </c>
      <c r="DQ248" t="str">
        <f>IF(ISBLANK('Input_Δ straordinario'!X9),"N.A.",'Input_Δ straordinario'!X9)</f>
        <v>N.A.</v>
      </c>
      <c r="DR248" t="str">
        <f>IF(ISBLANK('Input_Δ straordinario'!Y9),"N.A.",'Input_Δ straordinario'!Y9)</f>
        <v>N.A.</v>
      </c>
      <c r="DU248" s="1">
        <f>YEAR(EDATE('Input_Δ straordinario'!B2,12))</f>
        <v>2019</v>
      </c>
      <c r="DV248" t="str">
        <f>IF(ISBLANK('Input_Δ straordinario'!N10),"N.A.",'Input_Δ straordinario'!N10)</f>
        <v>N.A.</v>
      </c>
      <c r="DW248" t="str">
        <f>IF(ISBLANK('Input_Δ straordinario'!O10),"N.A.",'Input_Δ straordinario'!O10)</f>
        <v>N.A.</v>
      </c>
      <c r="DX248" t="str">
        <f>IF(ISBLANK('Input_Δ straordinario'!P10),"N.A.",'Input_Δ straordinario'!P10)</f>
        <v>N.A.</v>
      </c>
      <c r="DY248" t="str">
        <f>IF(ISBLANK('Input_Δ straordinario'!Q10),"N.A.",'Input_Δ straordinario'!Q10)</f>
        <v>N.A.</v>
      </c>
      <c r="DZ248" t="str">
        <f>IF(ISBLANK('Input_Δ straordinario'!R10),"N.A.",'Input_Δ straordinario'!R10)</f>
        <v>N.A.</v>
      </c>
      <c r="EA248" t="str">
        <f>IF(ISBLANK('Input_Δ straordinario'!S10),"N.A.",'Input_Δ straordinario'!S10)</f>
        <v>N.A.</v>
      </c>
      <c r="EB248" t="str">
        <f>IF(ISBLANK('Input_Δ straordinario'!T10),"N.A.",'Input_Δ straordinario'!T10)</f>
        <v>N.A.</v>
      </c>
      <c r="EC248" t="str">
        <f>IF(ISBLANK('Input_Δ straordinario'!U10),"N.A.",'Input_Δ straordinario'!U10)</f>
        <v>N.A.</v>
      </c>
      <c r="ED248" t="str">
        <f>IF(ISBLANK('Input_Δ straordinario'!V10),"N.A.",'Input_Δ straordinario'!V10)</f>
        <v>N.A.</v>
      </c>
      <c r="EE248" t="str">
        <f>IF(ISBLANK('Input_Δ straordinario'!W10),"N.A.",'Input_Δ straordinario'!W10)</f>
        <v>N.A.</v>
      </c>
      <c r="EF248" t="str">
        <f>IF(ISBLANK('Input_Δ straordinario'!X10),"N.A.",'Input_Δ straordinario'!X10)</f>
        <v>N.A.</v>
      </c>
      <c r="EG248" t="str">
        <f>IF(ISBLANK('Input_Δ straordinario'!Y10),"N.A.",'Input_Δ straordinario'!Y10)</f>
        <v>N.A.</v>
      </c>
      <c r="EJ248" s="1">
        <f>YEAR(EDATE('Input_Δ straordinario'!B2,12))</f>
        <v>2019</v>
      </c>
      <c r="EK248" t="str">
        <f>IF(ISBLANK('Input_Δ straordinario'!N11),"N.A.",'Input_Δ straordinario'!N11)</f>
        <v>N.A.</v>
      </c>
      <c r="EL248" t="str">
        <f>IF(ISBLANK('Input_Δ straordinario'!O11),"N.A.",'Input_Δ straordinario'!O11)</f>
        <v>N.A.</v>
      </c>
      <c r="EM248" t="str">
        <f>IF(ISBLANK('Input_Δ straordinario'!P11),"N.A.",'Input_Δ straordinario'!P11)</f>
        <v>N.A.</v>
      </c>
      <c r="EN248" t="str">
        <f>IF(ISBLANK('Input_Δ straordinario'!Q11),"N.A.",'Input_Δ straordinario'!Q11)</f>
        <v>N.A.</v>
      </c>
      <c r="EO248" t="str">
        <f>IF(ISBLANK('Input_Δ straordinario'!R11),"N.A.",'Input_Δ straordinario'!R11)</f>
        <v>N.A.</v>
      </c>
      <c r="EP248" t="str">
        <f>IF(ISBLANK('Input_Δ straordinario'!S11),"N.A.",'Input_Δ straordinario'!S11)</f>
        <v>N.A.</v>
      </c>
      <c r="EQ248" t="str">
        <f>IF(ISBLANK('Input_Δ straordinario'!T11),"N.A.",'Input_Δ straordinario'!T11)</f>
        <v>N.A.</v>
      </c>
      <c r="ER248" t="str">
        <f>IF(ISBLANK('Input_Δ straordinario'!U11),"N.A.",'Input_Δ straordinario'!U11)</f>
        <v>N.A.</v>
      </c>
      <c r="ES248" t="str">
        <f>IF(ISBLANK('Input_Δ straordinario'!V11),"N.A.",'Input_Δ straordinario'!V11)</f>
        <v>N.A.</v>
      </c>
      <c r="ET248" t="str">
        <f>IF(ISBLANK('Input_Δ straordinario'!W11),"N.A.",'Input_Δ straordinario'!W11)</f>
        <v>N.A.</v>
      </c>
      <c r="EU248" t="str">
        <f>IF(ISBLANK('Input_Δ straordinario'!X11),"N.A.",'Input_Δ straordinario'!X11)</f>
        <v>N.A.</v>
      </c>
      <c r="EV248" t="str">
        <f>IF(ISBLANK('Input_Δ straordinario'!Y11),"N.A.",'Input_Δ straordinario'!Y11)</f>
        <v>N.A.</v>
      </c>
      <c r="EY248" s="1">
        <f>YEAR(EDATE('Input_Δ straordinario'!B2,12))</f>
        <v>2019</v>
      </c>
      <c r="EZ248" t="str">
        <f>IF(ISBLANK('Input_Δ straordinario'!N12),"N.A.",'Input_Δ straordinario'!N12)</f>
        <v>N.A.</v>
      </c>
      <c r="FA248" t="str">
        <f>IF(ISBLANK('Input_Δ straordinario'!O12),"N.A.",'Input_Δ straordinario'!O12)</f>
        <v>N.A.</v>
      </c>
      <c r="FB248" t="str">
        <f>IF(ISBLANK('Input_Δ straordinario'!P12),"N.A.",'Input_Δ straordinario'!P12)</f>
        <v>N.A.</v>
      </c>
      <c r="FC248" t="str">
        <f>IF(ISBLANK('Input_Δ straordinario'!Q12),"N.A.",'Input_Δ straordinario'!Q12)</f>
        <v>N.A.</v>
      </c>
      <c r="FD248" t="str">
        <f>IF(ISBLANK('Input_Δ straordinario'!R12),"N.A.",'Input_Δ straordinario'!R12)</f>
        <v>N.A.</v>
      </c>
      <c r="FE248" t="str">
        <f>IF(ISBLANK('Input_Δ straordinario'!S12),"N.A.",'Input_Δ straordinario'!S12)</f>
        <v>N.A.</v>
      </c>
      <c r="FF248" t="str">
        <f>IF(ISBLANK('Input_Δ straordinario'!T12),"N.A.",'Input_Δ straordinario'!T12)</f>
        <v>N.A.</v>
      </c>
      <c r="FG248" t="str">
        <f>IF(ISBLANK('Input_Δ straordinario'!U12),"N.A.",'Input_Δ straordinario'!U12)</f>
        <v>N.A.</v>
      </c>
      <c r="FH248" t="str">
        <f>IF(ISBLANK('Input_Δ straordinario'!V12),"N.A.",'Input_Δ straordinario'!V12)</f>
        <v>N.A.</v>
      </c>
      <c r="FI248" t="str">
        <f>IF(ISBLANK('Input_Δ straordinario'!W12),"N.A.",'Input_Δ straordinario'!W12)</f>
        <v>N.A.</v>
      </c>
      <c r="FJ248" t="str">
        <f>IF(ISBLANK('Input_Δ straordinario'!X12),"N.A.",'Input_Δ straordinario'!X12)</f>
        <v>N.A.</v>
      </c>
      <c r="FK248" t="str">
        <f>IF(ISBLANK('Input_Δ straordinario'!Y12),"N.A.",'Input_Δ straordinario'!Y12)</f>
        <v>N.A.</v>
      </c>
      <c r="FN248" s="1">
        <f>YEAR(EDATE('Input_Δ straordinario'!B2,12))</f>
        <v>2019</v>
      </c>
      <c r="FO248" t="str">
        <f>IF(ISBLANK('Input_Δ straordinario'!N13),"N.A.",'Input_Δ straordinario'!N13)</f>
        <v>N.A.</v>
      </c>
      <c r="FP248" t="str">
        <f>IF(ISBLANK('Input_Δ straordinario'!O13),"N.A.",'Input_Δ straordinario'!O13)</f>
        <v>N.A.</v>
      </c>
      <c r="FQ248" t="str">
        <f>IF(ISBLANK('Input_Δ straordinario'!P13),"N.A.",'Input_Δ straordinario'!P13)</f>
        <v>N.A.</v>
      </c>
      <c r="FR248" t="str">
        <f>IF(ISBLANK('Input_Δ straordinario'!Q13),"N.A.",'Input_Δ straordinario'!Q13)</f>
        <v>N.A.</v>
      </c>
      <c r="FS248" t="str">
        <f>IF(ISBLANK('Input_Δ straordinario'!R13),"N.A.",'Input_Δ straordinario'!R13)</f>
        <v>N.A.</v>
      </c>
      <c r="FT248" t="str">
        <f>IF(ISBLANK('Input_Δ straordinario'!S13),"N.A.",'Input_Δ straordinario'!S13)</f>
        <v>N.A.</v>
      </c>
      <c r="FU248" t="str">
        <f>IF(ISBLANK('Input_Δ straordinario'!T13),"N.A.",'Input_Δ straordinario'!T13)</f>
        <v>N.A.</v>
      </c>
      <c r="FV248" t="str">
        <f>IF(ISBLANK('Input_Δ straordinario'!U13),"N.A.",'Input_Δ straordinario'!U13)</f>
        <v>N.A.</v>
      </c>
      <c r="FW248" t="str">
        <f>IF(ISBLANK('Input_Δ straordinario'!V13),"N.A.",'Input_Δ straordinario'!V13)</f>
        <v>N.A.</v>
      </c>
      <c r="FX248" t="str">
        <f>IF(ISBLANK('Input_Δ straordinario'!W13),"N.A.",'Input_Δ straordinario'!W13)</f>
        <v>N.A.</v>
      </c>
      <c r="FY248" t="str">
        <f>IF(ISBLANK('Input_Δ straordinario'!X13),"N.A.",'Input_Δ straordinario'!X13)</f>
        <v>N.A.</v>
      </c>
      <c r="FZ248" t="str">
        <f>IF(ISBLANK('Input_Δ straordinario'!Y13),"N.A.",'Input_Δ straordinario'!Y13)</f>
        <v>N.A.</v>
      </c>
      <c r="GC248" s="1">
        <f>YEAR(EDATE('Input_Δ straordinario'!B2,12))</f>
        <v>2019</v>
      </c>
      <c r="GD248" t="str">
        <f>IF(ISBLANK('Input_Δ straordinario'!N14),"N.A.",'Input_Δ straordinario'!N14)</f>
        <v>N.A.</v>
      </c>
      <c r="GE248" t="str">
        <f>IF(ISBLANK('Input_Δ straordinario'!O14),"N.A.",'Input_Δ straordinario'!O14)</f>
        <v>N.A.</v>
      </c>
      <c r="GF248" t="str">
        <f>IF(ISBLANK('Input_Δ straordinario'!P14),"N.A.",'Input_Δ straordinario'!P14)</f>
        <v>N.A.</v>
      </c>
      <c r="GG248" t="str">
        <f>IF(ISBLANK('Input_Δ straordinario'!Q14),"N.A.",'Input_Δ straordinario'!Q14)</f>
        <v>N.A.</v>
      </c>
      <c r="GH248" t="str">
        <f>IF(ISBLANK('Input_Δ straordinario'!R14),"N.A.",'Input_Δ straordinario'!R14)</f>
        <v>N.A.</v>
      </c>
      <c r="GI248" t="str">
        <f>IF(ISBLANK('Input_Δ straordinario'!S14),"N.A.",'Input_Δ straordinario'!S14)</f>
        <v>N.A.</v>
      </c>
      <c r="GJ248" t="str">
        <f>IF(ISBLANK('Input_Δ straordinario'!T14),"N.A.",'Input_Δ straordinario'!T14)</f>
        <v>N.A.</v>
      </c>
      <c r="GK248" t="str">
        <f>IF(ISBLANK('Input_Δ straordinario'!U14),"N.A.",'Input_Δ straordinario'!U14)</f>
        <v>N.A.</v>
      </c>
      <c r="GL248" t="str">
        <f>IF(ISBLANK('Input_Δ straordinario'!V14),"N.A.",'Input_Δ straordinario'!V14)</f>
        <v>N.A.</v>
      </c>
      <c r="GM248" t="str">
        <f>IF(ISBLANK('Input_Δ straordinario'!W14),"N.A.",'Input_Δ straordinario'!W14)</f>
        <v>N.A.</v>
      </c>
      <c r="GN248" t="str">
        <f>IF(ISBLANK('Input_Δ straordinario'!X14),"N.A.",'Input_Δ straordinario'!X14)</f>
        <v>N.A.</v>
      </c>
      <c r="GO248" t="str">
        <f>IF(ISBLANK('Input_Δ straordinario'!Y14),"N.A.",'Input_Δ straordinario'!Y14)</f>
        <v>N.A.</v>
      </c>
      <c r="GR248" s="1">
        <f>YEAR(EDATE('Input_Δ straordinario'!B2,12))</f>
        <v>2019</v>
      </c>
      <c r="GS248" t="str">
        <f>IF(ISBLANK('Input_Δ straordinario'!N15),"N.A.",'Input_Δ straordinario'!N15)</f>
        <v>N.A.</v>
      </c>
      <c r="GT248" t="str">
        <f>IF(ISBLANK('Input_Δ straordinario'!O15),"N.A.",'Input_Δ straordinario'!O15)</f>
        <v>N.A.</v>
      </c>
      <c r="GU248" t="str">
        <f>IF(ISBLANK('Input_Δ straordinario'!P15),"N.A.",'Input_Δ straordinario'!P15)</f>
        <v>N.A.</v>
      </c>
      <c r="GV248" t="str">
        <f>IF(ISBLANK('Input_Δ straordinario'!Q15),"N.A.",'Input_Δ straordinario'!Q15)</f>
        <v>N.A.</v>
      </c>
      <c r="GW248" t="str">
        <f>IF(ISBLANK('Input_Δ straordinario'!R15),"N.A.",'Input_Δ straordinario'!R15)</f>
        <v>N.A.</v>
      </c>
      <c r="GX248" t="str">
        <f>IF(ISBLANK('Input_Δ straordinario'!S15),"N.A.",'Input_Δ straordinario'!S15)</f>
        <v>N.A.</v>
      </c>
      <c r="GY248" t="str">
        <f>IF(ISBLANK('Input_Δ straordinario'!T15),"N.A.",'Input_Δ straordinario'!T15)</f>
        <v>N.A.</v>
      </c>
      <c r="GZ248" t="str">
        <f>IF(ISBLANK('Input_Δ straordinario'!U15),"N.A.",'Input_Δ straordinario'!U15)</f>
        <v>N.A.</v>
      </c>
      <c r="HA248" t="str">
        <f>IF(ISBLANK('Input_Δ straordinario'!V15),"N.A.",'Input_Δ straordinario'!V15)</f>
        <v>N.A.</v>
      </c>
      <c r="HB248" t="str">
        <f>IF(ISBLANK('Input_Δ straordinario'!W15),"N.A.",'Input_Δ straordinario'!W15)</f>
        <v>N.A.</v>
      </c>
      <c r="HC248" t="str">
        <f>IF(ISBLANK('Input_Δ straordinario'!X15),"N.A.",'Input_Δ straordinario'!X15)</f>
        <v>N.A.</v>
      </c>
      <c r="HD248" t="str">
        <f>IF(ISBLANK('Input_Δ straordinario'!Y15),"N.A.",'Input_Δ straordinario'!Y15)</f>
        <v>N.A.</v>
      </c>
      <c r="HG248" s="1">
        <f>YEAR(EDATE('Input_Δ straordinario'!B2,12))</f>
        <v>2019</v>
      </c>
      <c r="HH248" t="str">
        <f>IF(ISBLANK('Input_Δ straordinario'!N16),"N.A.",'Input_Δ straordinario'!N16)</f>
        <v>N.A.</v>
      </c>
      <c r="HI248" t="str">
        <f>IF(ISBLANK('Input_Δ straordinario'!O16),"N.A.",'Input_Δ straordinario'!O16)</f>
        <v>N.A.</v>
      </c>
      <c r="HJ248" t="str">
        <f>IF(ISBLANK('Input_Δ straordinario'!P16),"N.A.",'Input_Δ straordinario'!P16)</f>
        <v>N.A.</v>
      </c>
      <c r="HK248" t="str">
        <f>IF(ISBLANK('Input_Δ straordinario'!Q16),"N.A.",'Input_Δ straordinario'!Q16)</f>
        <v>N.A.</v>
      </c>
      <c r="HL248" t="str">
        <f>IF(ISBLANK('Input_Δ straordinario'!R16),"N.A.",'Input_Δ straordinario'!R16)</f>
        <v>N.A.</v>
      </c>
      <c r="HM248" t="str">
        <f>IF(ISBLANK('Input_Δ straordinario'!S16),"N.A.",'Input_Δ straordinario'!S16)</f>
        <v>N.A.</v>
      </c>
      <c r="HN248" t="str">
        <f>IF(ISBLANK('Input_Δ straordinario'!T16),"N.A.",'Input_Δ straordinario'!T16)</f>
        <v>N.A.</v>
      </c>
      <c r="HO248" t="str">
        <f>IF(ISBLANK('Input_Δ straordinario'!U16),"N.A.",'Input_Δ straordinario'!U16)</f>
        <v>N.A.</v>
      </c>
      <c r="HP248" t="str">
        <f>IF(ISBLANK('Input_Δ straordinario'!V16),"N.A.",'Input_Δ straordinario'!V16)</f>
        <v>N.A.</v>
      </c>
      <c r="HQ248" t="str">
        <f>IF(ISBLANK('Input_Δ straordinario'!W16),"N.A.",'Input_Δ straordinario'!W16)</f>
        <v>N.A.</v>
      </c>
      <c r="HR248" t="str">
        <f>IF(ISBLANK('Input_Δ straordinario'!X16),"N.A.",'Input_Δ straordinario'!X16)</f>
        <v>N.A.</v>
      </c>
      <c r="HS248" t="str">
        <f>IF(ISBLANK('Input_Δ straordinario'!Y16),"N.A.",'Input_Δ straordinario'!Y16)</f>
        <v>N.A.</v>
      </c>
      <c r="HV248" s="1">
        <f>YEAR(EDATE('Input_Δ straordinario'!B2,12))</f>
        <v>2019</v>
      </c>
      <c r="HW248" t="str">
        <f>IF(ISBLANK('Input_Δ straordinario'!N17),"N.A.",'Input_Δ straordinario'!N17)</f>
        <v>N.A.</v>
      </c>
      <c r="HX248" t="str">
        <f>IF(ISBLANK('Input_Δ straordinario'!O17),"N.A.",'Input_Δ straordinario'!O17)</f>
        <v>N.A.</v>
      </c>
      <c r="HY248" t="str">
        <f>IF(ISBLANK('Input_Δ straordinario'!P17),"N.A.",'Input_Δ straordinario'!P17)</f>
        <v>N.A.</v>
      </c>
      <c r="HZ248" t="str">
        <f>IF(ISBLANK('Input_Δ straordinario'!Q17),"N.A.",'Input_Δ straordinario'!Q17)</f>
        <v>N.A.</v>
      </c>
      <c r="IA248" t="str">
        <f>IF(ISBLANK('Input_Δ straordinario'!R17),"N.A.",'Input_Δ straordinario'!R17)</f>
        <v>N.A.</v>
      </c>
      <c r="IB248" t="str">
        <f>IF(ISBLANK('Input_Δ straordinario'!S17),"N.A.",'Input_Δ straordinario'!S17)</f>
        <v>N.A.</v>
      </c>
      <c r="IC248" t="str">
        <f>IF(ISBLANK('Input_Δ straordinario'!T17),"N.A.",'Input_Δ straordinario'!T17)</f>
        <v>N.A.</v>
      </c>
      <c r="ID248" t="str">
        <f>IF(ISBLANK('Input_Δ straordinario'!U17),"N.A.",'Input_Δ straordinario'!U17)</f>
        <v>N.A.</v>
      </c>
      <c r="IE248" t="str">
        <f>IF(ISBLANK('Input_Δ straordinario'!V17),"N.A.",'Input_Δ straordinario'!V17)</f>
        <v>N.A.</v>
      </c>
      <c r="IF248" t="str">
        <f>IF(ISBLANK('Input_Δ straordinario'!W17),"N.A.",'Input_Δ straordinario'!W17)</f>
        <v>N.A.</v>
      </c>
      <c r="IG248" t="str">
        <f>IF(ISBLANK('Input_Δ straordinario'!X17),"N.A.",'Input_Δ straordinario'!X17)</f>
        <v>N.A.</v>
      </c>
      <c r="IH248" t="str">
        <f>IF(ISBLANK('Input_Δ straordinario'!Y17),"N.A.",'Input_Δ straordinario'!Y17)</f>
        <v>N.A.</v>
      </c>
      <c r="IK248" s="1">
        <f>YEAR(EDATE('Input_Δ straordinario'!B2,12))</f>
        <v>2019</v>
      </c>
      <c r="IL248" t="str">
        <f>IF(ISBLANK('Input_Δ straordinario'!N18),"N.A.",'Input_Δ straordinario'!N18)</f>
        <v>N.A.</v>
      </c>
      <c r="IM248" t="str">
        <f>IF(ISBLANK('Input_Δ straordinario'!O18),"N.A.",'Input_Δ straordinario'!O18)</f>
        <v>N.A.</v>
      </c>
      <c r="IN248" t="str">
        <f>IF(ISBLANK('Input_Δ straordinario'!P18),"N.A.",'Input_Δ straordinario'!P18)</f>
        <v>N.A.</v>
      </c>
      <c r="IO248" t="str">
        <f>IF(ISBLANK('Input_Δ straordinario'!Q18),"N.A.",'Input_Δ straordinario'!Q18)</f>
        <v>N.A.</v>
      </c>
      <c r="IP248" t="str">
        <f>IF(ISBLANK('Input_Δ straordinario'!R18),"N.A.",'Input_Δ straordinario'!R18)</f>
        <v>N.A.</v>
      </c>
      <c r="IQ248" t="str">
        <f>IF(ISBLANK('Input_Δ straordinario'!S18),"N.A.",'Input_Δ straordinario'!S18)</f>
        <v>N.A.</v>
      </c>
      <c r="IR248" t="str">
        <f>IF(ISBLANK('Input_Δ straordinario'!T18),"N.A.",'Input_Δ straordinario'!T18)</f>
        <v>N.A.</v>
      </c>
      <c r="IS248" t="str">
        <f>IF(ISBLANK('Input_Δ straordinario'!U18),"N.A.",'Input_Δ straordinario'!U18)</f>
        <v>N.A.</v>
      </c>
      <c r="IT248" t="str">
        <f>IF(ISBLANK('Input_Δ straordinario'!V18),"N.A.",'Input_Δ straordinario'!V18)</f>
        <v>N.A.</v>
      </c>
      <c r="IU248" t="str">
        <f>IF(ISBLANK('Input_Δ straordinario'!W18),"N.A.",'Input_Δ straordinario'!W18)</f>
        <v>N.A.</v>
      </c>
      <c r="IV248" t="str">
        <f>IF(ISBLANK('Input_Δ straordinario'!X18),"N.A.",'Input_Δ straordinario'!X18)</f>
        <v>N.A.</v>
      </c>
      <c r="IW248" t="str">
        <f>IF(ISBLANK('Input_Δ straordinario'!Y18),"N.A.",'Input_Δ straordinario'!Y18)</f>
        <v>N.A.</v>
      </c>
      <c r="IZ248" s="1">
        <f>YEAR(EDATE('Input_Δ straordinario'!B2,12))</f>
        <v>2019</v>
      </c>
      <c r="JA248" t="str">
        <f>IF(ISBLANK('Input_Δ straordinario'!N19),"N.A.",'Input_Δ straordinario'!N19)</f>
        <v>N.A.</v>
      </c>
      <c r="JB248" t="str">
        <f>IF(ISBLANK('Input_Δ straordinario'!O19),"N.A.",'Input_Δ straordinario'!O19)</f>
        <v>N.A.</v>
      </c>
      <c r="JC248" t="str">
        <f>IF(ISBLANK('Input_Δ straordinario'!P19),"N.A.",'Input_Δ straordinario'!P19)</f>
        <v>N.A.</v>
      </c>
      <c r="JD248" t="str">
        <f>IF(ISBLANK('Input_Δ straordinario'!Q19),"N.A.",'Input_Δ straordinario'!Q19)</f>
        <v>N.A.</v>
      </c>
      <c r="JE248" t="str">
        <f>IF(ISBLANK('Input_Δ straordinario'!R19),"N.A.",'Input_Δ straordinario'!R19)</f>
        <v>N.A.</v>
      </c>
      <c r="JF248" t="str">
        <f>IF(ISBLANK('Input_Δ straordinario'!S19),"N.A.",'Input_Δ straordinario'!S19)</f>
        <v>N.A.</v>
      </c>
      <c r="JG248" t="str">
        <f>IF(ISBLANK('Input_Δ straordinario'!T19),"N.A.",'Input_Δ straordinario'!T19)</f>
        <v>N.A.</v>
      </c>
      <c r="JH248" t="str">
        <f>IF(ISBLANK('Input_Δ straordinario'!U19),"N.A.",'Input_Δ straordinario'!U19)</f>
        <v>N.A.</v>
      </c>
      <c r="JI248" t="str">
        <f>IF(ISBLANK('Input_Δ straordinario'!V19),"N.A.",'Input_Δ straordinario'!V19)</f>
        <v>N.A.</v>
      </c>
      <c r="JJ248" t="str">
        <f>IF(ISBLANK('Input_Δ straordinario'!W19),"N.A.",'Input_Δ straordinario'!W19)</f>
        <v>N.A.</v>
      </c>
      <c r="JK248" t="str">
        <f>IF(ISBLANK('Input_Δ straordinario'!X19),"N.A.",'Input_Δ straordinario'!X19)</f>
        <v>N.A.</v>
      </c>
      <c r="JL248" t="str">
        <f>IF(ISBLANK('Input_Δ straordinario'!Y19),"N.A.",'Input_Δ straordinario'!Y19)</f>
        <v>N.A.</v>
      </c>
      <c r="JO248" s="1">
        <f>YEAR(EDATE('Input_Δ straordinario'!B2,12))</f>
        <v>2019</v>
      </c>
      <c r="JP248" t="str">
        <f>IF(ISBLANK('Input_Δ straordinario'!N20),"N.A.",'Input_Δ straordinario'!N20)</f>
        <v>N.A.</v>
      </c>
      <c r="JQ248" t="str">
        <f>IF(ISBLANK('Input_Δ straordinario'!O20),"N.A.",'Input_Δ straordinario'!O20)</f>
        <v>N.A.</v>
      </c>
      <c r="JR248" t="str">
        <f>IF(ISBLANK('Input_Δ straordinario'!P20),"N.A.",'Input_Δ straordinario'!P20)</f>
        <v>N.A.</v>
      </c>
      <c r="JS248" t="str">
        <f>IF(ISBLANK('Input_Δ straordinario'!Q20),"N.A.",'Input_Δ straordinario'!Q20)</f>
        <v>N.A.</v>
      </c>
      <c r="JT248" t="str">
        <f>IF(ISBLANK('Input_Δ straordinario'!R20),"N.A.",'Input_Δ straordinario'!R20)</f>
        <v>N.A.</v>
      </c>
      <c r="JU248" t="str">
        <f>IF(ISBLANK('Input_Δ straordinario'!S20),"N.A.",'Input_Δ straordinario'!S20)</f>
        <v>N.A.</v>
      </c>
      <c r="JV248" t="str">
        <f>IF(ISBLANK('Input_Δ straordinario'!T20),"N.A.",'Input_Δ straordinario'!T20)</f>
        <v>N.A.</v>
      </c>
      <c r="JW248" t="str">
        <f>IF(ISBLANK('Input_Δ straordinario'!U20),"N.A.",'Input_Δ straordinario'!U20)</f>
        <v>N.A.</v>
      </c>
      <c r="JX248" t="str">
        <f>IF(ISBLANK('Input_Δ straordinario'!V20),"N.A.",'Input_Δ straordinario'!V20)</f>
        <v>N.A.</v>
      </c>
      <c r="JY248" t="str">
        <f>IF(ISBLANK('Input_Δ straordinario'!W20),"N.A.",'Input_Δ straordinario'!W20)</f>
        <v>N.A.</v>
      </c>
      <c r="JZ248" t="str">
        <f>IF(ISBLANK('Input_Δ straordinario'!X20),"N.A.",'Input_Δ straordinario'!X20)</f>
        <v>N.A.</v>
      </c>
      <c r="KA248" t="str">
        <f>IF(ISBLANK('Input_Δ straordinario'!Y20),"N.A.",'Input_Δ straordinario'!Y20)</f>
        <v>N.A.</v>
      </c>
      <c r="KD248" s="1">
        <f>YEAR(EDATE('Input_Δ straordinario'!B2,12))</f>
        <v>2019</v>
      </c>
      <c r="KE248" t="str">
        <f>IF(ISBLANK('Input_Δ straordinario'!N21),"N.A.",'Input_Δ straordinario'!N21)</f>
        <v>N.A.</v>
      </c>
      <c r="KF248" t="str">
        <f>IF(ISBLANK('Input_Δ straordinario'!O21),"N.A.",'Input_Δ straordinario'!O21)</f>
        <v>N.A.</v>
      </c>
      <c r="KG248" t="str">
        <f>IF(ISBLANK('Input_Δ straordinario'!P21),"N.A.",'Input_Δ straordinario'!P21)</f>
        <v>N.A.</v>
      </c>
      <c r="KH248" t="str">
        <f>IF(ISBLANK('Input_Δ straordinario'!Q21),"N.A.",'Input_Δ straordinario'!Q21)</f>
        <v>N.A.</v>
      </c>
      <c r="KI248" t="str">
        <f>IF(ISBLANK('Input_Δ straordinario'!R21),"N.A.",'Input_Δ straordinario'!R21)</f>
        <v>N.A.</v>
      </c>
      <c r="KJ248" t="str">
        <f>IF(ISBLANK('Input_Δ straordinario'!S21),"N.A.",'Input_Δ straordinario'!S21)</f>
        <v>N.A.</v>
      </c>
      <c r="KK248" t="str">
        <f>IF(ISBLANK('Input_Δ straordinario'!T21),"N.A.",'Input_Δ straordinario'!T21)</f>
        <v>N.A.</v>
      </c>
      <c r="KL248" t="str">
        <f>IF(ISBLANK('Input_Δ straordinario'!U21),"N.A.",'Input_Δ straordinario'!U21)</f>
        <v>N.A.</v>
      </c>
      <c r="KM248" t="str">
        <f>IF(ISBLANK('Input_Δ straordinario'!V21),"N.A.",'Input_Δ straordinario'!V21)</f>
        <v>N.A.</v>
      </c>
      <c r="KN248" t="str">
        <f>IF(ISBLANK('Input_Δ straordinario'!W21),"N.A.",'Input_Δ straordinario'!W21)</f>
        <v>N.A.</v>
      </c>
      <c r="KO248" t="str">
        <f>IF(ISBLANK('Input_Δ straordinario'!X21),"N.A.",'Input_Δ straordinario'!X21)</f>
        <v>N.A.</v>
      </c>
      <c r="KP248" t="str">
        <f>IF(ISBLANK('Input_Δ straordinario'!Y21),"N.A.",'Input_Δ straordinario'!Y21)</f>
        <v>N.A.</v>
      </c>
      <c r="KS248" s="1">
        <f>YEAR(EDATE('Input_Δ straordinario'!B2,12))</f>
        <v>2019</v>
      </c>
      <c r="KT248" t="str">
        <f>IF(ISBLANK('Input_Δ straordinario'!N22),"N.A.",'Input_Δ straordinario'!N22)</f>
        <v>N.A.</v>
      </c>
      <c r="KU248" t="str">
        <f>IF(ISBLANK('Input_Δ straordinario'!O22),"N.A.",'Input_Δ straordinario'!O22)</f>
        <v>N.A.</v>
      </c>
      <c r="KV248" t="str">
        <f>IF(ISBLANK('Input_Δ straordinario'!P22),"N.A.",'Input_Δ straordinario'!P22)</f>
        <v>N.A.</v>
      </c>
      <c r="KW248" t="str">
        <f>IF(ISBLANK('Input_Δ straordinario'!Q22),"N.A.",'Input_Δ straordinario'!Q22)</f>
        <v>N.A.</v>
      </c>
      <c r="KX248" t="str">
        <f>IF(ISBLANK('Input_Δ straordinario'!R22),"N.A.",'Input_Δ straordinario'!R22)</f>
        <v>N.A.</v>
      </c>
      <c r="KY248" t="str">
        <f>IF(ISBLANK('Input_Δ straordinario'!S22),"N.A.",'Input_Δ straordinario'!S22)</f>
        <v>N.A.</v>
      </c>
      <c r="KZ248" t="str">
        <f>IF(ISBLANK('Input_Δ straordinario'!T22),"N.A.",'Input_Δ straordinario'!T22)</f>
        <v>N.A.</v>
      </c>
      <c r="LA248" t="str">
        <f>IF(ISBLANK('Input_Δ straordinario'!U22),"N.A.",'Input_Δ straordinario'!U22)</f>
        <v>N.A.</v>
      </c>
      <c r="LB248" t="str">
        <f>IF(ISBLANK('Input_Δ straordinario'!V22),"N.A.",'Input_Δ straordinario'!V22)</f>
        <v>N.A.</v>
      </c>
      <c r="LC248" t="str">
        <f>IF(ISBLANK('Input_Δ straordinario'!W22),"N.A.",'Input_Δ straordinario'!W22)</f>
        <v>N.A.</v>
      </c>
      <c r="LD248" t="str">
        <f>IF(ISBLANK('Input_Δ straordinario'!X22),"N.A.",'Input_Δ straordinario'!X22)</f>
        <v>N.A.</v>
      </c>
      <c r="LE248" t="str">
        <f>IF(ISBLANK('Input_Δ straordinario'!Y22),"N.A.",'Input_Δ straordinario'!Y22)</f>
        <v>N.A.</v>
      </c>
      <c r="LH248" s="1">
        <f>YEAR(EDATE('Input_Δ straordinario'!B2,12))</f>
        <v>2019</v>
      </c>
      <c r="LI248" t="str">
        <f>IF(ISBLANK('Input_Δ straordinario'!N23),"N.A.",'Input_Δ straordinario'!N23)</f>
        <v>N.A.</v>
      </c>
      <c r="LJ248" t="str">
        <f>IF(ISBLANK('Input_Δ straordinario'!O23),"N.A.",'Input_Δ straordinario'!O23)</f>
        <v>N.A.</v>
      </c>
      <c r="LK248" t="str">
        <f>IF(ISBLANK('Input_Δ straordinario'!P23),"N.A.",'Input_Δ straordinario'!P23)</f>
        <v>N.A.</v>
      </c>
      <c r="LL248" t="str">
        <f>IF(ISBLANK('Input_Δ straordinario'!Q23),"N.A.",'Input_Δ straordinario'!Q23)</f>
        <v>N.A.</v>
      </c>
      <c r="LM248" t="str">
        <f>IF(ISBLANK('Input_Δ straordinario'!R23),"N.A.",'Input_Δ straordinario'!R23)</f>
        <v>N.A.</v>
      </c>
      <c r="LN248" t="str">
        <f>IF(ISBLANK('Input_Δ straordinario'!S23),"N.A.",'Input_Δ straordinario'!S23)</f>
        <v>N.A.</v>
      </c>
      <c r="LO248" t="str">
        <f>IF(ISBLANK('Input_Δ straordinario'!T23),"N.A.",'Input_Δ straordinario'!T23)</f>
        <v>N.A.</v>
      </c>
      <c r="LP248" t="str">
        <f>IF(ISBLANK('Input_Δ straordinario'!U23),"N.A.",'Input_Δ straordinario'!U23)</f>
        <v>N.A.</v>
      </c>
      <c r="LQ248" t="str">
        <f>IF(ISBLANK('Input_Δ straordinario'!V23),"N.A.",'Input_Δ straordinario'!V23)</f>
        <v>N.A.</v>
      </c>
      <c r="LR248" t="str">
        <f>IF(ISBLANK('Input_Δ straordinario'!W23),"N.A.",'Input_Δ straordinario'!W23)</f>
        <v>N.A.</v>
      </c>
      <c r="LS248" t="str">
        <f>IF(ISBLANK('Input_Δ straordinario'!X23),"N.A.",'Input_Δ straordinario'!X23)</f>
        <v>N.A.</v>
      </c>
      <c r="LT248" t="str">
        <f>IF(ISBLANK('Input_Δ straordinario'!Y23),"N.A.",'Input_Δ straordinario'!Y23)</f>
        <v>N.A.</v>
      </c>
      <c r="LW248" s="1">
        <f>YEAR(EDATE('Input_Δ straordinario'!B2,12))</f>
        <v>2019</v>
      </c>
      <c r="LX248" t="str">
        <f>IF(ISBLANK('Input_Δ straordinario'!N24),"N.A.",'Input_Δ straordinario'!N24)</f>
        <v>N.A.</v>
      </c>
      <c r="LY248" t="str">
        <f>IF(ISBLANK('Input_Δ straordinario'!O24),"N.A.",'Input_Δ straordinario'!O24)</f>
        <v>N.A.</v>
      </c>
      <c r="LZ248" t="str">
        <f>IF(ISBLANK('Input_Δ straordinario'!P24),"N.A.",'Input_Δ straordinario'!P24)</f>
        <v>N.A.</v>
      </c>
      <c r="MA248" t="str">
        <f>IF(ISBLANK('Input_Δ straordinario'!Q24),"N.A.",'Input_Δ straordinario'!Q24)</f>
        <v>N.A.</v>
      </c>
      <c r="MB248" t="str">
        <f>IF(ISBLANK('Input_Δ straordinario'!R24),"N.A.",'Input_Δ straordinario'!R24)</f>
        <v>N.A.</v>
      </c>
      <c r="MC248" t="str">
        <f>IF(ISBLANK('Input_Δ straordinario'!S24),"N.A.",'Input_Δ straordinario'!S24)</f>
        <v>N.A.</v>
      </c>
      <c r="MD248" t="str">
        <f>IF(ISBLANK('Input_Δ straordinario'!T24),"N.A.",'Input_Δ straordinario'!T24)</f>
        <v>N.A.</v>
      </c>
      <c r="ME248" t="str">
        <f>IF(ISBLANK('Input_Δ straordinario'!U24),"N.A.",'Input_Δ straordinario'!U24)</f>
        <v>N.A.</v>
      </c>
      <c r="MF248" t="str">
        <f>IF(ISBLANK('Input_Δ straordinario'!V24),"N.A.",'Input_Δ straordinario'!V24)</f>
        <v>N.A.</v>
      </c>
      <c r="MG248" t="str">
        <f>IF(ISBLANK('Input_Δ straordinario'!W24),"N.A.",'Input_Δ straordinario'!W24)</f>
        <v>N.A.</v>
      </c>
      <c r="MH248" t="str">
        <f>IF(ISBLANK('Input_Δ straordinario'!X24),"N.A.",'Input_Δ straordinario'!X24)</f>
        <v>N.A.</v>
      </c>
      <c r="MI248" t="str">
        <f>IF(ISBLANK('Input_Δ straordinario'!Y24),"N.A.",'Input_Δ straordinario'!Y24)</f>
        <v>N.A.</v>
      </c>
      <c r="ML248" s="1">
        <f>YEAR(EDATE('Input_Δ straordinario'!B2,12))</f>
        <v>2019</v>
      </c>
      <c r="MM248" t="str">
        <f>IF(ISBLANK('Input_Δ straordinario'!N25),"N.A.",'Input_Δ straordinario'!N25)</f>
        <v>N.A.</v>
      </c>
      <c r="MN248" t="str">
        <f>IF(ISBLANK('Input_Δ straordinario'!O25),"N.A.",'Input_Δ straordinario'!O25)</f>
        <v>N.A.</v>
      </c>
      <c r="MO248" t="str">
        <f>IF(ISBLANK('Input_Δ straordinario'!P25),"N.A.",'Input_Δ straordinario'!P25)</f>
        <v>N.A.</v>
      </c>
      <c r="MP248" t="str">
        <f>IF(ISBLANK('Input_Δ straordinario'!Q25),"N.A.",'Input_Δ straordinario'!Q25)</f>
        <v>N.A.</v>
      </c>
      <c r="MQ248" t="str">
        <f>IF(ISBLANK('Input_Δ straordinario'!R25),"N.A.",'Input_Δ straordinario'!R25)</f>
        <v>N.A.</v>
      </c>
      <c r="MR248" t="str">
        <f>IF(ISBLANK('Input_Δ straordinario'!S25),"N.A.",'Input_Δ straordinario'!S25)</f>
        <v>N.A.</v>
      </c>
      <c r="MS248" t="str">
        <f>IF(ISBLANK('Input_Δ straordinario'!T25),"N.A.",'Input_Δ straordinario'!T25)</f>
        <v>N.A.</v>
      </c>
      <c r="MT248" t="str">
        <f>IF(ISBLANK('Input_Δ straordinario'!U25),"N.A.",'Input_Δ straordinario'!U25)</f>
        <v>N.A.</v>
      </c>
      <c r="MU248" t="str">
        <f>IF(ISBLANK('Input_Δ straordinario'!V25),"N.A.",'Input_Δ straordinario'!V25)</f>
        <v>N.A.</v>
      </c>
      <c r="MV248" t="str">
        <f>IF(ISBLANK('Input_Δ straordinario'!W25),"N.A.",'Input_Δ straordinario'!W25)</f>
        <v>N.A.</v>
      </c>
      <c r="MW248" t="str">
        <f>IF(ISBLANK('Input_Δ straordinario'!X25),"N.A.",'Input_Δ straordinario'!X25)</f>
        <v>N.A.</v>
      </c>
      <c r="MX248" t="str">
        <f>IF(ISBLANK('Input_Δ straordinario'!Y25),"N.A.",'Input_Δ straordinario'!Y25)</f>
        <v>N.A.</v>
      </c>
      <c r="NA248" s="1">
        <f>YEAR(EDATE('Input_Δ straordinario'!B2,12))</f>
        <v>2019</v>
      </c>
      <c r="NB248" t="str">
        <f>IF(ISBLANK('Input_Δ straordinario'!N26),"N.A.",'Input_Δ straordinario'!N26)</f>
        <v>N.A.</v>
      </c>
      <c r="NC248" t="str">
        <f>IF(ISBLANK('Input_Δ straordinario'!O26),"N.A.",'Input_Δ straordinario'!O26)</f>
        <v>N.A.</v>
      </c>
      <c r="ND248" t="str">
        <f>IF(ISBLANK('Input_Δ straordinario'!P26),"N.A.",'Input_Δ straordinario'!P26)</f>
        <v>N.A.</v>
      </c>
      <c r="NE248" t="str">
        <f>IF(ISBLANK('Input_Δ straordinario'!Q26),"N.A.",'Input_Δ straordinario'!Q26)</f>
        <v>N.A.</v>
      </c>
      <c r="NF248" t="str">
        <f>IF(ISBLANK('Input_Δ straordinario'!R26),"N.A.",'Input_Δ straordinario'!R26)</f>
        <v>N.A.</v>
      </c>
      <c r="NG248" t="str">
        <f>IF(ISBLANK('Input_Δ straordinario'!S26),"N.A.",'Input_Δ straordinario'!S26)</f>
        <v>N.A.</v>
      </c>
      <c r="NH248" t="str">
        <f>IF(ISBLANK('Input_Δ straordinario'!T26),"N.A.",'Input_Δ straordinario'!T26)</f>
        <v>N.A.</v>
      </c>
      <c r="NI248" t="str">
        <f>IF(ISBLANK('Input_Δ straordinario'!U26),"N.A.",'Input_Δ straordinario'!U26)</f>
        <v>N.A.</v>
      </c>
      <c r="NJ248" t="str">
        <f>IF(ISBLANK('Input_Δ straordinario'!V26),"N.A.",'Input_Δ straordinario'!V26)</f>
        <v>N.A.</v>
      </c>
      <c r="NK248" t="str">
        <f>IF(ISBLANK('Input_Δ straordinario'!W26),"N.A.",'Input_Δ straordinario'!W26)</f>
        <v>N.A.</v>
      </c>
      <c r="NL248" t="str">
        <f>IF(ISBLANK('Input_Δ straordinario'!X26),"N.A.",'Input_Δ straordinario'!X26)</f>
        <v>N.A.</v>
      </c>
      <c r="NM248" t="str">
        <f>IF(ISBLANK('Input_Δ straordinario'!Y26),"N.A.",'Input_Δ straordinario'!Y26)</f>
        <v>N.A.</v>
      </c>
      <c r="NP248" s="1">
        <f>YEAR(EDATE('Input_Δ straordinario'!B2,12))</f>
        <v>2019</v>
      </c>
      <c r="NQ248" t="str">
        <f>IF(ISBLANK('Input_Δ straordinario'!N27),"N.A.",'Input_Δ straordinario'!N27)</f>
        <v>N.A.</v>
      </c>
      <c r="NR248" t="str">
        <f>IF(ISBLANK('Input_Δ straordinario'!O27),"N.A.",'Input_Δ straordinario'!O27)</f>
        <v>N.A.</v>
      </c>
      <c r="NS248" t="str">
        <f>IF(ISBLANK('Input_Δ straordinario'!P27),"N.A.",'Input_Δ straordinario'!P27)</f>
        <v>N.A.</v>
      </c>
      <c r="NT248" t="str">
        <f>IF(ISBLANK('Input_Δ straordinario'!Q27),"N.A.",'Input_Δ straordinario'!Q27)</f>
        <v>N.A.</v>
      </c>
      <c r="NU248" t="str">
        <f>IF(ISBLANK('Input_Δ straordinario'!R27),"N.A.",'Input_Δ straordinario'!R27)</f>
        <v>N.A.</v>
      </c>
      <c r="NV248" t="str">
        <f>IF(ISBLANK('Input_Δ straordinario'!S27),"N.A.",'Input_Δ straordinario'!S27)</f>
        <v>N.A.</v>
      </c>
      <c r="NW248" t="str">
        <f>IF(ISBLANK('Input_Δ straordinario'!T27),"N.A.",'Input_Δ straordinario'!T27)</f>
        <v>N.A.</v>
      </c>
      <c r="NX248" t="str">
        <f>IF(ISBLANK('Input_Δ straordinario'!U27),"N.A.",'Input_Δ straordinario'!U27)</f>
        <v>N.A.</v>
      </c>
      <c r="NY248" t="str">
        <f>IF(ISBLANK('Input_Δ straordinario'!V27),"N.A.",'Input_Δ straordinario'!V27)</f>
        <v>N.A.</v>
      </c>
      <c r="NZ248" t="str">
        <f>IF(ISBLANK('Input_Δ straordinario'!W27),"N.A.",'Input_Δ straordinario'!W27)</f>
        <v>N.A.</v>
      </c>
      <c r="OA248" t="str">
        <f>IF(ISBLANK('Input_Δ straordinario'!X27),"N.A.",'Input_Δ straordinario'!X27)</f>
        <v>N.A.</v>
      </c>
      <c r="OB248" t="str">
        <f>IF(ISBLANK('Input_Δ straordinario'!Y27),"N.A.",'Input_Δ straordinario'!Y27)</f>
        <v>N.A.</v>
      </c>
      <c r="OE248" s="1">
        <f>YEAR(EDATE('Input_Δ straordinario'!B2,12))</f>
        <v>2019</v>
      </c>
      <c r="OF248" t="str">
        <f>IF(ISBLANK('Input_Δ straordinario'!N28),"N.A.",'Input_Δ straordinario'!N28)</f>
        <v>N.A.</v>
      </c>
      <c r="OG248" t="str">
        <f>IF(ISBLANK('Input_Δ straordinario'!O28),"N.A.",'Input_Δ straordinario'!O28)</f>
        <v>N.A.</v>
      </c>
      <c r="OH248" t="str">
        <f>IF(ISBLANK('Input_Δ straordinario'!P28),"N.A.",'Input_Δ straordinario'!P28)</f>
        <v>N.A.</v>
      </c>
      <c r="OI248" t="str">
        <f>IF(ISBLANK('Input_Δ straordinario'!Q28),"N.A.",'Input_Δ straordinario'!Q28)</f>
        <v>N.A.</v>
      </c>
      <c r="OJ248" t="str">
        <f>IF(ISBLANK('Input_Δ straordinario'!R28),"N.A.",'Input_Δ straordinario'!R28)</f>
        <v>N.A.</v>
      </c>
      <c r="OK248" t="str">
        <f>IF(ISBLANK('Input_Δ straordinario'!S28),"N.A.",'Input_Δ straordinario'!S28)</f>
        <v>N.A.</v>
      </c>
      <c r="OL248" t="str">
        <f>IF(ISBLANK('Input_Δ straordinario'!T28),"N.A.",'Input_Δ straordinario'!T28)</f>
        <v>N.A.</v>
      </c>
      <c r="OM248" t="str">
        <f>IF(ISBLANK('Input_Δ straordinario'!U28),"N.A.",'Input_Δ straordinario'!U28)</f>
        <v>N.A.</v>
      </c>
      <c r="ON248" t="str">
        <f>IF(ISBLANK('Input_Δ straordinario'!V28),"N.A.",'Input_Δ straordinario'!V28)</f>
        <v>N.A.</v>
      </c>
      <c r="OO248" t="str">
        <f>IF(ISBLANK('Input_Δ straordinario'!W28),"N.A.",'Input_Δ straordinario'!W28)</f>
        <v>N.A.</v>
      </c>
      <c r="OP248" t="str">
        <f>IF(ISBLANK('Input_Δ straordinario'!X28),"N.A.",'Input_Δ straordinario'!X28)</f>
        <v>N.A.</v>
      </c>
      <c r="OQ248" t="str">
        <f>IF(ISBLANK('Input_Δ straordinario'!Y28),"N.A.",'Input_Δ straordinario'!Y28)</f>
        <v>N.A.</v>
      </c>
      <c r="OT248" s="1">
        <f>YEAR(EDATE('Input_Δ straordinario'!B2,12))</f>
        <v>2019</v>
      </c>
      <c r="OU248">
        <f>IF(ISBLANK('Input_Δ straordinario'!N29),"N.A.",'Input_Δ straordinario'!N29)</f>
        <v>543</v>
      </c>
      <c r="OV248">
        <f>IF(ISBLANK('Input_Δ straordinario'!O29),"N.A.",'Input_Δ straordinario'!O29)</f>
        <v>537</v>
      </c>
      <c r="OW248">
        <f>IF(ISBLANK('Input_Δ straordinario'!P29),"N.A.",'Input_Δ straordinario'!P29)</f>
        <v>531</v>
      </c>
      <c r="OX248">
        <f>IF(ISBLANK('Input_Δ straordinario'!Q29),"N.A.",'Input_Δ straordinario'!Q29)</f>
        <v>525</v>
      </c>
      <c r="OY248">
        <f>IF(ISBLANK('Input_Δ straordinario'!R29),"N.A.",'Input_Δ straordinario'!R29)</f>
        <v>519</v>
      </c>
      <c r="OZ248">
        <f>IF(ISBLANK('Input_Δ straordinario'!S29),"N.A.",'Input_Δ straordinario'!S29)</f>
        <v>513</v>
      </c>
      <c r="PA248">
        <f>IF(ISBLANK('Input_Δ straordinario'!T29),"N.A.",'Input_Δ straordinario'!T29)</f>
        <v>507</v>
      </c>
      <c r="PB248">
        <f>IF(ISBLANK('Input_Δ straordinario'!U29),"N.A.",'Input_Δ straordinario'!U29)</f>
        <v>501</v>
      </c>
      <c r="PC248">
        <f>IF(ISBLANK('Input_Δ straordinario'!V29),"N.A.",'Input_Δ straordinario'!V29)</f>
        <v>495</v>
      </c>
      <c r="PD248">
        <f>IF(ISBLANK('Input_Δ straordinario'!W29),"N.A.",'Input_Δ straordinario'!W29)</f>
        <v>489</v>
      </c>
      <c r="PE248">
        <f>IF(ISBLANK('Input_Δ straordinario'!X29),"N.A.",'Input_Δ straordinario'!X29)</f>
        <v>483</v>
      </c>
      <c r="PF248" s="15">
        <f>IF(ISBLANK('Input_Δ straordinario'!Y29),"N.A.",'Input_Δ straordinario'!Y29)</f>
        <v>477</v>
      </c>
    </row>
    <row r="249" spans="1:422">
      <c r="A249" s="20" t="str">
        <f>Calcolo_organizzazione_2!A5</f>
        <v>R&amp;D</v>
      </c>
      <c r="B249" s="26">
        <f>Calcolo_organizzazione_2!B5</f>
        <v>-0.11764705882352941</v>
      </c>
      <c r="C249" s="26">
        <f>Calcolo_organizzazione_2!C5</f>
        <v>-0.11881188118811881</v>
      </c>
      <c r="D249" s="26">
        <f>Calcolo_organizzazione_2!D5</f>
        <v>-0.12</v>
      </c>
      <c r="E249" s="26">
        <f>Calcolo_organizzazione_2!E5</f>
        <v>-0.12121212121212122</v>
      </c>
      <c r="F249" s="26">
        <f>Calcolo_organizzazione_2!F5</f>
        <v>-0.12244897959183673</v>
      </c>
      <c r="G249" s="26">
        <f>Calcolo_organizzazione_2!G5</f>
        <v>-0.12371134020618557</v>
      </c>
      <c r="H249" s="26">
        <f>Calcolo_organizzazione_2!H5</f>
        <v>-0.125</v>
      </c>
      <c r="I249" s="26">
        <f>Calcolo_organizzazione_2!I5</f>
        <v>-0.12631578947368421</v>
      </c>
      <c r="J249" s="26">
        <f>Calcolo_organizzazione_2!J5</f>
        <v>-0.1276595744680851</v>
      </c>
      <c r="K249" s="26">
        <f>Calcolo_organizzazione_2!K5</f>
        <v>-0.12903225806451613</v>
      </c>
      <c r="L249" s="26">
        <f>Calcolo_organizzazione_2!L5</f>
        <v>-0.13043478260869565</v>
      </c>
      <c r="M249" s="26">
        <f>Calcolo_organizzazione_2!M5</f>
        <v>-0.13186813186813187</v>
      </c>
      <c r="N249" s="26"/>
      <c r="Q249" s="1"/>
      <c r="AH249" s="1"/>
      <c r="AX249" s="1"/>
      <c r="BM249" s="1"/>
      <c r="CB249" s="1"/>
      <c r="CQ249" s="1"/>
      <c r="PF249" s="15"/>
    </row>
    <row r="250" spans="1:422">
      <c r="A250" s="20" t="str">
        <f>Calcolo_organizzazione_2!A6</f>
        <v>IT</v>
      </c>
      <c r="B250" s="26">
        <f>Calcolo_organizzazione_2!B6</f>
        <v>-0.11650485436893204</v>
      </c>
      <c r="C250" s="26">
        <f>Calcolo_organizzazione_2!C6</f>
        <v>-0.11764705882352941</v>
      </c>
      <c r="D250" s="26">
        <f>Calcolo_organizzazione_2!D6</f>
        <v>-0.11881188118811881</v>
      </c>
      <c r="E250" s="26">
        <f>Calcolo_organizzazione_2!E6</f>
        <v>-0.12</v>
      </c>
      <c r="F250" s="26">
        <f>Calcolo_organizzazione_2!F6</f>
        <v>-0.12121212121212122</v>
      </c>
      <c r="G250" s="26">
        <f>Calcolo_organizzazione_2!G6</f>
        <v>-0.12244897959183673</v>
      </c>
      <c r="H250" s="26">
        <f>Calcolo_organizzazione_2!H6</f>
        <v>-0.12371134020618557</v>
      </c>
      <c r="I250" s="26">
        <f>Calcolo_organizzazione_2!I6</f>
        <v>-0.125</v>
      </c>
      <c r="J250" s="26">
        <f>Calcolo_organizzazione_2!J6</f>
        <v>-0.12631578947368421</v>
      </c>
      <c r="K250" s="26">
        <f>Calcolo_organizzazione_2!K6</f>
        <v>-0.1276595744680851</v>
      </c>
      <c r="L250" s="26">
        <f>Calcolo_organizzazione_2!L6</f>
        <v>-0.12903225806451613</v>
      </c>
      <c r="M250" s="26">
        <f>Calcolo_organizzazione_2!M6</f>
        <v>-0.13043478260869565</v>
      </c>
      <c r="N250" s="26"/>
      <c r="PF250" s="15"/>
    </row>
    <row r="251" spans="1:422">
      <c r="A251" s="20" t="str">
        <f>Calcolo_organizzazione_2!A7</f>
        <v>HR</v>
      </c>
      <c r="B251" s="26">
        <f>Calcolo_organizzazione_2!B7</f>
        <v>-0.11538461538461539</v>
      </c>
      <c r="C251" s="26">
        <f>Calcolo_organizzazione_2!C7</f>
        <v>-0.11650485436893204</v>
      </c>
      <c r="D251" s="26">
        <f>Calcolo_organizzazione_2!D7</f>
        <v>-0.11764705882352941</v>
      </c>
      <c r="E251" s="26">
        <f>Calcolo_organizzazione_2!E7</f>
        <v>-0.11881188118811881</v>
      </c>
      <c r="F251" s="26">
        <f>Calcolo_organizzazione_2!F7</f>
        <v>-0.12</v>
      </c>
      <c r="G251" s="26">
        <f>Calcolo_organizzazione_2!G7</f>
        <v>-0.12121212121212122</v>
      </c>
      <c r="H251" s="26">
        <f>Calcolo_organizzazione_2!H7</f>
        <v>-0.12244897959183673</v>
      </c>
      <c r="I251" s="26">
        <f>Calcolo_organizzazione_2!I7</f>
        <v>-0.12371134020618557</v>
      </c>
      <c r="J251" s="26">
        <f>Calcolo_organizzazione_2!J7</f>
        <v>-0.125</v>
      </c>
      <c r="K251" s="26">
        <f>Calcolo_organizzazione_2!K7</f>
        <v>-0.12631578947368421</v>
      </c>
      <c r="L251" s="26">
        <f>Calcolo_organizzazione_2!L7</f>
        <v>-0.1276595744680851</v>
      </c>
      <c r="M251" s="26">
        <f>Calcolo_organizzazione_2!M7</f>
        <v>-0.12903225806451613</v>
      </c>
      <c r="N251" s="26"/>
      <c r="PF251" s="15"/>
    </row>
    <row r="252" spans="1:422">
      <c r="A252" s="20" t="str">
        <f>Calcolo_organizzazione_2!A8</f>
        <v>MARKETING</v>
      </c>
      <c r="B252" s="26">
        <f>Calcolo_organizzazione_2!B8</f>
        <v>-0.11428571428571428</v>
      </c>
      <c r="C252" s="26">
        <f>Calcolo_organizzazione_2!C8</f>
        <v>-0.11538461538461539</v>
      </c>
      <c r="D252" s="26">
        <f>Calcolo_organizzazione_2!D8</f>
        <v>-0.11650485436893204</v>
      </c>
      <c r="E252" s="26">
        <f>Calcolo_organizzazione_2!E8</f>
        <v>-0.11764705882352941</v>
      </c>
      <c r="F252" s="26">
        <f>Calcolo_organizzazione_2!F8</f>
        <v>-0.11881188118811881</v>
      </c>
      <c r="G252" s="26">
        <f>Calcolo_organizzazione_2!G8</f>
        <v>-0.12</v>
      </c>
      <c r="H252" s="26">
        <f>Calcolo_organizzazione_2!H8</f>
        <v>-0.12121212121212122</v>
      </c>
      <c r="I252" s="26">
        <f>Calcolo_organizzazione_2!I8</f>
        <v>-0.12244897959183673</v>
      </c>
      <c r="J252" s="26">
        <f>Calcolo_organizzazione_2!J8</f>
        <v>-0.12371134020618557</v>
      </c>
      <c r="K252" s="26">
        <f>Calcolo_organizzazione_2!K8</f>
        <v>-0.125</v>
      </c>
      <c r="L252" s="26">
        <f>Calcolo_organizzazione_2!L8</f>
        <v>-0.12631578947368421</v>
      </c>
      <c r="M252" s="26">
        <f>Calcolo_organizzazione_2!M8</f>
        <v>-0.1276595744680851</v>
      </c>
      <c r="N252" s="26"/>
      <c r="PF252" s="15"/>
    </row>
    <row r="253" spans="1:422">
      <c r="A253" s="20">
        <f>Calcolo_organizzazione_2!A9</f>
        <v>0</v>
      </c>
      <c r="B253" s="26" t="str">
        <f>Calcolo_organizzazione_2!B9</f>
        <v>N.A.</v>
      </c>
      <c r="C253" s="26" t="str">
        <f>Calcolo_organizzazione_2!C9</f>
        <v>N.A.</v>
      </c>
      <c r="D253" s="26" t="str">
        <f>Calcolo_organizzazione_2!D9</f>
        <v>N.A.</v>
      </c>
      <c r="E253" s="26" t="str">
        <f>Calcolo_organizzazione_2!E9</f>
        <v>N.A.</v>
      </c>
      <c r="F253" s="26" t="str">
        <f>Calcolo_organizzazione_2!F9</f>
        <v>N.A.</v>
      </c>
      <c r="G253" s="26" t="str">
        <f>Calcolo_organizzazione_2!G9</f>
        <v>N.A.</v>
      </c>
      <c r="H253" s="26" t="str">
        <f>Calcolo_organizzazione_2!H9</f>
        <v>N.A.</v>
      </c>
      <c r="I253" s="26" t="str">
        <f>Calcolo_organizzazione_2!I9</f>
        <v>N.A.</v>
      </c>
      <c r="J253" s="26" t="str">
        <f>Calcolo_organizzazione_2!J9</f>
        <v>N.A.</v>
      </c>
      <c r="K253" s="26" t="str">
        <f>Calcolo_organizzazione_2!K9</f>
        <v>N.A.</v>
      </c>
      <c r="L253" s="26" t="str">
        <f>Calcolo_organizzazione_2!L9</f>
        <v>N.A.</v>
      </c>
      <c r="M253" s="26" t="str">
        <f>Calcolo_organizzazione_2!M9</f>
        <v>N.A.</v>
      </c>
      <c r="N253" s="26"/>
      <c r="PF253" s="15"/>
    </row>
    <row r="254" spans="1:422">
      <c r="A254" s="20">
        <f>Calcolo_organizzazione_2!A10</f>
        <v>0</v>
      </c>
      <c r="B254" s="26" t="str">
        <f>Calcolo_organizzazione_2!B10</f>
        <v>N.A.</v>
      </c>
      <c r="C254" s="26" t="str">
        <f>Calcolo_organizzazione_2!C10</f>
        <v>N.A.</v>
      </c>
      <c r="D254" s="26" t="str">
        <f>Calcolo_organizzazione_2!D10</f>
        <v>N.A.</v>
      </c>
      <c r="E254" s="26" t="str">
        <f>Calcolo_organizzazione_2!E10</f>
        <v>N.A.</v>
      </c>
      <c r="F254" s="26" t="str">
        <f>Calcolo_organizzazione_2!F10</f>
        <v>N.A.</v>
      </c>
      <c r="G254" s="26" t="str">
        <f>Calcolo_organizzazione_2!G10</f>
        <v>N.A.</v>
      </c>
      <c r="H254" s="26" t="str">
        <f>Calcolo_organizzazione_2!H10</f>
        <v>N.A.</v>
      </c>
      <c r="I254" s="26" t="str">
        <f>Calcolo_organizzazione_2!I10</f>
        <v>N.A.</v>
      </c>
      <c r="J254" s="26" t="str">
        <f>Calcolo_organizzazione_2!J10</f>
        <v>N.A.</v>
      </c>
      <c r="K254" s="26" t="str">
        <f>Calcolo_organizzazione_2!K10</f>
        <v>N.A.</v>
      </c>
      <c r="L254" s="26" t="str">
        <f>Calcolo_organizzazione_2!L10</f>
        <v>N.A.</v>
      </c>
      <c r="M254" s="26" t="str">
        <f>Calcolo_organizzazione_2!M10</f>
        <v>N.A.</v>
      </c>
      <c r="N254" s="26"/>
      <c r="PF254" s="15"/>
    </row>
    <row r="255" spans="1:422">
      <c r="A255" s="20">
        <f>Calcolo_organizzazione_2!A11</f>
        <v>0</v>
      </c>
      <c r="B255" s="26" t="str">
        <f>Calcolo_organizzazione_2!B11</f>
        <v>N.A.</v>
      </c>
      <c r="C255" s="26" t="str">
        <f>Calcolo_organizzazione_2!C11</f>
        <v>N.A.</v>
      </c>
      <c r="D255" s="26" t="str">
        <f>Calcolo_organizzazione_2!D11</f>
        <v>N.A.</v>
      </c>
      <c r="E255" s="26" t="str">
        <f>Calcolo_organizzazione_2!E11</f>
        <v>N.A.</v>
      </c>
      <c r="F255" s="26" t="str">
        <f>Calcolo_organizzazione_2!F11</f>
        <v>N.A.</v>
      </c>
      <c r="G255" s="26" t="str">
        <f>Calcolo_organizzazione_2!G11</f>
        <v>N.A.</v>
      </c>
      <c r="H255" s="26" t="str">
        <f>Calcolo_organizzazione_2!H11</f>
        <v>N.A.</v>
      </c>
      <c r="I255" s="26" t="str">
        <f>Calcolo_organizzazione_2!I11</f>
        <v>N.A.</v>
      </c>
      <c r="J255" s="26" t="str">
        <f>Calcolo_organizzazione_2!J11</f>
        <v>N.A.</v>
      </c>
      <c r="K255" s="26" t="str">
        <f>Calcolo_organizzazione_2!K11</f>
        <v>N.A.</v>
      </c>
      <c r="L255" s="26" t="str">
        <f>Calcolo_organizzazione_2!L11</f>
        <v>N.A.</v>
      </c>
      <c r="M255" s="26" t="str">
        <f>Calcolo_organizzazione_2!M11</f>
        <v>N.A.</v>
      </c>
      <c r="N255" s="26"/>
      <c r="PF255" s="15"/>
    </row>
    <row r="256" spans="1:422">
      <c r="A256" s="20">
        <f>Calcolo_organizzazione_2!A12</f>
        <v>0</v>
      </c>
      <c r="B256" s="26" t="str">
        <f>Calcolo_organizzazione_2!B12</f>
        <v>N.A.</v>
      </c>
      <c r="C256" s="26" t="str">
        <f>Calcolo_organizzazione_2!C12</f>
        <v>N.A.</v>
      </c>
      <c r="D256" s="26" t="str">
        <f>Calcolo_organizzazione_2!D12</f>
        <v>N.A.</v>
      </c>
      <c r="E256" s="26" t="str">
        <f>Calcolo_organizzazione_2!E12</f>
        <v>N.A.</v>
      </c>
      <c r="F256" s="26" t="str">
        <f>Calcolo_organizzazione_2!F12</f>
        <v>N.A.</v>
      </c>
      <c r="G256" s="26" t="str">
        <f>Calcolo_organizzazione_2!G12</f>
        <v>N.A.</v>
      </c>
      <c r="H256" s="26" t="str">
        <f>Calcolo_organizzazione_2!H12</f>
        <v>N.A.</v>
      </c>
      <c r="I256" s="26" t="str">
        <f>Calcolo_organizzazione_2!I12</f>
        <v>N.A.</v>
      </c>
      <c r="J256" s="26" t="str">
        <f>Calcolo_organizzazione_2!J12</f>
        <v>N.A.</v>
      </c>
      <c r="K256" s="26" t="str">
        <f>Calcolo_organizzazione_2!K12</f>
        <v>N.A.</v>
      </c>
      <c r="L256" s="26" t="str">
        <f>Calcolo_organizzazione_2!L12</f>
        <v>N.A.</v>
      </c>
      <c r="M256" s="26" t="str">
        <f>Calcolo_organizzazione_2!M12</f>
        <v>N.A.</v>
      </c>
      <c r="N256" s="26"/>
      <c r="PF256" s="15"/>
    </row>
    <row r="257" spans="1:422">
      <c r="A257" s="20">
        <f>Calcolo_organizzazione_2!A13</f>
        <v>0</v>
      </c>
      <c r="B257" s="26" t="str">
        <f>Calcolo_organizzazione_2!B13</f>
        <v>N.A.</v>
      </c>
      <c r="C257" s="26" t="str">
        <f>Calcolo_organizzazione_2!C13</f>
        <v>N.A.</v>
      </c>
      <c r="D257" s="26" t="str">
        <f>Calcolo_organizzazione_2!D13</f>
        <v>N.A.</v>
      </c>
      <c r="E257" s="26" t="str">
        <f>Calcolo_organizzazione_2!E13</f>
        <v>N.A.</v>
      </c>
      <c r="F257" s="26" t="str">
        <f>Calcolo_organizzazione_2!F13</f>
        <v>N.A.</v>
      </c>
      <c r="G257" s="26" t="str">
        <f>Calcolo_organizzazione_2!G13</f>
        <v>N.A.</v>
      </c>
      <c r="H257" s="26" t="str">
        <f>Calcolo_organizzazione_2!H13</f>
        <v>N.A.</v>
      </c>
      <c r="I257" s="26" t="str">
        <f>Calcolo_organizzazione_2!I13</f>
        <v>N.A.</v>
      </c>
      <c r="J257" s="26" t="str">
        <f>Calcolo_organizzazione_2!J13</f>
        <v>N.A.</v>
      </c>
      <c r="K257" s="26" t="str">
        <f>Calcolo_organizzazione_2!K13</f>
        <v>N.A.</v>
      </c>
      <c r="L257" s="26" t="str">
        <f>Calcolo_organizzazione_2!L13</f>
        <v>N.A.</v>
      </c>
      <c r="M257" s="26" t="str">
        <f>Calcolo_organizzazione_2!M13</f>
        <v>N.A.</v>
      </c>
      <c r="N257" s="26"/>
      <c r="PF257" s="15"/>
    </row>
    <row r="258" spans="1:422">
      <c r="A258" s="20">
        <f>Calcolo_organizzazione_2!A14</f>
        <v>0</v>
      </c>
      <c r="B258" s="26" t="str">
        <f>Calcolo_organizzazione_2!B14</f>
        <v>N.A.</v>
      </c>
      <c r="C258" s="26" t="str">
        <f>Calcolo_organizzazione_2!C14</f>
        <v>N.A.</v>
      </c>
      <c r="D258" s="26" t="str">
        <f>Calcolo_organizzazione_2!D14</f>
        <v>N.A.</v>
      </c>
      <c r="E258" s="26" t="str">
        <f>Calcolo_organizzazione_2!E14</f>
        <v>N.A.</v>
      </c>
      <c r="F258" s="26" t="str">
        <f>Calcolo_organizzazione_2!F14</f>
        <v>N.A.</v>
      </c>
      <c r="G258" s="26" t="str">
        <f>Calcolo_organizzazione_2!G14</f>
        <v>N.A.</v>
      </c>
      <c r="H258" s="26" t="str">
        <f>Calcolo_organizzazione_2!H14</f>
        <v>N.A.</v>
      </c>
      <c r="I258" s="26" t="str">
        <f>Calcolo_organizzazione_2!I14</f>
        <v>N.A.</v>
      </c>
      <c r="J258" s="26" t="str">
        <f>Calcolo_organizzazione_2!J14</f>
        <v>N.A.</v>
      </c>
      <c r="K258" s="26" t="str">
        <f>Calcolo_organizzazione_2!K14</f>
        <v>N.A.</v>
      </c>
      <c r="L258" s="26" t="str">
        <f>Calcolo_organizzazione_2!L14</f>
        <v>N.A.</v>
      </c>
      <c r="M258" s="26" t="str">
        <f>Calcolo_organizzazione_2!M14</f>
        <v>N.A.</v>
      </c>
      <c r="N258" s="26"/>
      <c r="PF258" s="15"/>
    </row>
    <row r="259" spans="1:422">
      <c r="A259" s="20">
        <f>Calcolo_organizzazione_2!A15</f>
        <v>0</v>
      </c>
      <c r="B259" s="26" t="str">
        <f>Calcolo_organizzazione_2!B15</f>
        <v>N.A.</v>
      </c>
      <c r="C259" s="26" t="str">
        <f>Calcolo_organizzazione_2!C15</f>
        <v>N.A.</v>
      </c>
      <c r="D259" s="26" t="str">
        <f>Calcolo_organizzazione_2!D15</f>
        <v>N.A.</v>
      </c>
      <c r="E259" s="26" t="str">
        <f>Calcolo_organizzazione_2!E15</f>
        <v>N.A.</v>
      </c>
      <c r="F259" s="26" t="str">
        <f>Calcolo_organizzazione_2!F15</f>
        <v>N.A.</v>
      </c>
      <c r="G259" s="26" t="str">
        <f>Calcolo_organizzazione_2!G15</f>
        <v>N.A.</v>
      </c>
      <c r="H259" s="26" t="str">
        <f>Calcolo_organizzazione_2!H15</f>
        <v>N.A.</v>
      </c>
      <c r="I259" s="26" t="str">
        <f>Calcolo_organizzazione_2!I15</f>
        <v>N.A.</v>
      </c>
      <c r="J259" s="26" t="str">
        <f>Calcolo_organizzazione_2!J15</f>
        <v>N.A.</v>
      </c>
      <c r="K259" s="26" t="str">
        <f>Calcolo_organizzazione_2!K15</f>
        <v>N.A.</v>
      </c>
      <c r="L259" s="26" t="str">
        <f>Calcolo_organizzazione_2!L15</f>
        <v>N.A.</v>
      </c>
      <c r="M259" s="26" t="str">
        <f>Calcolo_organizzazione_2!M15</f>
        <v>N.A.</v>
      </c>
      <c r="N259" s="26"/>
      <c r="AU259" s="25"/>
      <c r="AV259" s="25"/>
      <c r="AW259" s="25"/>
      <c r="AX259" s="25"/>
      <c r="AY259" s="25"/>
      <c r="AZ259" s="25"/>
      <c r="BA259" s="25"/>
      <c r="BB259" s="25"/>
      <c r="BC259" s="25"/>
      <c r="BD259" s="25"/>
      <c r="BE259" s="25"/>
      <c r="BF259" s="25"/>
      <c r="BG259" s="25"/>
      <c r="BH259" s="25"/>
      <c r="BI259" s="25"/>
      <c r="BJ259" s="25"/>
      <c r="BK259" s="25"/>
      <c r="BL259" s="25"/>
      <c r="BM259" s="25"/>
      <c r="BN259" s="25"/>
      <c r="BO259" s="25"/>
      <c r="BP259" s="25"/>
      <c r="BQ259" s="25"/>
      <c r="BR259" s="25"/>
      <c r="BS259" s="25"/>
      <c r="BT259" s="25"/>
      <c r="BU259" s="25"/>
      <c r="BV259" s="25"/>
      <c r="BW259" s="25"/>
      <c r="BX259" s="25"/>
      <c r="BY259" s="25"/>
      <c r="BZ259" s="25"/>
      <c r="CA259" s="25"/>
      <c r="CB259" s="25"/>
      <c r="CC259" s="25"/>
      <c r="CD259" s="25"/>
      <c r="CE259" s="25"/>
      <c r="CF259" s="25"/>
      <c r="CG259" s="25"/>
      <c r="CH259" s="25"/>
      <c r="CI259" s="25"/>
      <c r="CJ259" s="25"/>
      <c r="CK259" s="25"/>
      <c r="CL259" s="25"/>
      <c r="CM259" s="25"/>
      <c r="CN259" s="25"/>
      <c r="CO259" s="25"/>
      <c r="CP259" s="25"/>
      <c r="CQ259" s="25"/>
      <c r="CR259" s="25"/>
      <c r="CS259" s="25"/>
      <c r="CT259" s="25"/>
      <c r="CU259" s="25"/>
      <c r="CV259" s="25"/>
      <c r="CW259" s="25"/>
      <c r="CX259" s="25"/>
      <c r="CY259" s="25"/>
      <c r="CZ259" s="25"/>
      <c r="DA259" s="25"/>
      <c r="DB259" s="25"/>
      <c r="DC259" s="25"/>
      <c r="DD259" s="25"/>
      <c r="DE259" s="25"/>
      <c r="DF259" s="25"/>
      <c r="PF259" s="15"/>
    </row>
    <row r="260" spans="1:422">
      <c r="A260" s="20">
        <f>Calcolo_organizzazione_2!A16</f>
        <v>0</v>
      </c>
      <c r="B260" s="26" t="str">
        <f>Calcolo_organizzazione_2!B16</f>
        <v>N.A.</v>
      </c>
      <c r="C260" s="26" t="str">
        <f>Calcolo_organizzazione_2!C16</f>
        <v>N.A.</v>
      </c>
      <c r="D260" s="26" t="str">
        <f>Calcolo_organizzazione_2!D16</f>
        <v>N.A.</v>
      </c>
      <c r="E260" s="26" t="str">
        <f>Calcolo_organizzazione_2!E16</f>
        <v>N.A.</v>
      </c>
      <c r="F260" s="26" t="str">
        <f>Calcolo_organizzazione_2!F16</f>
        <v>N.A.</v>
      </c>
      <c r="G260" s="26" t="str">
        <f>Calcolo_organizzazione_2!G16</f>
        <v>N.A.</v>
      </c>
      <c r="H260" s="26" t="str">
        <f>Calcolo_organizzazione_2!H16</f>
        <v>N.A.</v>
      </c>
      <c r="I260" s="26" t="str">
        <f>Calcolo_organizzazione_2!I16</f>
        <v>N.A.</v>
      </c>
      <c r="J260" s="26" t="str">
        <f>Calcolo_organizzazione_2!J16</f>
        <v>N.A.</v>
      </c>
      <c r="K260" s="26" t="str">
        <f>Calcolo_organizzazione_2!K16</f>
        <v>N.A.</v>
      </c>
      <c r="L260" s="26" t="str">
        <f>Calcolo_organizzazione_2!L16</f>
        <v>N.A.</v>
      </c>
      <c r="M260" s="26" t="str">
        <f>Calcolo_organizzazione_2!M16</f>
        <v>N.A.</v>
      </c>
      <c r="N260" s="26"/>
      <c r="PF260" s="15"/>
    </row>
    <row r="261" spans="1:422">
      <c r="A261" s="20">
        <f>Calcolo_organizzazione_2!A17</f>
        <v>0</v>
      </c>
      <c r="B261" s="26" t="str">
        <f>Calcolo_organizzazione_2!B17</f>
        <v>N.A.</v>
      </c>
      <c r="C261" s="26" t="str">
        <f>Calcolo_organizzazione_2!C17</f>
        <v>N.A.</v>
      </c>
      <c r="D261" s="26" t="str">
        <f>Calcolo_organizzazione_2!D17</f>
        <v>N.A.</v>
      </c>
      <c r="E261" s="26" t="str">
        <f>Calcolo_organizzazione_2!E17</f>
        <v>N.A.</v>
      </c>
      <c r="F261" s="26" t="str">
        <f>Calcolo_organizzazione_2!F17</f>
        <v>N.A.</v>
      </c>
      <c r="G261" s="26" t="str">
        <f>Calcolo_organizzazione_2!G17</f>
        <v>N.A.</v>
      </c>
      <c r="H261" s="26" t="str">
        <f>Calcolo_organizzazione_2!H17</f>
        <v>N.A.</v>
      </c>
      <c r="I261" s="26" t="str">
        <f>Calcolo_organizzazione_2!I17</f>
        <v>N.A.</v>
      </c>
      <c r="J261" s="26" t="str">
        <f>Calcolo_organizzazione_2!J17</f>
        <v>N.A.</v>
      </c>
      <c r="K261" s="26" t="str">
        <f>Calcolo_organizzazione_2!K17</f>
        <v>N.A.</v>
      </c>
      <c r="L261" s="26" t="str">
        <f>Calcolo_organizzazione_2!L17</f>
        <v>N.A.</v>
      </c>
      <c r="M261" s="26" t="str">
        <f>Calcolo_organizzazione_2!M17</f>
        <v>N.A.</v>
      </c>
      <c r="N261" s="26"/>
      <c r="P261" s="25"/>
      <c r="Q261" s="25"/>
      <c r="R261" s="25"/>
      <c r="S261" s="25"/>
      <c r="T261" s="25"/>
      <c r="U261" s="25"/>
      <c r="V261" s="25"/>
      <c r="W261" s="25"/>
      <c r="X261" s="25"/>
      <c r="Y261" s="25"/>
      <c r="Z261" s="25"/>
      <c r="AA261" s="25"/>
      <c r="AB261" s="25"/>
      <c r="AC261" s="25"/>
      <c r="AD261" s="25"/>
      <c r="AE261" s="25"/>
      <c r="AG261" s="25"/>
      <c r="AH261" s="25"/>
      <c r="AI261" s="25"/>
      <c r="AJ261" s="25"/>
      <c r="AL261" s="25"/>
      <c r="AM261" s="25"/>
      <c r="AN261" s="25"/>
      <c r="AO261" s="25"/>
      <c r="AP261" s="25"/>
      <c r="AQ261" s="25"/>
      <c r="AR261" s="25"/>
      <c r="AS261" s="25"/>
      <c r="AT261" s="25"/>
      <c r="PF261" s="15"/>
    </row>
    <row r="262" spans="1:422">
      <c r="A262" s="20">
        <f>Calcolo_organizzazione_2!A18</f>
        <v>0</v>
      </c>
      <c r="B262" s="26" t="str">
        <f>Calcolo_organizzazione_2!B18</f>
        <v>N.A.</v>
      </c>
      <c r="C262" s="26" t="str">
        <f>Calcolo_organizzazione_2!C18</f>
        <v>N.A.</v>
      </c>
      <c r="D262" s="26" t="str">
        <f>Calcolo_organizzazione_2!D18</f>
        <v>N.A.</v>
      </c>
      <c r="E262" s="26" t="str">
        <f>Calcolo_organizzazione_2!E18</f>
        <v>N.A.</v>
      </c>
      <c r="F262" s="26" t="str">
        <f>Calcolo_organizzazione_2!F18</f>
        <v>N.A.</v>
      </c>
      <c r="G262" s="26" t="str">
        <f>Calcolo_organizzazione_2!G18</f>
        <v>N.A.</v>
      </c>
      <c r="H262" s="26" t="str">
        <f>Calcolo_organizzazione_2!H18</f>
        <v>N.A.</v>
      </c>
      <c r="I262" s="26" t="str">
        <f>Calcolo_organizzazione_2!I18</f>
        <v>N.A.</v>
      </c>
      <c r="J262" s="26" t="str">
        <f>Calcolo_organizzazione_2!J18</f>
        <v>N.A.</v>
      </c>
      <c r="K262" s="26" t="str">
        <f>Calcolo_organizzazione_2!K18</f>
        <v>N.A.</v>
      </c>
      <c r="L262" s="26" t="str">
        <f>Calcolo_organizzazione_2!L18</f>
        <v>N.A.</v>
      </c>
      <c r="M262" s="26" t="str">
        <f>Calcolo_organizzazione_2!M18</f>
        <v>N.A.</v>
      </c>
      <c r="N262" s="26"/>
      <c r="PF262" s="15"/>
    </row>
    <row r="263" spans="1:422">
      <c r="A263" s="20">
        <f>Calcolo_organizzazione_2!A19</f>
        <v>0</v>
      </c>
      <c r="B263" s="26" t="str">
        <f>Calcolo_organizzazione_2!B19</f>
        <v>N.A.</v>
      </c>
      <c r="C263" s="26" t="str">
        <f>Calcolo_organizzazione_2!C19</f>
        <v>N.A.</v>
      </c>
      <c r="D263" s="26" t="str">
        <f>Calcolo_organizzazione_2!D19</f>
        <v>N.A.</v>
      </c>
      <c r="E263" s="26" t="str">
        <f>Calcolo_organizzazione_2!E19</f>
        <v>N.A.</v>
      </c>
      <c r="F263" s="26" t="str">
        <f>Calcolo_organizzazione_2!F19</f>
        <v>N.A.</v>
      </c>
      <c r="G263" s="26" t="str">
        <f>Calcolo_organizzazione_2!G19</f>
        <v>N.A.</v>
      </c>
      <c r="H263" s="26" t="str">
        <f>Calcolo_organizzazione_2!H19</f>
        <v>N.A.</v>
      </c>
      <c r="I263" s="26" t="str">
        <f>Calcolo_organizzazione_2!I19</f>
        <v>N.A.</v>
      </c>
      <c r="J263" s="26" t="str">
        <f>Calcolo_organizzazione_2!J19</f>
        <v>N.A.</v>
      </c>
      <c r="K263" s="26" t="str">
        <f>Calcolo_organizzazione_2!K19</f>
        <v>N.A.</v>
      </c>
      <c r="L263" s="26" t="str">
        <f>Calcolo_organizzazione_2!L19</f>
        <v>N.A.</v>
      </c>
      <c r="M263" s="26" t="str">
        <f>Calcolo_organizzazione_2!M19</f>
        <v>N.A.</v>
      </c>
      <c r="N263" s="26"/>
      <c r="PF263" s="15"/>
    </row>
    <row r="264" spans="1:422">
      <c r="A264" s="20">
        <f>Calcolo_organizzazione_2!A20</f>
        <v>0</v>
      </c>
      <c r="B264" s="26" t="str">
        <f>Calcolo_organizzazione_2!B20</f>
        <v>N.A.</v>
      </c>
      <c r="C264" s="26" t="str">
        <f>Calcolo_organizzazione_2!C20</f>
        <v>N.A.</v>
      </c>
      <c r="D264" s="26" t="str">
        <f>Calcolo_organizzazione_2!D20</f>
        <v>N.A.</v>
      </c>
      <c r="E264" s="26" t="str">
        <f>Calcolo_organizzazione_2!E20</f>
        <v>N.A.</v>
      </c>
      <c r="F264" s="26" t="str">
        <f>Calcolo_organizzazione_2!F20</f>
        <v>N.A.</v>
      </c>
      <c r="G264" s="26" t="str">
        <f>Calcolo_organizzazione_2!G20</f>
        <v>N.A.</v>
      </c>
      <c r="H264" s="26" t="str">
        <f>Calcolo_organizzazione_2!H20</f>
        <v>N.A.</v>
      </c>
      <c r="I264" s="26" t="str">
        <f>Calcolo_organizzazione_2!I20</f>
        <v>N.A.</v>
      </c>
      <c r="J264" s="26" t="str">
        <f>Calcolo_organizzazione_2!J20</f>
        <v>N.A.</v>
      </c>
      <c r="K264" s="26" t="str">
        <f>Calcolo_organizzazione_2!K20</f>
        <v>N.A.</v>
      </c>
      <c r="L264" s="26" t="str">
        <f>Calcolo_organizzazione_2!L20</f>
        <v>N.A.</v>
      </c>
      <c r="M264" s="26" t="str">
        <f>Calcolo_organizzazione_2!M20</f>
        <v>N.A.</v>
      </c>
      <c r="N264" s="26"/>
      <c r="PF264" s="15"/>
    </row>
    <row r="265" spans="1:422">
      <c r="A265" s="20">
        <f>Calcolo_organizzazione_2!A21</f>
        <v>0</v>
      </c>
      <c r="B265" s="26" t="str">
        <f>Calcolo_organizzazione_2!B21</f>
        <v>N.A.</v>
      </c>
      <c r="C265" s="26" t="str">
        <f>Calcolo_organizzazione_2!C21</f>
        <v>N.A.</v>
      </c>
      <c r="D265" s="26" t="str">
        <f>Calcolo_organizzazione_2!D21</f>
        <v>N.A.</v>
      </c>
      <c r="E265" s="26" t="str">
        <f>Calcolo_organizzazione_2!E21</f>
        <v>N.A.</v>
      </c>
      <c r="F265" s="26" t="str">
        <f>Calcolo_organizzazione_2!F21</f>
        <v>N.A.</v>
      </c>
      <c r="G265" s="26" t="str">
        <f>Calcolo_organizzazione_2!G21</f>
        <v>N.A.</v>
      </c>
      <c r="H265" s="26" t="str">
        <f>Calcolo_organizzazione_2!H21</f>
        <v>N.A.</v>
      </c>
      <c r="I265" s="26" t="str">
        <f>Calcolo_organizzazione_2!I21</f>
        <v>N.A.</v>
      </c>
      <c r="J265" s="26" t="str">
        <f>Calcolo_organizzazione_2!J21</f>
        <v>N.A.</v>
      </c>
      <c r="K265" s="26" t="str">
        <f>Calcolo_organizzazione_2!K21</f>
        <v>N.A.</v>
      </c>
      <c r="L265" s="26" t="str">
        <f>Calcolo_organizzazione_2!L21</f>
        <v>N.A.</v>
      </c>
      <c r="M265" s="26" t="str">
        <f>Calcolo_organizzazione_2!M21</f>
        <v>N.A.</v>
      </c>
      <c r="N265" s="26"/>
      <c r="PF265" s="15"/>
    </row>
    <row r="266" spans="1:422">
      <c r="A266" s="20">
        <f>Calcolo_organizzazione_2!A22</f>
        <v>0</v>
      </c>
      <c r="B266" s="26" t="str">
        <f>Calcolo_organizzazione_2!B22</f>
        <v>N.A.</v>
      </c>
      <c r="C266" s="26" t="str">
        <f>Calcolo_organizzazione_2!C22</f>
        <v>N.A.</v>
      </c>
      <c r="D266" s="26" t="str">
        <f>Calcolo_organizzazione_2!D22</f>
        <v>N.A.</v>
      </c>
      <c r="E266" s="26" t="str">
        <f>Calcolo_organizzazione_2!E22</f>
        <v>N.A.</v>
      </c>
      <c r="F266" s="26" t="str">
        <f>Calcolo_organizzazione_2!F22</f>
        <v>N.A.</v>
      </c>
      <c r="G266" s="26" t="str">
        <f>Calcolo_organizzazione_2!G22</f>
        <v>N.A.</v>
      </c>
      <c r="H266" s="26" t="str">
        <f>Calcolo_organizzazione_2!H22</f>
        <v>N.A.</v>
      </c>
      <c r="I266" s="26" t="str">
        <f>Calcolo_organizzazione_2!I22</f>
        <v>N.A.</v>
      </c>
      <c r="J266" s="26" t="str">
        <f>Calcolo_organizzazione_2!J22</f>
        <v>N.A.</v>
      </c>
      <c r="K266" s="26" t="str">
        <f>Calcolo_organizzazione_2!K22</f>
        <v>N.A.</v>
      </c>
      <c r="L266" s="26" t="str">
        <f>Calcolo_organizzazione_2!L22</f>
        <v>N.A.</v>
      </c>
      <c r="M266" s="26" t="str">
        <f>Calcolo_organizzazione_2!M22</f>
        <v>N.A.</v>
      </c>
      <c r="N266" s="26"/>
      <c r="PF266" s="15"/>
    </row>
    <row r="267" spans="1:422">
      <c r="A267" s="20">
        <f>Calcolo_organizzazione_2!A23</f>
        <v>0</v>
      </c>
      <c r="B267" s="26" t="str">
        <f>Calcolo_organizzazione_2!B23</f>
        <v>N.A.</v>
      </c>
      <c r="C267" s="26" t="str">
        <f>Calcolo_organizzazione_2!C23</f>
        <v>N.A.</v>
      </c>
      <c r="D267" s="26" t="str">
        <f>Calcolo_organizzazione_2!D23</f>
        <v>N.A.</v>
      </c>
      <c r="E267" s="26" t="str">
        <f>Calcolo_organizzazione_2!E23</f>
        <v>N.A.</v>
      </c>
      <c r="F267" s="26" t="str">
        <f>Calcolo_organizzazione_2!F23</f>
        <v>N.A.</v>
      </c>
      <c r="G267" s="26" t="str">
        <f>Calcolo_organizzazione_2!G23</f>
        <v>N.A.</v>
      </c>
      <c r="H267" s="26" t="str">
        <f>Calcolo_organizzazione_2!H23</f>
        <v>N.A.</v>
      </c>
      <c r="I267" s="26" t="str">
        <f>Calcolo_organizzazione_2!I23</f>
        <v>N.A.</v>
      </c>
      <c r="J267" s="26" t="str">
        <f>Calcolo_organizzazione_2!J23</f>
        <v>N.A.</v>
      </c>
      <c r="K267" s="26" t="str">
        <f>Calcolo_organizzazione_2!K23</f>
        <v>N.A.</v>
      </c>
      <c r="L267" s="26" t="str">
        <f>Calcolo_organizzazione_2!L23</f>
        <v>N.A.</v>
      </c>
      <c r="M267" s="26" t="str">
        <f>Calcolo_organizzazione_2!M23</f>
        <v>N.A.</v>
      </c>
      <c r="N267" s="26"/>
      <c r="PF267" s="15"/>
    </row>
    <row r="268" spans="1:422">
      <c r="A268" s="20">
        <f>Calcolo_organizzazione_2!A24</f>
        <v>0</v>
      </c>
      <c r="B268" s="26" t="str">
        <f>Calcolo_organizzazione_2!B24</f>
        <v>N.A.</v>
      </c>
      <c r="C268" s="26" t="str">
        <f>Calcolo_organizzazione_2!C24</f>
        <v>N.A.</v>
      </c>
      <c r="D268" s="26" t="str">
        <f>Calcolo_organizzazione_2!D24</f>
        <v>N.A.</v>
      </c>
      <c r="E268" s="26" t="str">
        <f>Calcolo_organizzazione_2!E24</f>
        <v>N.A.</v>
      </c>
      <c r="F268" s="26" t="str">
        <f>Calcolo_organizzazione_2!F24</f>
        <v>N.A.</v>
      </c>
      <c r="G268" s="26" t="str">
        <f>Calcolo_organizzazione_2!G24</f>
        <v>N.A.</v>
      </c>
      <c r="H268" s="26" t="str">
        <f>Calcolo_organizzazione_2!H24</f>
        <v>N.A.</v>
      </c>
      <c r="I268" s="26" t="str">
        <f>Calcolo_organizzazione_2!I24</f>
        <v>N.A.</v>
      </c>
      <c r="J268" s="26" t="str">
        <f>Calcolo_organizzazione_2!J24</f>
        <v>N.A.</v>
      </c>
      <c r="K268" s="26" t="str">
        <f>Calcolo_organizzazione_2!K24</f>
        <v>N.A.</v>
      </c>
      <c r="L268" s="26" t="str">
        <f>Calcolo_organizzazione_2!L24</f>
        <v>N.A.</v>
      </c>
      <c r="M268" s="26" t="str">
        <f>Calcolo_organizzazione_2!M24</f>
        <v>N.A.</v>
      </c>
      <c r="N268" s="26"/>
      <c r="PF268" s="15"/>
    </row>
    <row r="269" spans="1:422">
      <c r="A269" s="20">
        <f>Calcolo_organizzazione_2!A25</f>
        <v>0</v>
      </c>
      <c r="B269" s="26" t="str">
        <f>Calcolo_organizzazione_2!B25</f>
        <v>N.A.</v>
      </c>
      <c r="C269" s="26" t="str">
        <f>Calcolo_organizzazione_2!C25</f>
        <v>N.A.</v>
      </c>
      <c r="D269" s="26" t="str">
        <f>Calcolo_organizzazione_2!D25</f>
        <v>N.A.</v>
      </c>
      <c r="E269" s="26" t="str">
        <f>Calcolo_organizzazione_2!E25</f>
        <v>N.A.</v>
      </c>
      <c r="F269" s="26" t="str">
        <f>Calcolo_organizzazione_2!F25</f>
        <v>N.A.</v>
      </c>
      <c r="G269" s="26" t="str">
        <f>Calcolo_organizzazione_2!G25</f>
        <v>N.A.</v>
      </c>
      <c r="H269" s="26" t="str">
        <f>Calcolo_organizzazione_2!H25</f>
        <v>N.A.</v>
      </c>
      <c r="I269" s="26" t="str">
        <f>Calcolo_organizzazione_2!I25</f>
        <v>N.A.</v>
      </c>
      <c r="J269" s="26" t="str">
        <f>Calcolo_organizzazione_2!J25</f>
        <v>N.A.</v>
      </c>
      <c r="K269" s="26" t="str">
        <f>Calcolo_organizzazione_2!K25</f>
        <v>N.A.</v>
      </c>
      <c r="L269" s="26" t="str">
        <f>Calcolo_organizzazione_2!L25</f>
        <v>N.A.</v>
      </c>
      <c r="M269" s="26" t="str">
        <f>Calcolo_organizzazione_2!M25</f>
        <v>N.A.</v>
      </c>
      <c r="N269" s="26"/>
      <c r="PF269" s="15"/>
    </row>
    <row r="270" spans="1:422">
      <c r="A270" s="20">
        <f>Calcolo_organizzazione_2!A26</f>
        <v>0</v>
      </c>
      <c r="B270" s="26" t="str">
        <f>Calcolo_organizzazione_2!B26</f>
        <v>N.A.</v>
      </c>
      <c r="C270" s="26" t="str">
        <f>Calcolo_organizzazione_2!C26</f>
        <v>N.A.</v>
      </c>
      <c r="D270" s="26" t="str">
        <f>Calcolo_organizzazione_2!D26</f>
        <v>N.A.</v>
      </c>
      <c r="E270" s="26" t="str">
        <f>Calcolo_organizzazione_2!E26</f>
        <v>N.A.</v>
      </c>
      <c r="F270" s="26" t="str">
        <f>Calcolo_organizzazione_2!F26</f>
        <v>N.A.</v>
      </c>
      <c r="G270" s="26" t="str">
        <f>Calcolo_organizzazione_2!G26</f>
        <v>N.A.</v>
      </c>
      <c r="H270" s="26" t="str">
        <f>Calcolo_organizzazione_2!H26</f>
        <v>N.A.</v>
      </c>
      <c r="I270" s="26" t="str">
        <f>Calcolo_organizzazione_2!I26</f>
        <v>N.A.</v>
      </c>
      <c r="J270" s="26" t="str">
        <f>Calcolo_organizzazione_2!J26</f>
        <v>N.A.</v>
      </c>
      <c r="K270" s="26" t="str">
        <f>Calcolo_organizzazione_2!K26</f>
        <v>N.A.</v>
      </c>
      <c r="L270" s="26" t="str">
        <f>Calcolo_organizzazione_2!L26</f>
        <v>N.A.</v>
      </c>
      <c r="M270" s="26" t="str">
        <f>Calcolo_organizzazione_2!M26</f>
        <v>N.A.</v>
      </c>
      <c r="N270" s="26"/>
      <c r="PF270" s="15"/>
    </row>
    <row r="271" spans="1:422">
      <c r="A271" s="20">
        <f>Calcolo_organizzazione_2!A27</f>
        <v>0</v>
      </c>
      <c r="B271" s="26" t="str">
        <f>Calcolo_organizzazione_2!B27</f>
        <v>N.A.</v>
      </c>
      <c r="C271" s="26" t="str">
        <f>Calcolo_organizzazione_2!C27</f>
        <v>N.A.</v>
      </c>
      <c r="D271" s="26" t="str">
        <f>Calcolo_organizzazione_2!D27</f>
        <v>N.A.</v>
      </c>
      <c r="E271" s="26" t="str">
        <f>Calcolo_organizzazione_2!E27</f>
        <v>N.A.</v>
      </c>
      <c r="F271" s="26" t="str">
        <f>Calcolo_organizzazione_2!F27</f>
        <v>N.A.</v>
      </c>
      <c r="G271" s="26" t="str">
        <f>Calcolo_organizzazione_2!G27</f>
        <v>N.A.</v>
      </c>
      <c r="H271" s="26" t="str">
        <f>Calcolo_organizzazione_2!H27</f>
        <v>N.A.</v>
      </c>
      <c r="I271" s="26" t="str">
        <f>Calcolo_organizzazione_2!I27</f>
        <v>N.A.</v>
      </c>
      <c r="J271" s="26" t="str">
        <f>Calcolo_organizzazione_2!J27</f>
        <v>N.A.</v>
      </c>
      <c r="K271" s="26" t="str">
        <f>Calcolo_organizzazione_2!K27</f>
        <v>N.A.</v>
      </c>
      <c r="L271" s="26" t="str">
        <f>Calcolo_organizzazione_2!L27</f>
        <v>N.A.</v>
      </c>
      <c r="M271" s="26" t="str">
        <f>Calcolo_organizzazione_2!M27</f>
        <v>N.A.</v>
      </c>
      <c r="N271" s="26"/>
      <c r="PF271" s="15"/>
    </row>
    <row r="272" spans="1:422">
      <c r="A272" s="20">
        <f>Calcolo_organizzazione_2!A28</f>
        <v>0</v>
      </c>
      <c r="B272" s="26" t="str">
        <f>Calcolo_organizzazione_2!B28</f>
        <v>N.A.</v>
      </c>
      <c r="C272" s="26" t="str">
        <f>Calcolo_organizzazione_2!C28</f>
        <v>N.A.</v>
      </c>
      <c r="D272" s="26" t="str">
        <f>Calcolo_organizzazione_2!D28</f>
        <v>N.A.</v>
      </c>
      <c r="E272" s="26" t="str">
        <f>Calcolo_organizzazione_2!E28</f>
        <v>N.A.</v>
      </c>
      <c r="F272" s="26" t="str">
        <f>Calcolo_organizzazione_2!F28</f>
        <v>N.A.</v>
      </c>
      <c r="G272" s="26" t="str">
        <f>Calcolo_organizzazione_2!G28</f>
        <v>N.A.</v>
      </c>
      <c r="H272" s="26" t="str">
        <f>Calcolo_organizzazione_2!H28</f>
        <v>N.A.</v>
      </c>
      <c r="I272" s="26" t="str">
        <f>Calcolo_organizzazione_2!I28</f>
        <v>N.A.</v>
      </c>
      <c r="J272" s="26" t="str">
        <f>Calcolo_organizzazione_2!J28</f>
        <v>N.A.</v>
      </c>
      <c r="K272" s="26" t="str">
        <f>Calcolo_organizzazione_2!K28</f>
        <v>N.A.</v>
      </c>
      <c r="L272" s="26" t="str">
        <f>Calcolo_organizzazione_2!L28</f>
        <v>N.A.</v>
      </c>
      <c r="M272" s="26" t="str">
        <f>Calcolo_organizzazione_2!M28</f>
        <v>N.A.</v>
      </c>
      <c r="N272" s="26"/>
      <c r="PF272" s="15"/>
    </row>
    <row r="273" spans="1:422">
      <c r="A273" s="20" t="str">
        <f>Calcolo_organizzazione_2!A29</f>
        <v>Totale complessivo</v>
      </c>
      <c r="B273" s="26">
        <f>Calcolo_organizzazione_2!B29</f>
        <v>-0.11707317073170732</v>
      </c>
      <c r="C273" s="26">
        <f>Calcolo_organizzazione_2!C29</f>
        <v>-0.11822660098522167</v>
      </c>
      <c r="D273" s="26">
        <f>Calcolo_organizzazione_2!D29</f>
        <v>-0.11940298507462686</v>
      </c>
      <c r="E273" s="26">
        <f>Calcolo_organizzazione_2!E29</f>
        <v>-0.12060301507537688</v>
      </c>
      <c r="F273" s="26">
        <f>Calcolo_organizzazione_2!F29</f>
        <v>-0.12182741116751269</v>
      </c>
      <c r="G273" s="26">
        <f>Calcolo_organizzazione_2!G29</f>
        <v>-0.12307692307692308</v>
      </c>
      <c r="H273" s="26">
        <f>Calcolo_organizzazione_2!H29</f>
        <v>-0.12435233160621761</v>
      </c>
      <c r="I273" s="26">
        <f>Calcolo_organizzazione_2!I29</f>
        <v>-0.1256544502617801</v>
      </c>
      <c r="J273" s="26">
        <f>Calcolo_organizzazione_2!J29</f>
        <v>-0.12698412698412698</v>
      </c>
      <c r="K273" s="26">
        <f>Calcolo_organizzazione_2!K29</f>
        <v>-0.12834224598930483</v>
      </c>
      <c r="L273" s="26">
        <f>Calcolo_organizzazione_2!L29</f>
        <v>-0.12972972972972974</v>
      </c>
      <c r="M273" s="26">
        <f>Calcolo_organizzazione_2!M29</f>
        <v>-0.13114754098360656</v>
      </c>
      <c r="N273" s="26"/>
      <c r="PF273" s="15"/>
    </row>
    <row r="274" spans="1:422">
      <c r="A274" s="12"/>
      <c r="PF274" s="15"/>
    </row>
    <row r="275" spans="1:422">
      <c r="A275" s="12"/>
      <c r="PF275" s="15"/>
    </row>
    <row r="276" spans="1:422">
      <c r="A276" s="12"/>
      <c r="PF276" s="15"/>
    </row>
    <row r="277" spans="1:422">
      <c r="A277" s="12"/>
      <c r="PF277" s="15"/>
    </row>
    <row r="278" spans="1:422">
      <c r="A278" s="12"/>
      <c r="PF278" s="15"/>
    </row>
    <row r="279" spans="1:422">
      <c r="A279" s="12"/>
      <c r="PF279" s="15"/>
    </row>
    <row r="280" spans="1:422">
      <c r="A280" s="12"/>
      <c r="PF280" s="15"/>
    </row>
    <row r="281" spans="1:422">
      <c r="A281" s="12"/>
      <c r="PF281" s="15"/>
    </row>
    <row r="282" spans="1:422">
      <c r="A282" s="12"/>
      <c r="PF282" s="15"/>
    </row>
    <row r="283" spans="1:422">
      <c r="A283" s="12"/>
      <c r="PF283" s="15"/>
    </row>
    <row r="284" spans="1:422">
      <c r="A284" s="12"/>
      <c r="PF284" s="15"/>
    </row>
    <row r="285" spans="1:422">
      <c r="A285" s="12"/>
      <c r="PF285" s="15"/>
    </row>
    <row r="286" spans="1:422">
      <c r="A286" s="12"/>
      <c r="PF286" s="15"/>
    </row>
    <row r="287" spans="1:422">
      <c r="A287" s="12"/>
      <c r="PF287" s="15"/>
    </row>
    <row r="288" spans="1:422">
      <c r="A288" s="12"/>
      <c r="PF288" s="15"/>
    </row>
    <row r="289" spans="1:422">
      <c r="A289" s="12"/>
      <c r="PF289" s="15"/>
    </row>
    <row r="290" spans="1:422">
      <c r="A290" s="12"/>
      <c r="PF290" s="15"/>
    </row>
    <row r="291" spans="1:422">
      <c r="A291" s="12"/>
      <c r="PF291" s="15"/>
    </row>
    <row r="292" spans="1:422">
      <c r="A292" s="12"/>
      <c r="PF292" s="15"/>
    </row>
    <row r="293" spans="1:422">
      <c r="A293" s="12"/>
      <c r="PF293" s="15"/>
    </row>
    <row r="294" spans="1:422">
      <c r="A294" s="12"/>
      <c r="PF294" s="15"/>
    </row>
    <row r="295" spans="1:422">
      <c r="A295" s="12"/>
      <c r="PF295" s="15"/>
    </row>
    <row r="296" spans="1:422">
      <c r="A296" s="12"/>
      <c r="PF296" s="15"/>
    </row>
    <row r="297" spans="1:422">
      <c r="A297" s="12"/>
      <c r="PF297" s="15"/>
    </row>
    <row r="298" spans="1:422">
      <c r="A298" s="12"/>
      <c r="PF298" s="15"/>
    </row>
    <row r="299" spans="1:422">
      <c r="A299" s="12"/>
      <c r="PF299" s="15"/>
    </row>
    <row r="300" spans="1:422">
      <c r="A300" s="12"/>
      <c r="PF300" s="15"/>
    </row>
    <row r="301" spans="1:422" ht="15.75" thickBot="1">
      <c r="A301" s="14"/>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c r="AA301" s="16"/>
      <c r="AB301" s="16"/>
      <c r="AC301" s="16"/>
      <c r="AD301" s="16"/>
      <c r="AE301" s="16"/>
      <c r="AF301" s="16"/>
      <c r="AG301" s="16"/>
      <c r="AH301" s="16"/>
      <c r="AI301" s="16"/>
      <c r="AJ301" s="16"/>
      <c r="AK301" s="16"/>
      <c r="AL301" s="16"/>
      <c r="AM301" s="16"/>
      <c r="AN301" s="16"/>
      <c r="AO301" s="16"/>
      <c r="AP301" s="16"/>
      <c r="AQ301" s="16"/>
      <c r="AR301" s="16"/>
      <c r="AS301" s="16"/>
      <c r="AT301" s="16"/>
      <c r="AU301" s="16"/>
      <c r="AV301" s="16"/>
      <c r="AW301" s="16"/>
      <c r="AX301" s="16"/>
      <c r="AY301" s="16"/>
      <c r="AZ301" s="16"/>
      <c r="BA301" s="16"/>
      <c r="BB301" s="16"/>
      <c r="BC301" s="16"/>
      <c r="BD301" s="16"/>
      <c r="BE301" s="16"/>
      <c r="BF301" s="16"/>
      <c r="BG301" s="16"/>
      <c r="BH301" s="16"/>
      <c r="BI301" s="16"/>
      <c r="BJ301" s="16"/>
      <c r="BK301" s="16"/>
      <c r="BL301" s="16"/>
      <c r="BM301" s="16"/>
      <c r="BN301" s="16"/>
      <c r="BO301" s="16"/>
      <c r="BP301" s="16"/>
      <c r="BQ301" s="16"/>
      <c r="BR301" s="16"/>
      <c r="BS301" s="16"/>
      <c r="BT301" s="16"/>
      <c r="BU301" s="16"/>
      <c r="BV301" s="16"/>
      <c r="BW301" s="16"/>
      <c r="BX301" s="16"/>
      <c r="BY301" s="16"/>
      <c r="BZ301" s="16"/>
      <c r="CA301" s="16"/>
      <c r="CB301" s="16"/>
      <c r="CC301" s="16"/>
      <c r="CD301" s="16"/>
      <c r="CE301" s="16"/>
      <c r="CF301" s="16"/>
      <c r="CG301" s="16"/>
      <c r="CH301" s="16"/>
      <c r="CI301" s="16"/>
      <c r="CJ301" s="16"/>
      <c r="CK301" s="16"/>
      <c r="CL301" s="16"/>
      <c r="CM301" s="16"/>
      <c r="CN301" s="16"/>
      <c r="CO301" s="16"/>
      <c r="CP301" s="16"/>
      <c r="CQ301" s="16"/>
      <c r="CR301" s="16"/>
      <c r="CS301" s="16"/>
      <c r="CT301" s="16"/>
      <c r="CU301" s="16"/>
      <c r="CV301" s="16"/>
      <c r="CW301" s="16"/>
      <c r="CX301" s="16"/>
      <c r="CY301" s="16"/>
      <c r="CZ301" s="16"/>
      <c r="DA301" s="16"/>
      <c r="DB301" s="16"/>
      <c r="DC301" s="16"/>
      <c r="DD301" s="16"/>
      <c r="DE301" s="16"/>
      <c r="DF301" s="16"/>
      <c r="DG301" s="16"/>
      <c r="DH301" s="16"/>
      <c r="DI301" s="16"/>
      <c r="DJ301" s="16"/>
      <c r="DK301" s="16"/>
      <c r="DL301" s="16"/>
      <c r="DM301" s="16"/>
      <c r="DN301" s="16"/>
      <c r="DO301" s="16"/>
      <c r="DP301" s="16"/>
      <c r="DQ301" s="16"/>
      <c r="DR301" s="16"/>
      <c r="DS301" s="16"/>
      <c r="DT301" s="16"/>
      <c r="DU301" s="16"/>
      <c r="DV301" s="16"/>
      <c r="DW301" s="16"/>
      <c r="DX301" s="16"/>
      <c r="DY301" s="16"/>
      <c r="DZ301" s="16"/>
      <c r="EA301" s="16"/>
      <c r="EB301" s="16"/>
      <c r="EC301" s="16"/>
      <c r="ED301" s="16"/>
      <c r="EE301" s="16"/>
      <c r="EF301" s="16"/>
      <c r="EG301" s="16"/>
      <c r="EH301" s="16"/>
      <c r="EI301" s="16"/>
      <c r="EJ301" s="16"/>
      <c r="EK301" s="16"/>
      <c r="EL301" s="16"/>
      <c r="EM301" s="16"/>
      <c r="EN301" s="16"/>
      <c r="EO301" s="16"/>
      <c r="EP301" s="16"/>
      <c r="EQ301" s="16"/>
      <c r="ER301" s="16"/>
      <c r="ES301" s="16"/>
      <c r="ET301" s="16"/>
      <c r="EU301" s="16"/>
      <c r="EV301" s="16"/>
      <c r="EW301" s="16"/>
      <c r="EX301" s="16"/>
      <c r="EY301" s="16"/>
      <c r="EZ301" s="16"/>
      <c r="FA301" s="16"/>
      <c r="FB301" s="16"/>
      <c r="FC301" s="16"/>
      <c r="FD301" s="16"/>
      <c r="FE301" s="16"/>
      <c r="FF301" s="16"/>
      <c r="FG301" s="16"/>
      <c r="FH301" s="16"/>
      <c r="FI301" s="16"/>
      <c r="FJ301" s="16"/>
      <c r="FK301" s="16"/>
      <c r="FL301" s="16"/>
      <c r="FM301" s="16"/>
      <c r="FN301" s="16"/>
      <c r="FO301" s="16"/>
      <c r="FP301" s="16"/>
      <c r="FQ301" s="16"/>
      <c r="FR301" s="16"/>
      <c r="FS301" s="16"/>
      <c r="FT301" s="16"/>
      <c r="FU301" s="16"/>
      <c r="FV301" s="16"/>
      <c r="FW301" s="16"/>
      <c r="FX301" s="16"/>
      <c r="FY301" s="16"/>
      <c r="FZ301" s="16"/>
      <c r="GA301" s="16"/>
      <c r="GB301" s="16"/>
      <c r="GC301" s="16"/>
      <c r="GD301" s="16"/>
      <c r="GE301" s="16"/>
      <c r="GF301" s="16"/>
      <c r="GG301" s="16"/>
      <c r="GH301" s="16"/>
      <c r="GI301" s="16"/>
      <c r="GJ301" s="16"/>
      <c r="GK301" s="16"/>
      <c r="GL301" s="16"/>
      <c r="GM301" s="16"/>
      <c r="GN301" s="16"/>
      <c r="GO301" s="16"/>
      <c r="GP301" s="16"/>
      <c r="GQ301" s="16"/>
      <c r="GR301" s="16"/>
      <c r="GS301" s="16"/>
      <c r="GT301" s="16"/>
      <c r="GU301" s="16"/>
      <c r="GV301" s="16"/>
      <c r="GW301" s="16"/>
      <c r="GX301" s="16"/>
      <c r="GY301" s="16"/>
      <c r="GZ301" s="16"/>
      <c r="HA301" s="16"/>
      <c r="HB301" s="16"/>
      <c r="HC301" s="16"/>
      <c r="HD301" s="16"/>
      <c r="HE301" s="16"/>
      <c r="HF301" s="16"/>
      <c r="HG301" s="16"/>
      <c r="HH301" s="16"/>
      <c r="HI301" s="16"/>
      <c r="HJ301" s="16"/>
      <c r="HK301" s="16"/>
      <c r="HL301" s="16"/>
      <c r="HM301" s="16"/>
      <c r="HN301" s="16"/>
      <c r="HO301" s="16"/>
      <c r="HP301" s="16"/>
      <c r="HQ301" s="16"/>
      <c r="HR301" s="16"/>
      <c r="HS301" s="16"/>
      <c r="HT301" s="16"/>
      <c r="HU301" s="16"/>
      <c r="HV301" s="16"/>
      <c r="HW301" s="16"/>
      <c r="HX301" s="16"/>
      <c r="HY301" s="16"/>
      <c r="HZ301" s="16"/>
      <c r="IA301" s="16"/>
      <c r="IB301" s="16"/>
      <c r="IC301" s="16"/>
      <c r="ID301" s="16"/>
      <c r="IE301" s="16"/>
      <c r="IF301" s="16"/>
      <c r="IG301" s="16"/>
      <c r="IH301" s="16"/>
      <c r="II301" s="16"/>
      <c r="IJ301" s="16"/>
      <c r="IK301" s="16"/>
      <c r="IL301" s="16"/>
      <c r="IM301" s="16"/>
      <c r="IN301" s="16"/>
      <c r="IO301" s="16"/>
      <c r="IP301" s="16"/>
      <c r="IQ301" s="16"/>
      <c r="IR301" s="16"/>
      <c r="IS301" s="16"/>
      <c r="IT301" s="16"/>
      <c r="IU301" s="16"/>
      <c r="IV301" s="16"/>
      <c r="IW301" s="16"/>
      <c r="IX301" s="16"/>
      <c r="IY301" s="16"/>
      <c r="IZ301" s="16"/>
      <c r="JA301" s="16"/>
      <c r="JB301" s="16"/>
      <c r="JC301" s="16"/>
      <c r="JD301" s="16"/>
      <c r="JE301" s="16"/>
      <c r="JF301" s="16"/>
      <c r="JG301" s="16"/>
      <c r="JH301" s="16"/>
      <c r="JI301" s="16"/>
      <c r="JJ301" s="16"/>
      <c r="JK301" s="16"/>
      <c r="JL301" s="16"/>
      <c r="JM301" s="16"/>
      <c r="JN301" s="16"/>
      <c r="JO301" s="16"/>
      <c r="JP301" s="16"/>
      <c r="JQ301" s="16"/>
      <c r="JR301" s="16"/>
      <c r="JS301" s="16"/>
      <c r="JT301" s="16"/>
      <c r="JU301" s="16"/>
      <c r="JV301" s="16"/>
      <c r="JW301" s="16"/>
      <c r="JX301" s="16"/>
      <c r="JY301" s="16"/>
      <c r="JZ301" s="16"/>
      <c r="KA301" s="16"/>
      <c r="KB301" s="16"/>
      <c r="KC301" s="16"/>
      <c r="KD301" s="16"/>
      <c r="KE301" s="16"/>
      <c r="KF301" s="16"/>
      <c r="KG301" s="16"/>
      <c r="KH301" s="16"/>
      <c r="KI301" s="16"/>
      <c r="KJ301" s="16"/>
      <c r="KK301" s="16"/>
      <c r="KL301" s="16"/>
      <c r="KM301" s="16"/>
      <c r="KN301" s="16"/>
      <c r="KO301" s="16"/>
      <c r="KP301" s="16"/>
      <c r="KQ301" s="16"/>
      <c r="KR301" s="16"/>
      <c r="KS301" s="16"/>
      <c r="KT301" s="16"/>
      <c r="KU301" s="16"/>
      <c r="KV301" s="16"/>
      <c r="KW301" s="16"/>
      <c r="KX301" s="16"/>
      <c r="KY301" s="16"/>
      <c r="KZ301" s="16"/>
      <c r="LA301" s="16"/>
      <c r="LB301" s="16"/>
      <c r="LC301" s="16"/>
      <c r="LD301" s="16"/>
      <c r="LE301" s="16"/>
      <c r="LF301" s="16"/>
      <c r="LG301" s="16"/>
      <c r="LH301" s="16"/>
      <c r="LI301" s="16"/>
      <c r="LJ301" s="16"/>
      <c r="LK301" s="16"/>
      <c r="LL301" s="16"/>
      <c r="LM301" s="16"/>
      <c r="LN301" s="16"/>
      <c r="LO301" s="16"/>
      <c r="LP301" s="16"/>
      <c r="LQ301" s="16"/>
      <c r="LR301" s="16"/>
      <c r="LS301" s="16"/>
      <c r="LT301" s="16"/>
      <c r="LU301" s="16"/>
      <c r="LV301" s="16"/>
      <c r="LW301" s="16"/>
      <c r="LX301" s="16"/>
      <c r="LY301" s="16"/>
      <c r="LZ301" s="16"/>
      <c r="MA301" s="16"/>
      <c r="MB301" s="16"/>
      <c r="MC301" s="16"/>
      <c r="MD301" s="16"/>
      <c r="ME301" s="16"/>
      <c r="MF301" s="16"/>
      <c r="MG301" s="16"/>
      <c r="MH301" s="16"/>
      <c r="MI301" s="16"/>
      <c r="MJ301" s="16"/>
      <c r="MK301" s="16"/>
      <c r="ML301" s="16"/>
      <c r="MM301" s="16"/>
      <c r="MN301" s="16"/>
      <c r="MO301" s="16"/>
      <c r="MP301" s="16"/>
      <c r="MQ301" s="16"/>
      <c r="MR301" s="16"/>
      <c r="MS301" s="16"/>
      <c r="MT301" s="16"/>
      <c r="MU301" s="16"/>
      <c r="MV301" s="16"/>
      <c r="MW301" s="16"/>
      <c r="MX301" s="16"/>
      <c r="MY301" s="16"/>
      <c r="MZ301" s="16"/>
      <c r="NA301" s="16"/>
      <c r="NB301" s="16"/>
      <c r="NC301" s="16"/>
      <c r="ND301" s="16"/>
      <c r="NE301" s="16"/>
      <c r="NF301" s="16"/>
      <c r="NG301" s="16"/>
      <c r="NH301" s="16"/>
      <c r="NI301" s="16"/>
      <c r="NJ301" s="16"/>
      <c r="NK301" s="16"/>
      <c r="NL301" s="16"/>
      <c r="NM301" s="16"/>
      <c r="NN301" s="16"/>
      <c r="NO301" s="16"/>
      <c r="NP301" s="16"/>
      <c r="NQ301" s="16"/>
      <c r="NR301" s="16"/>
      <c r="NS301" s="16"/>
      <c r="NT301" s="16"/>
      <c r="NU301" s="16"/>
      <c r="NV301" s="16"/>
      <c r="NW301" s="16"/>
      <c r="NX301" s="16"/>
      <c r="NY301" s="16"/>
      <c r="NZ301" s="16"/>
      <c r="OA301" s="16"/>
      <c r="OB301" s="16"/>
      <c r="OC301" s="16"/>
      <c r="OD301" s="16"/>
      <c r="OE301" s="16"/>
      <c r="OF301" s="16"/>
      <c r="OG301" s="16"/>
      <c r="OH301" s="16"/>
      <c r="OI301" s="16"/>
      <c r="OJ301" s="16"/>
      <c r="OK301" s="16"/>
      <c r="OL301" s="16"/>
      <c r="OM301" s="16"/>
      <c r="ON301" s="16"/>
      <c r="OO301" s="16"/>
      <c r="OP301" s="16"/>
      <c r="OQ301" s="16"/>
      <c r="OR301" s="16"/>
      <c r="OS301" s="16"/>
      <c r="OT301" s="16"/>
      <c r="OU301" s="16"/>
      <c r="OV301" s="16"/>
      <c r="OW301" s="16"/>
      <c r="OX301" s="16"/>
      <c r="OY301" s="16"/>
      <c r="OZ301" s="16"/>
      <c r="PA301" s="16"/>
      <c r="PB301" s="16"/>
      <c r="PC301" s="16"/>
      <c r="PD301" s="16"/>
      <c r="PE301" s="16"/>
      <c r="PF301" s="17"/>
    </row>
    <row r="304" spans="1:422" ht="27" thickBot="1">
      <c r="A304" s="113" t="s">
        <v>224</v>
      </c>
    </row>
    <row r="305" spans="1:422" ht="26.25">
      <c r="A305" s="114" t="s">
        <v>155</v>
      </c>
      <c r="B305" s="10"/>
      <c r="C305" s="10"/>
      <c r="D305" s="10"/>
      <c r="E305" s="10"/>
      <c r="F305" s="10"/>
      <c r="G305" s="10"/>
      <c r="H305" s="10"/>
      <c r="I305" s="10"/>
      <c r="J305" s="10"/>
      <c r="K305" s="10"/>
      <c r="L305" s="10"/>
      <c r="M305" s="10"/>
      <c r="N305" s="10"/>
      <c r="O305" s="10"/>
      <c r="P305" s="10"/>
      <c r="Q305" s="115" t="s">
        <v>225</v>
      </c>
      <c r="R305" s="10"/>
      <c r="S305" s="10"/>
      <c r="T305" s="10"/>
      <c r="U305" s="10"/>
      <c r="V305" s="10"/>
      <c r="W305" s="10"/>
      <c r="X305" s="10"/>
      <c r="Y305" s="10"/>
      <c r="Z305" s="10"/>
      <c r="AA305" s="10"/>
      <c r="AB305" s="10"/>
      <c r="AC305" s="10"/>
      <c r="AD305" s="10"/>
      <c r="AE305" s="10"/>
      <c r="AF305" s="10"/>
      <c r="AG305" s="10"/>
      <c r="AH305" s="115" t="s">
        <v>226</v>
      </c>
      <c r="AI305" s="10"/>
      <c r="AJ305" s="10"/>
      <c r="AK305" s="10"/>
      <c r="AL305" s="10"/>
      <c r="AM305" s="10"/>
      <c r="AN305" s="10"/>
      <c r="AO305" s="10"/>
      <c r="AP305" s="10"/>
      <c r="AQ305" s="10"/>
      <c r="AR305" s="10"/>
      <c r="AS305" s="10"/>
      <c r="AT305" s="10"/>
      <c r="AU305" s="10"/>
      <c r="AV305" s="10"/>
      <c r="AW305" s="10"/>
      <c r="AX305" s="115" t="s">
        <v>227</v>
      </c>
      <c r="AY305" s="10"/>
      <c r="AZ305" s="10"/>
      <c r="BA305" s="10"/>
      <c r="BB305" s="10"/>
      <c r="BC305" s="10"/>
      <c r="BD305" s="10"/>
      <c r="BE305" s="10"/>
      <c r="BF305" s="10"/>
      <c r="BG305" s="10"/>
      <c r="BH305" s="10"/>
      <c r="BI305" s="10"/>
      <c r="BJ305" s="10"/>
      <c r="BK305" s="10"/>
      <c r="BL305" s="10"/>
      <c r="BM305" s="115" t="s">
        <v>228</v>
      </c>
      <c r="BN305" s="10"/>
      <c r="BO305" s="10"/>
      <c r="BP305" s="10"/>
      <c r="BQ305" s="10"/>
      <c r="BR305" s="10"/>
      <c r="BS305" s="10"/>
      <c r="BT305" s="10"/>
      <c r="BU305" s="10"/>
      <c r="BV305" s="10"/>
      <c r="BW305" s="10"/>
      <c r="BX305" s="10"/>
      <c r="BY305" s="10"/>
      <c r="BZ305" s="10"/>
      <c r="CA305" s="10"/>
      <c r="CB305" s="115" t="s">
        <v>229</v>
      </c>
      <c r="CC305" s="10"/>
      <c r="CD305" s="10"/>
      <c r="CE305" s="10"/>
      <c r="CF305" s="10"/>
      <c r="CG305" s="10"/>
      <c r="CH305" s="10"/>
      <c r="CI305" s="10"/>
      <c r="CJ305" s="10"/>
      <c r="CK305" s="10"/>
      <c r="CL305" s="10"/>
      <c r="CM305" s="10"/>
      <c r="CN305" s="10"/>
      <c r="CO305" s="10"/>
      <c r="CP305" s="10"/>
      <c r="CQ305" s="115" t="s">
        <v>230</v>
      </c>
      <c r="CR305" s="10"/>
      <c r="CS305" s="10"/>
      <c r="CT305" s="10"/>
      <c r="CU305" s="10"/>
      <c r="CV305" s="10"/>
      <c r="CW305" s="10"/>
      <c r="CX305" s="10"/>
      <c r="CY305" s="10"/>
      <c r="CZ305" s="10"/>
      <c r="DA305" s="10"/>
      <c r="DB305" s="10"/>
      <c r="DC305" s="10"/>
      <c r="DD305" s="10"/>
      <c r="DE305" s="10"/>
      <c r="DF305" s="115" t="s">
        <v>231</v>
      </c>
      <c r="DG305" s="10"/>
      <c r="DH305" s="10"/>
      <c r="DI305" s="10"/>
      <c r="DJ305" s="10"/>
      <c r="DK305" s="10"/>
      <c r="DL305" s="10"/>
      <c r="DM305" s="10"/>
      <c r="DN305" s="10"/>
      <c r="DO305" s="10"/>
      <c r="DP305" s="10"/>
      <c r="DQ305" s="10"/>
      <c r="DR305" s="10"/>
      <c r="DS305" s="10"/>
      <c r="DT305" s="10"/>
      <c r="DU305" s="115" t="s">
        <v>232</v>
      </c>
      <c r="DV305" s="10"/>
      <c r="DW305" s="10"/>
      <c r="DX305" s="10"/>
      <c r="DY305" s="10"/>
      <c r="DZ305" s="10"/>
      <c r="EA305" s="10"/>
      <c r="EB305" s="10"/>
      <c r="EC305" s="10"/>
      <c r="ED305" s="10"/>
      <c r="EE305" s="10"/>
      <c r="EF305" s="10"/>
      <c r="EG305" s="10"/>
      <c r="EH305" s="10"/>
      <c r="EI305" s="10"/>
      <c r="EJ305" s="115" t="s">
        <v>233</v>
      </c>
      <c r="EK305" s="10"/>
      <c r="EL305" s="10"/>
      <c r="EM305" s="10"/>
      <c r="EN305" s="10"/>
      <c r="EO305" s="10"/>
      <c r="EP305" s="10"/>
      <c r="EQ305" s="10"/>
      <c r="ER305" s="10"/>
      <c r="ES305" s="10"/>
      <c r="ET305" s="10"/>
      <c r="EU305" s="10"/>
      <c r="EV305" s="10"/>
      <c r="EW305" s="10"/>
      <c r="EX305" s="10"/>
      <c r="EY305" s="115" t="s">
        <v>234</v>
      </c>
      <c r="EZ305" s="10"/>
      <c r="FA305" s="10"/>
      <c r="FB305" s="10"/>
      <c r="FC305" s="10"/>
      <c r="FD305" s="10"/>
      <c r="FE305" s="10"/>
      <c r="FF305" s="10"/>
      <c r="FG305" s="10"/>
      <c r="FH305" s="10"/>
      <c r="FI305" s="10"/>
      <c r="FJ305" s="10"/>
      <c r="FK305" s="10"/>
      <c r="FL305" s="10"/>
      <c r="FM305" s="10"/>
      <c r="FN305" s="115" t="s">
        <v>235</v>
      </c>
      <c r="FO305" s="10"/>
      <c r="FP305" s="10"/>
      <c r="FQ305" s="10"/>
      <c r="FR305" s="10"/>
      <c r="FS305" s="10"/>
      <c r="FT305" s="10"/>
      <c r="FU305" s="10"/>
      <c r="FV305" s="10"/>
      <c r="FW305" s="10"/>
      <c r="FX305" s="10"/>
      <c r="FY305" s="10"/>
      <c r="FZ305" s="10"/>
      <c r="GA305" s="10"/>
      <c r="GB305" s="10"/>
      <c r="GC305" s="115" t="s">
        <v>236</v>
      </c>
      <c r="GD305" s="10"/>
      <c r="GE305" s="10"/>
      <c r="GF305" s="10"/>
      <c r="GG305" s="10"/>
      <c r="GH305" s="10"/>
      <c r="GI305" s="10"/>
      <c r="GJ305" s="10"/>
      <c r="GK305" s="10"/>
      <c r="GL305" s="10"/>
      <c r="GM305" s="10"/>
      <c r="GN305" s="10"/>
      <c r="GO305" s="10"/>
      <c r="GP305" s="10"/>
      <c r="GQ305" s="10"/>
      <c r="GR305" s="115" t="s">
        <v>237</v>
      </c>
      <c r="GS305" s="10"/>
      <c r="GT305" s="10"/>
      <c r="GU305" s="10"/>
      <c r="GV305" s="10"/>
      <c r="GW305" s="10"/>
      <c r="GX305" s="10"/>
      <c r="GY305" s="10"/>
      <c r="GZ305" s="10"/>
      <c r="HA305" s="10"/>
      <c r="HB305" s="10"/>
      <c r="HC305" s="10"/>
      <c r="HD305" s="10"/>
      <c r="HE305" s="10"/>
      <c r="HF305" s="10"/>
      <c r="HG305" s="115" t="s">
        <v>238</v>
      </c>
      <c r="HH305" s="10"/>
      <c r="HI305" s="10"/>
      <c r="HJ305" s="10"/>
      <c r="HK305" s="10"/>
      <c r="HL305" s="10"/>
      <c r="HM305" s="10"/>
      <c r="HN305" s="10"/>
      <c r="HO305" s="10"/>
      <c r="HP305" s="10"/>
      <c r="HQ305" s="10"/>
      <c r="HR305" s="10"/>
      <c r="HS305" s="10"/>
      <c r="HT305" s="10"/>
      <c r="HU305" s="10"/>
      <c r="HV305" s="115" t="s">
        <v>239</v>
      </c>
      <c r="HW305" s="10"/>
      <c r="HX305" s="10"/>
      <c r="HY305" s="10"/>
      <c r="HZ305" s="10"/>
      <c r="IA305" s="10"/>
      <c r="IB305" s="10"/>
      <c r="IC305" s="10"/>
      <c r="ID305" s="10"/>
      <c r="IE305" s="10"/>
      <c r="IF305" s="10"/>
      <c r="IG305" s="10"/>
      <c r="IH305" s="10"/>
      <c r="II305" s="10"/>
      <c r="IJ305" s="10"/>
      <c r="IK305" s="115" t="s">
        <v>240</v>
      </c>
      <c r="IL305" s="10"/>
      <c r="IM305" s="10"/>
      <c r="IN305" s="10"/>
      <c r="IO305" s="10"/>
      <c r="IP305" s="10"/>
      <c r="IQ305" s="10"/>
      <c r="IR305" s="10"/>
      <c r="IS305" s="10"/>
      <c r="IT305" s="10"/>
      <c r="IU305" s="10"/>
      <c r="IV305" s="10"/>
      <c r="IW305" s="10"/>
      <c r="IX305" s="10"/>
      <c r="IY305" s="10"/>
      <c r="IZ305" s="115" t="s">
        <v>241</v>
      </c>
      <c r="JA305" s="10"/>
      <c r="JB305" s="10"/>
      <c r="JC305" s="10"/>
      <c r="JD305" s="10"/>
      <c r="JE305" s="10"/>
      <c r="JF305" s="10"/>
      <c r="JG305" s="10"/>
      <c r="JH305" s="10"/>
      <c r="JI305" s="10"/>
      <c r="JJ305" s="10"/>
      <c r="JK305" s="10"/>
      <c r="JL305" s="10"/>
      <c r="JM305" s="10"/>
      <c r="JN305" s="10"/>
      <c r="JO305" s="115" t="s">
        <v>242</v>
      </c>
      <c r="JP305" s="10"/>
      <c r="JQ305" s="10"/>
      <c r="JR305" s="10"/>
      <c r="JS305" s="10"/>
      <c r="JT305" s="10"/>
      <c r="JU305" s="10"/>
      <c r="JV305" s="10"/>
      <c r="JW305" s="10"/>
      <c r="JX305" s="10"/>
      <c r="JY305" s="10"/>
      <c r="JZ305" s="10"/>
      <c r="KA305" s="10"/>
      <c r="KB305" s="10"/>
      <c r="KC305" s="10"/>
      <c r="KD305" s="115" t="s">
        <v>243</v>
      </c>
      <c r="KE305" s="10"/>
      <c r="KF305" s="10"/>
      <c r="KG305" s="10"/>
      <c r="KH305" s="10"/>
      <c r="KI305" s="10"/>
      <c r="KJ305" s="10"/>
      <c r="KK305" s="10"/>
      <c r="KL305" s="10"/>
      <c r="KM305" s="10"/>
      <c r="KN305" s="10"/>
      <c r="KO305" s="10"/>
      <c r="KP305" s="10"/>
      <c r="KQ305" s="10"/>
      <c r="KR305" s="10"/>
      <c r="KS305" s="115" t="s">
        <v>244</v>
      </c>
      <c r="KT305" s="10"/>
      <c r="KU305" s="10"/>
      <c r="KV305" s="10"/>
      <c r="KW305" s="10"/>
      <c r="KX305" s="10"/>
      <c r="KY305" s="10"/>
      <c r="KZ305" s="10"/>
      <c r="LA305" s="10"/>
      <c r="LB305" s="10"/>
      <c r="LC305" s="10"/>
      <c r="LD305" s="10"/>
      <c r="LE305" s="10"/>
      <c r="LF305" s="10"/>
      <c r="LG305" s="10"/>
      <c r="LH305" s="115" t="s">
        <v>245</v>
      </c>
      <c r="LI305" s="10"/>
      <c r="LJ305" s="10"/>
      <c r="LK305" s="10"/>
      <c r="LL305" s="10"/>
      <c r="LM305" s="10"/>
      <c r="LN305" s="10"/>
      <c r="LO305" s="10"/>
      <c r="LP305" s="10"/>
      <c r="LQ305" s="10"/>
      <c r="LR305" s="10"/>
      <c r="LS305" s="10"/>
      <c r="LT305" s="10"/>
      <c r="LU305" s="10"/>
      <c r="LV305" s="10"/>
      <c r="LW305" s="115" t="s">
        <v>246</v>
      </c>
      <c r="LX305" s="10"/>
      <c r="LY305" s="10"/>
      <c r="LZ305" s="10"/>
      <c r="MA305" s="10"/>
      <c r="MB305" s="10"/>
      <c r="MC305" s="10"/>
      <c r="MD305" s="10"/>
      <c r="ME305" s="10"/>
      <c r="MF305" s="10"/>
      <c r="MG305" s="10"/>
      <c r="MH305" s="10"/>
      <c r="MI305" s="10"/>
      <c r="MJ305" s="10"/>
      <c r="MK305" s="10"/>
      <c r="ML305" s="115" t="s">
        <v>247</v>
      </c>
      <c r="MM305" s="10"/>
      <c r="MN305" s="10"/>
      <c r="MO305" s="10"/>
      <c r="MP305" s="10"/>
      <c r="MQ305" s="10"/>
      <c r="MR305" s="10"/>
      <c r="MS305" s="10"/>
      <c r="MT305" s="10"/>
      <c r="MU305" s="10"/>
      <c r="MV305" s="10"/>
      <c r="MW305" s="10"/>
      <c r="MX305" s="10"/>
      <c r="MY305" s="10"/>
      <c r="MZ305" s="10"/>
      <c r="NA305" s="115" t="s">
        <v>248</v>
      </c>
      <c r="NB305" s="10"/>
      <c r="NC305" s="10"/>
      <c r="ND305" s="10"/>
      <c r="NE305" s="10"/>
      <c r="NF305" s="10"/>
      <c r="NG305" s="10"/>
      <c r="NH305" s="10"/>
      <c r="NI305" s="10"/>
      <c r="NJ305" s="10"/>
      <c r="NK305" s="10"/>
      <c r="NL305" s="10"/>
      <c r="NM305" s="10"/>
      <c r="NN305" s="10"/>
      <c r="NO305" s="10"/>
      <c r="NP305" s="115" t="s">
        <v>249</v>
      </c>
      <c r="NQ305" s="10"/>
      <c r="NR305" s="10"/>
      <c r="NS305" s="10"/>
      <c r="NT305" s="10"/>
      <c r="NU305" s="10"/>
      <c r="NV305" s="10"/>
      <c r="NW305" s="10"/>
      <c r="NX305" s="10"/>
      <c r="NY305" s="10"/>
      <c r="NZ305" s="10"/>
      <c r="OA305" s="10"/>
      <c r="OB305" s="10"/>
      <c r="OC305" s="10"/>
      <c r="OD305" s="10"/>
      <c r="OE305" s="115" t="s">
        <v>250</v>
      </c>
      <c r="OF305" s="10"/>
      <c r="OG305" s="10"/>
      <c r="OH305" s="10"/>
      <c r="OI305" s="10"/>
      <c r="OJ305" s="10"/>
      <c r="OK305" s="10"/>
      <c r="OL305" s="10"/>
      <c r="OM305" s="10"/>
      <c r="ON305" s="10"/>
      <c r="OO305" s="10"/>
      <c r="OP305" s="10"/>
      <c r="OQ305" s="10"/>
      <c r="OR305" s="10"/>
      <c r="OS305" s="10"/>
      <c r="OT305" s="115" t="s">
        <v>251</v>
      </c>
      <c r="OU305" s="10"/>
      <c r="OV305" s="10"/>
      <c r="OW305" s="10"/>
      <c r="OX305" s="10"/>
      <c r="OY305" s="10"/>
      <c r="OZ305" s="10"/>
      <c r="PA305" s="10"/>
      <c r="PB305" s="10"/>
      <c r="PC305" s="10"/>
      <c r="PD305" s="10"/>
      <c r="PE305" s="10"/>
      <c r="PF305" s="11"/>
    </row>
    <row r="306" spans="1:422">
      <c r="A306" s="12"/>
      <c r="B306" s="13">
        <f>Calcolo_organizzazione_2!B33</f>
        <v>43466</v>
      </c>
      <c r="C306" s="13">
        <f>Calcolo_organizzazione_2!C33</f>
        <v>43497</v>
      </c>
      <c r="D306" s="13">
        <f>Calcolo_organizzazione_2!D33</f>
        <v>43525</v>
      </c>
      <c r="E306" s="13">
        <f>Calcolo_organizzazione_2!E33</f>
        <v>43556</v>
      </c>
      <c r="F306" s="13">
        <f>Calcolo_organizzazione_2!F33</f>
        <v>43586</v>
      </c>
      <c r="G306" s="13">
        <f>Calcolo_organizzazione_2!G33</f>
        <v>43617</v>
      </c>
      <c r="H306" s="13">
        <f>Calcolo_organizzazione_2!H33</f>
        <v>43647</v>
      </c>
      <c r="I306" s="13">
        <f>Calcolo_organizzazione_2!I33</f>
        <v>43678</v>
      </c>
      <c r="J306" s="13">
        <f>Calcolo_organizzazione_2!J33</f>
        <v>43709</v>
      </c>
      <c r="K306" s="13">
        <f>Calcolo_organizzazione_2!K33</f>
        <v>43739</v>
      </c>
      <c r="L306" s="13">
        <f>Calcolo_organizzazione_2!L33</f>
        <v>43770</v>
      </c>
      <c r="M306" s="13">
        <f>Calcolo_organizzazione_2!M33</f>
        <v>43800</v>
      </c>
      <c r="N306" s="13"/>
      <c r="R306" s="13" t="str">
        <f>TEXT('Input_Δ assenze'!B2,"mmmm")</f>
        <v>gennaio</v>
      </c>
      <c r="S306" s="13" t="str">
        <f>TEXT('Input_Δ assenze'!C2,"mmmm")</f>
        <v>febbraio</v>
      </c>
      <c r="T306" s="13" t="str">
        <f>TEXT('Input_Δ assenze'!D2,"mmmm")</f>
        <v>marzo</v>
      </c>
      <c r="U306" s="13" t="str">
        <f>TEXT('Input_Δ assenze'!E2,"mmmm")</f>
        <v>aprile</v>
      </c>
      <c r="V306" s="13" t="str">
        <f>TEXT('Input_Δ assenze'!F2,"mmmm")</f>
        <v>maggio</v>
      </c>
      <c r="W306" s="13" t="str">
        <f>TEXT('Input_Δ assenze'!G2,"mmmm")</f>
        <v>giugno</v>
      </c>
      <c r="X306" s="13" t="str">
        <f>TEXT('Input_Δ assenze'!H2,"mmmm")</f>
        <v>luglio</v>
      </c>
      <c r="Y306" s="13" t="str">
        <f>TEXT('Input_Δ assenze'!I2,"mmmm")</f>
        <v>agosto</v>
      </c>
      <c r="Z306" s="13" t="str">
        <f>TEXT('Input_Δ assenze'!J2,"mmmm")</f>
        <v>settembre</v>
      </c>
      <c r="AA306" s="13" t="str">
        <f>TEXT('Input_Δ assenze'!K2,"mmmm")</f>
        <v>ottobre</v>
      </c>
      <c r="AB306" s="13" t="str">
        <f>TEXT('Input_Δ assenze'!L2,"mmmm")</f>
        <v>novembre</v>
      </c>
      <c r="AC306" s="13" t="str">
        <f>TEXT('Input_Δ assenze'!M2,"mmmm")</f>
        <v>dicembre</v>
      </c>
      <c r="AH306" s="13"/>
      <c r="AI306" s="13" t="str">
        <f>TEXT('Input_Δ assenze'!B2,"mmmm")</f>
        <v>gennaio</v>
      </c>
      <c r="AJ306" s="13" t="str">
        <f>TEXT('Input_Δ assenze'!C2,"mmmm")</f>
        <v>febbraio</v>
      </c>
      <c r="AK306" s="13" t="str">
        <f>TEXT('Input_Δ assenze'!D2,"mmmm")</f>
        <v>marzo</v>
      </c>
      <c r="AL306" s="13" t="str">
        <f>TEXT('Input_Δ assenze'!E2,"mmmm")</f>
        <v>aprile</v>
      </c>
      <c r="AM306" s="13" t="str">
        <f>TEXT('Input_Δ assenze'!F2,"mmmm")</f>
        <v>maggio</v>
      </c>
      <c r="AN306" s="13" t="str">
        <f>TEXT('Input_Δ assenze'!G2,"mmmm")</f>
        <v>giugno</v>
      </c>
      <c r="AO306" s="13" t="str">
        <f>TEXT('Input_Δ assenze'!H2,"mmmm")</f>
        <v>luglio</v>
      </c>
      <c r="AP306" s="13" t="str">
        <f>TEXT('Input_Δ assenze'!I2,"mmmm")</f>
        <v>agosto</v>
      </c>
      <c r="AQ306" s="13" t="str">
        <f>TEXT('Input_Δ assenze'!J2,"mmmm")</f>
        <v>settembre</v>
      </c>
      <c r="AR306" s="13" t="str">
        <f>TEXT('Input_Δ assenze'!K2,"mmmm")</f>
        <v>ottobre</v>
      </c>
      <c r="AS306" s="13" t="str">
        <f>TEXT('Input_Δ assenze'!L2,"mmmm")</f>
        <v>novembre</v>
      </c>
      <c r="AT306" s="13" t="str">
        <f>TEXT('Input_Δ assenze'!M2,"mmmm")</f>
        <v>dicembre</v>
      </c>
      <c r="AX306" s="13"/>
      <c r="AY306" s="13" t="str">
        <f>TEXT('Input_Δ assenze'!B2,"mmmm")</f>
        <v>gennaio</v>
      </c>
      <c r="AZ306" s="13" t="str">
        <f>TEXT('Input_Δ assenze'!C2,"mmmm")</f>
        <v>febbraio</v>
      </c>
      <c r="BA306" s="13" t="str">
        <f>TEXT('Input_Δ assenze'!D2,"mmmm")</f>
        <v>marzo</v>
      </c>
      <c r="BB306" s="13" t="str">
        <f>TEXT('Input_Δ assenze'!E2,"mmmm")</f>
        <v>aprile</v>
      </c>
      <c r="BC306" s="13" t="str">
        <f>TEXT('Input_Δ assenze'!F2,"mmmm")</f>
        <v>maggio</v>
      </c>
      <c r="BD306" s="13" t="str">
        <f>TEXT('Input_Δ assenze'!G2,"mmmm")</f>
        <v>giugno</v>
      </c>
      <c r="BE306" s="13" t="str">
        <f>TEXT('Input_Δ assenze'!H2,"mmmm")</f>
        <v>luglio</v>
      </c>
      <c r="BF306" s="13" t="str">
        <f>TEXT('Input_Δ assenze'!I2,"mmmm")</f>
        <v>agosto</v>
      </c>
      <c r="BG306" s="13" t="str">
        <f>TEXT('Input_Δ assenze'!J2,"mmmm")</f>
        <v>settembre</v>
      </c>
      <c r="BH306" s="13" t="str">
        <f>TEXT('Input_Δ assenze'!K2,"mmmm")</f>
        <v>ottobre</v>
      </c>
      <c r="BI306" s="13" t="str">
        <f>TEXT('Input_Δ assenze'!L2,"mmmm")</f>
        <v>novembre</v>
      </c>
      <c r="BJ306" s="13" t="str">
        <f>TEXT('Input_Δ assenze'!M2,"mmmm")</f>
        <v>dicembre</v>
      </c>
      <c r="BM306" s="13"/>
      <c r="BN306" s="13" t="str">
        <f>TEXT('Input_Δ assenze'!B2,"mmmm")</f>
        <v>gennaio</v>
      </c>
      <c r="BO306" s="13" t="str">
        <f>TEXT('Input_Δ assenze'!C2,"mmmm")</f>
        <v>febbraio</v>
      </c>
      <c r="BP306" s="13" t="str">
        <f>TEXT('Input_Δ assenze'!D2,"mmmm")</f>
        <v>marzo</v>
      </c>
      <c r="BQ306" s="13" t="str">
        <f>TEXT('Input_Δ assenze'!E2,"mmmm")</f>
        <v>aprile</v>
      </c>
      <c r="BR306" s="13" t="str">
        <f>TEXT('Input_Δ assenze'!F2,"mmmm")</f>
        <v>maggio</v>
      </c>
      <c r="BS306" s="13" t="str">
        <f>TEXT('Input_Δ assenze'!G2,"mmmm")</f>
        <v>giugno</v>
      </c>
      <c r="BT306" s="13" t="str">
        <f>TEXT('Input_Δ assenze'!H2,"mmmm")</f>
        <v>luglio</v>
      </c>
      <c r="BU306" s="13" t="str">
        <f>TEXT('Input_Δ assenze'!I2,"mmmm")</f>
        <v>agosto</v>
      </c>
      <c r="BV306" s="13" t="str">
        <f>TEXT('Input_Δ assenze'!J2,"mmmm")</f>
        <v>settembre</v>
      </c>
      <c r="BW306" s="13" t="str">
        <f>TEXT('Input_Δ assenze'!K2,"mmmm")</f>
        <v>ottobre</v>
      </c>
      <c r="BX306" s="13" t="str">
        <f>TEXT('Input_Δ assenze'!L2,"mmmm")</f>
        <v>novembre</v>
      </c>
      <c r="BY306" s="13" t="str">
        <f>TEXT('Input_Δ assenze'!M2,"mmmm")</f>
        <v>dicembre</v>
      </c>
      <c r="CB306" s="13"/>
      <c r="CC306" s="13" t="str">
        <f>TEXT('Input_Δ assenze'!B2,"mmmm")</f>
        <v>gennaio</v>
      </c>
      <c r="CD306" s="13" t="str">
        <f>TEXT('Input_Δ assenze'!C2,"mmmm")</f>
        <v>febbraio</v>
      </c>
      <c r="CE306" s="13" t="str">
        <f>TEXT('Input_Δ assenze'!D2,"mmmm")</f>
        <v>marzo</v>
      </c>
      <c r="CF306" s="13" t="str">
        <f>TEXT('Input_Δ assenze'!E2,"mmmm")</f>
        <v>aprile</v>
      </c>
      <c r="CG306" s="13" t="str">
        <f>TEXT('Input_Δ assenze'!F2,"mmmm")</f>
        <v>maggio</v>
      </c>
      <c r="CH306" s="13" t="str">
        <f>TEXT('Input_Δ assenze'!G2,"mmmm")</f>
        <v>giugno</v>
      </c>
      <c r="CI306" s="13" t="str">
        <f>TEXT('Input_Δ assenze'!H2,"mmmm")</f>
        <v>luglio</v>
      </c>
      <c r="CJ306" s="13" t="str">
        <f>TEXT('Input_Δ assenze'!I2,"mmmm")</f>
        <v>agosto</v>
      </c>
      <c r="CK306" s="13" t="str">
        <f>TEXT('Input_Δ assenze'!J2,"mmmm")</f>
        <v>settembre</v>
      </c>
      <c r="CL306" s="13" t="str">
        <f>TEXT('Input_Δ assenze'!K2,"mmmm")</f>
        <v>ottobre</v>
      </c>
      <c r="CM306" s="13" t="str">
        <f>TEXT('Input_Δ assenze'!L2,"mmmm")</f>
        <v>novembre</v>
      </c>
      <c r="CN306" s="13" t="str">
        <f>TEXT('Input_Δ assenze'!M2,"mmmm")</f>
        <v>dicembre</v>
      </c>
      <c r="CQ306" s="13"/>
      <c r="CR306" s="13" t="str">
        <f>TEXT('Input_Δ assenze'!B2,"mmmm")</f>
        <v>gennaio</v>
      </c>
      <c r="CS306" s="13" t="str">
        <f>TEXT('Input_Δ assenze'!C2,"mmmm")</f>
        <v>febbraio</v>
      </c>
      <c r="CT306" s="13" t="str">
        <f>TEXT('Input_Δ assenze'!D2,"mmmm")</f>
        <v>marzo</v>
      </c>
      <c r="CU306" s="13" t="str">
        <f>TEXT('Input_Δ assenze'!E2,"mmmm")</f>
        <v>aprile</v>
      </c>
      <c r="CV306" s="13" t="str">
        <f>TEXT('Input_Δ assenze'!F2,"mmmm")</f>
        <v>maggio</v>
      </c>
      <c r="CW306" s="13" t="str">
        <f>TEXT('Input_Δ assenze'!G2,"mmmm")</f>
        <v>giugno</v>
      </c>
      <c r="CX306" s="13" t="str">
        <f>TEXT('Input_Δ assenze'!H2,"mmmm")</f>
        <v>luglio</v>
      </c>
      <c r="CY306" s="13" t="str">
        <f>TEXT('Input_Δ assenze'!I2,"mmmm")</f>
        <v>agosto</v>
      </c>
      <c r="CZ306" s="13" t="str">
        <f>TEXT('Input_Δ assenze'!J2,"mmmm")</f>
        <v>settembre</v>
      </c>
      <c r="DA306" s="13" t="str">
        <f>TEXT('Input_Δ assenze'!K2,"mmmm")</f>
        <v>ottobre</v>
      </c>
      <c r="DB306" s="13" t="str">
        <f>TEXT('Input_Δ assenze'!L2,"mmmm")</f>
        <v>novembre</v>
      </c>
      <c r="DC306" s="13" t="str">
        <f>TEXT('Input_Δ assenze'!M2,"mmmm")</f>
        <v>dicembre</v>
      </c>
      <c r="DF306" s="13"/>
      <c r="DG306" s="13" t="str">
        <f>TEXT('Input_Δ assenze'!B2,"mmmm")</f>
        <v>gennaio</v>
      </c>
      <c r="DH306" s="13" t="str">
        <f>TEXT('Input_Δ assenze'!C2,"mmmm")</f>
        <v>febbraio</v>
      </c>
      <c r="DI306" s="13" t="str">
        <f>TEXT('Input_Δ assenze'!D2,"mmmm")</f>
        <v>marzo</v>
      </c>
      <c r="DJ306" s="13" t="str">
        <f>TEXT('Input_Δ assenze'!E2,"mmmm")</f>
        <v>aprile</v>
      </c>
      <c r="DK306" s="13" t="str">
        <f>TEXT('Input_Δ assenze'!F2,"mmmm")</f>
        <v>maggio</v>
      </c>
      <c r="DL306" s="13" t="str">
        <f>TEXT('Input_Δ assenze'!G2,"mmmm")</f>
        <v>giugno</v>
      </c>
      <c r="DM306" s="13" t="str">
        <f>TEXT('Input_Δ assenze'!H2,"mmmm")</f>
        <v>luglio</v>
      </c>
      <c r="DN306" s="13" t="str">
        <f>TEXT('Input_Δ assenze'!I2,"mmmm")</f>
        <v>agosto</v>
      </c>
      <c r="DO306" s="13" t="str">
        <f>TEXT('Input_Δ assenze'!J2,"mmmm")</f>
        <v>settembre</v>
      </c>
      <c r="DP306" s="13" t="str">
        <f>TEXT('Input_Δ assenze'!K2,"mmmm")</f>
        <v>ottobre</v>
      </c>
      <c r="DQ306" s="13" t="str">
        <f>TEXT('Input_Δ assenze'!L2,"mmmm")</f>
        <v>novembre</v>
      </c>
      <c r="DR306" s="13" t="str">
        <f>TEXT('Input_Δ assenze'!M2,"mmmm")</f>
        <v>dicembre</v>
      </c>
      <c r="DU306" s="13"/>
      <c r="DV306" s="13" t="str">
        <f>TEXT('Input_Δ assenze'!B2,"mmmm")</f>
        <v>gennaio</v>
      </c>
      <c r="DW306" s="13" t="str">
        <f>TEXT('Input_Δ assenze'!C2,"mmmm")</f>
        <v>febbraio</v>
      </c>
      <c r="DX306" s="13" t="str">
        <f>TEXT('Input_Δ assenze'!D2,"mmmm")</f>
        <v>marzo</v>
      </c>
      <c r="DY306" s="13" t="str">
        <f>TEXT('Input_Δ assenze'!E2,"mmmm")</f>
        <v>aprile</v>
      </c>
      <c r="DZ306" s="13" t="str">
        <f>TEXT('Input_Δ assenze'!F2,"mmmm")</f>
        <v>maggio</v>
      </c>
      <c r="EA306" s="13" t="str">
        <f>TEXT('Input_Δ assenze'!G2,"mmmm")</f>
        <v>giugno</v>
      </c>
      <c r="EB306" s="13" t="str">
        <f>TEXT('Input_Δ assenze'!H2,"mmmm")</f>
        <v>luglio</v>
      </c>
      <c r="EC306" s="13" t="str">
        <f>TEXT('Input_Δ assenze'!I2,"mmmm")</f>
        <v>agosto</v>
      </c>
      <c r="ED306" s="13" t="str">
        <f>TEXT('Input_Δ assenze'!J2,"mmmm")</f>
        <v>settembre</v>
      </c>
      <c r="EE306" s="13" t="str">
        <f>TEXT('Input_Δ assenze'!K2,"mmmm")</f>
        <v>ottobre</v>
      </c>
      <c r="EF306" s="13" t="str">
        <f>TEXT('Input_Δ assenze'!L2,"mmmm")</f>
        <v>novembre</v>
      </c>
      <c r="EG306" s="13" t="str">
        <f>TEXT('Input_Δ assenze'!M2,"mmmm")</f>
        <v>dicembre</v>
      </c>
      <c r="EJ306" s="13"/>
      <c r="EK306" s="13" t="str">
        <f>TEXT('Input_Δ assenze'!B2,"mmmm")</f>
        <v>gennaio</v>
      </c>
      <c r="EL306" s="13" t="str">
        <f>TEXT('Input_Δ assenze'!C2,"mmmm")</f>
        <v>febbraio</v>
      </c>
      <c r="EM306" s="13" t="str">
        <f>TEXT('Input_Δ assenze'!D2,"mmmm")</f>
        <v>marzo</v>
      </c>
      <c r="EN306" s="13" t="str">
        <f>TEXT('Input_Δ assenze'!E2,"mmmm")</f>
        <v>aprile</v>
      </c>
      <c r="EO306" s="13" t="str">
        <f>TEXT('Input_Δ assenze'!F2,"mmmm")</f>
        <v>maggio</v>
      </c>
      <c r="EP306" s="13" t="str">
        <f>TEXT('Input_Δ assenze'!G2,"mmmm")</f>
        <v>giugno</v>
      </c>
      <c r="EQ306" s="13" t="str">
        <f>TEXT('Input_Δ assenze'!H2,"mmmm")</f>
        <v>luglio</v>
      </c>
      <c r="ER306" s="13" t="str">
        <f>TEXT('Input_Δ assenze'!I2,"mmmm")</f>
        <v>agosto</v>
      </c>
      <c r="ES306" s="13" t="str">
        <f>TEXT('Input_Δ assenze'!J2,"mmmm")</f>
        <v>settembre</v>
      </c>
      <c r="ET306" s="13" t="str">
        <f>TEXT('Input_Δ assenze'!K2,"mmmm")</f>
        <v>ottobre</v>
      </c>
      <c r="EU306" s="13" t="str">
        <f>TEXT('Input_Δ assenze'!L2,"mmmm")</f>
        <v>novembre</v>
      </c>
      <c r="EV306" s="13" t="str">
        <f>TEXT('Input_Δ assenze'!M2,"mmmm")</f>
        <v>dicembre</v>
      </c>
      <c r="EY306" s="13"/>
      <c r="EZ306" s="13" t="str">
        <f>TEXT('Input_Δ assenze'!B2,"mmmm")</f>
        <v>gennaio</v>
      </c>
      <c r="FA306" s="13" t="str">
        <f>TEXT('Input_Δ assenze'!C2,"mmmm")</f>
        <v>febbraio</v>
      </c>
      <c r="FB306" s="13" t="str">
        <f>TEXT('Input_Δ assenze'!D2,"mmmm")</f>
        <v>marzo</v>
      </c>
      <c r="FC306" s="13" t="str">
        <f>TEXT('Input_Δ assenze'!E2,"mmmm")</f>
        <v>aprile</v>
      </c>
      <c r="FD306" s="13" t="str">
        <f>TEXT('Input_Δ assenze'!F2,"mmmm")</f>
        <v>maggio</v>
      </c>
      <c r="FE306" s="13" t="str">
        <f>TEXT('Input_Δ assenze'!G2,"mmmm")</f>
        <v>giugno</v>
      </c>
      <c r="FF306" s="13" t="str">
        <f>TEXT('Input_Δ assenze'!H2,"mmmm")</f>
        <v>luglio</v>
      </c>
      <c r="FG306" s="13" t="str">
        <f>TEXT('Input_Δ assenze'!I2,"mmmm")</f>
        <v>agosto</v>
      </c>
      <c r="FH306" s="13" t="str">
        <f>TEXT('Input_Δ assenze'!J2,"mmmm")</f>
        <v>settembre</v>
      </c>
      <c r="FI306" s="13" t="str">
        <f>TEXT('Input_Δ assenze'!K2,"mmmm")</f>
        <v>ottobre</v>
      </c>
      <c r="FJ306" s="13" t="str">
        <f>TEXT('Input_Δ assenze'!L2,"mmmm")</f>
        <v>novembre</v>
      </c>
      <c r="FK306" s="13" t="str">
        <f>TEXT('Input_Δ assenze'!M2,"mmmm")</f>
        <v>dicembre</v>
      </c>
      <c r="FN306" s="13"/>
      <c r="FO306" s="13" t="str">
        <f>TEXT('Input_Δ assenze'!B2,"mmmm")</f>
        <v>gennaio</v>
      </c>
      <c r="FP306" s="13" t="str">
        <f>TEXT('Input_Δ assenze'!C2,"mmmm")</f>
        <v>febbraio</v>
      </c>
      <c r="FQ306" s="13" t="str">
        <f>TEXT('Input_Δ assenze'!D2,"mmmm")</f>
        <v>marzo</v>
      </c>
      <c r="FR306" s="13" t="str">
        <f>TEXT('Input_Δ assenze'!E2,"mmmm")</f>
        <v>aprile</v>
      </c>
      <c r="FS306" s="13" t="str">
        <f>TEXT('Input_Δ assenze'!F2,"mmmm")</f>
        <v>maggio</v>
      </c>
      <c r="FT306" s="13" t="str">
        <f>TEXT('Input_Δ assenze'!G2,"mmmm")</f>
        <v>giugno</v>
      </c>
      <c r="FU306" s="13" t="str">
        <f>TEXT('Input_Δ assenze'!H2,"mmmm")</f>
        <v>luglio</v>
      </c>
      <c r="FV306" s="13" t="str">
        <f>TEXT('Input_Δ assenze'!I2,"mmmm")</f>
        <v>agosto</v>
      </c>
      <c r="FW306" s="13" t="str">
        <f>TEXT('Input_Δ assenze'!J2,"mmmm")</f>
        <v>settembre</v>
      </c>
      <c r="FX306" s="13" t="str">
        <f>TEXT('Input_Δ assenze'!K2,"mmmm")</f>
        <v>ottobre</v>
      </c>
      <c r="FY306" s="13" t="str">
        <f>TEXT('Input_Δ assenze'!L2,"mmmm")</f>
        <v>novembre</v>
      </c>
      <c r="FZ306" s="13" t="str">
        <f>TEXT('Input_Δ assenze'!M2,"mmmm")</f>
        <v>dicembre</v>
      </c>
      <c r="GC306" s="13"/>
      <c r="GD306" s="13" t="str">
        <f>TEXT('Input_Δ assenze'!B2,"mmmm")</f>
        <v>gennaio</v>
      </c>
      <c r="GE306" s="13" t="str">
        <f>TEXT('Input_Δ assenze'!C2,"mmmm")</f>
        <v>febbraio</v>
      </c>
      <c r="GF306" s="13" t="str">
        <f>TEXT('Input_Δ assenze'!D2,"mmmm")</f>
        <v>marzo</v>
      </c>
      <c r="GG306" s="13" t="str">
        <f>TEXT('Input_Δ assenze'!E2,"mmmm")</f>
        <v>aprile</v>
      </c>
      <c r="GH306" s="13" t="str">
        <f>TEXT('Input_Δ assenze'!F2,"mmmm")</f>
        <v>maggio</v>
      </c>
      <c r="GI306" s="13" t="str">
        <f>TEXT('Input_Δ assenze'!G2,"mmmm")</f>
        <v>giugno</v>
      </c>
      <c r="GJ306" s="13" t="str">
        <f>TEXT('Input_Δ assenze'!H2,"mmmm")</f>
        <v>luglio</v>
      </c>
      <c r="GK306" s="13" t="str">
        <f>TEXT('Input_Δ assenze'!I2,"mmmm")</f>
        <v>agosto</v>
      </c>
      <c r="GL306" s="13" t="str">
        <f>TEXT('Input_Δ assenze'!J2,"mmmm")</f>
        <v>settembre</v>
      </c>
      <c r="GM306" s="13" t="str">
        <f>TEXT('Input_Δ assenze'!K2,"mmmm")</f>
        <v>ottobre</v>
      </c>
      <c r="GN306" s="13" t="str">
        <f>TEXT('Input_Δ assenze'!L2,"mmmm")</f>
        <v>novembre</v>
      </c>
      <c r="GO306" s="13" t="str">
        <f>TEXT('Input_Δ assenze'!M2,"mmmm")</f>
        <v>dicembre</v>
      </c>
      <c r="GR306" s="13"/>
      <c r="GS306" s="13" t="str">
        <f>TEXT('Input_Δ assenze'!B2,"mmmm")</f>
        <v>gennaio</v>
      </c>
      <c r="GT306" s="13" t="str">
        <f>TEXT('Input_Δ assenze'!C2,"mmmm")</f>
        <v>febbraio</v>
      </c>
      <c r="GU306" s="13" t="str">
        <f>TEXT('Input_Δ assenze'!D2,"mmmm")</f>
        <v>marzo</v>
      </c>
      <c r="GV306" s="13" t="str">
        <f>TEXT('Input_Δ assenze'!E2,"mmmm")</f>
        <v>aprile</v>
      </c>
      <c r="GW306" s="13" t="str">
        <f>TEXT('Input_Δ assenze'!F2,"mmmm")</f>
        <v>maggio</v>
      </c>
      <c r="GX306" s="13" t="str">
        <f>TEXT('Input_Δ assenze'!G2,"mmmm")</f>
        <v>giugno</v>
      </c>
      <c r="GY306" s="13" t="str">
        <f>TEXT('Input_Δ assenze'!H2,"mmmm")</f>
        <v>luglio</v>
      </c>
      <c r="GZ306" s="13" t="str">
        <f>TEXT('Input_Δ assenze'!I2,"mmmm")</f>
        <v>agosto</v>
      </c>
      <c r="HA306" s="13" t="str">
        <f>TEXT('Input_Δ assenze'!J2,"mmmm")</f>
        <v>settembre</v>
      </c>
      <c r="HB306" s="13" t="str">
        <f>TEXT('Input_Δ assenze'!K2,"mmmm")</f>
        <v>ottobre</v>
      </c>
      <c r="HC306" s="13" t="str">
        <f>TEXT('Input_Δ assenze'!L2,"mmmm")</f>
        <v>novembre</v>
      </c>
      <c r="HD306" s="13" t="str">
        <f>TEXT('Input_Δ assenze'!M2,"mmmm")</f>
        <v>dicembre</v>
      </c>
      <c r="HG306" s="13"/>
      <c r="HH306" s="13" t="str">
        <f>TEXT('Input_Δ assenze'!B2,"mmmm")</f>
        <v>gennaio</v>
      </c>
      <c r="HI306" s="13" t="str">
        <f>TEXT('Input_Δ assenze'!C2,"mmmm")</f>
        <v>febbraio</v>
      </c>
      <c r="HJ306" s="13" t="str">
        <f>TEXT('Input_Δ assenze'!D2,"mmmm")</f>
        <v>marzo</v>
      </c>
      <c r="HK306" s="13" t="str">
        <f>TEXT('Input_Δ assenze'!E2,"mmmm")</f>
        <v>aprile</v>
      </c>
      <c r="HL306" s="13" t="str">
        <f>TEXT('Input_Δ assenze'!F2,"mmmm")</f>
        <v>maggio</v>
      </c>
      <c r="HM306" s="13" t="str">
        <f>TEXT('Input_Δ assenze'!G2,"mmmm")</f>
        <v>giugno</v>
      </c>
      <c r="HN306" s="13" t="str">
        <f>TEXT('Input_Δ assenze'!H2,"mmmm")</f>
        <v>luglio</v>
      </c>
      <c r="HO306" s="13" t="str">
        <f>TEXT('Input_Δ assenze'!I2,"mmmm")</f>
        <v>agosto</v>
      </c>
      <c r="HP306" s="13" t="str">
        <f>TEXT('Input_Δ assenze'!J2,"mmmm")</f>
        <v>settembre</v>
      </c>
      <c r="HQ306" s="13" t="str">
        <f>TEXT('Input_Δ assenze'!K2,"mmmm")</f>
        <v>ottobre</v>
      </c>
      <c r="HR306" s="13" t="str">
        <f>TEXT('Input_Δ assenze'!L2,"mmmm")</f>
        <v>novembre</v>
      </c>
      <c r="HS306" s="13" t="str">
        <f>TEXT('Input_Δ assenze'!M2,"mmmm")</f>
        <v>dicembre</v>
      </c>
      <c r="HV306" s="13"/>
      <c r="HW306" s="13" t="str">
        <f>TEXT('Input_Δ assenze'!B2,"mmmm")</f>
        <v>gennaio</v>
      </c>
      <c r="HX306" s="13" t="str">
        <f>TEXT('Input_Δ assenze'!C2,"mmmm")</f>
        <v>febbraio</v>
      </c>
      <c r="HY306" s="13" t="str">
        <f>TEXT('Input_Δ assenze'!D2,"mmmm")</f>
        <v>marzo</v>
      </c>
      <c r="HZ306" s="13" t="str">
        <f>TEXT('Input_Δ assenze'!E2,"mmmm")</f>
        <v>aprile</v>
      </c>
      <c r="IA306" s="13" t="str">
        <f>TEXT('Input_Δ assenze'!F2,"mmmm")</f>
        <v>maggio</v>
      </c>
      <c r="IB306" s="13" t="str">
        <f>TEXT('Input_Δ assenze'!G2,"mmmm")</f>
        <v>giugno</v>
      </c>
      <c r="IC306" s="13" t="str">
        <f>TEXT('Input_Δ assenze'!H2,"mmmm")</f>
        <v>luglio</v>
      </c>
      <c r="ID306" s="13" t="str">
        <f>TEXT('Input_Δ assenze'!I2,"mmmm")</f>
        <v>agosto</v>
      </c>
      <c r="IE306" s="13" t="str">
        <f>TEXT('Input_Δ assenze'!J2,"mmmm")</f>
        <v>settembre</v>
      </c>
      <c r="IF306" s="13" t="str">
        <f>TEXT('Input_Δ assenze'!K2,"mmmm")</f>
        <v>ottobre</v>
      </c>
      <c r="IG306" s="13" t="str">
        <f>TEXT('Input_Δ assenze'!L2,"mmmm")</f>
        <v>novembre</v>
      </c>
      <c r="IH306" s="13" t="str">
        <f>TEXT('Input_Δ assenze'!M2,"mmmm")</f>
        <v>dicembre</v>
      </c>
      <c r="IK306" s="13"/>
      <c r="IL306" s="13" t="str">
        <f>TEXT('Input_Δ assenze'!B2,"mmmm")</f>
        <v>gennaio</v>
      </c>
      <c r="IM306" s="13" t="str">
        <f>TEXT('Input_Δ assenze'!C2,"mmmm")</f>
        <v>febbraio</v>
      </c>
      <c r="IN306" s="13" t="str">
        <f>TEXT('Input_Δ assenze'!D2,"mmmm")</f>
        <v>marzo</v>
      </c>
      <c r="IO306" s="13" t="str">
        <f>TEXT('Input_Δ assenze'!E2,"mmmm")</f>
        <v>aprile</v>
      </c>
      <c r="IP306" s="13" t="str">
        <f>TEXT('Input_Δ assenze'!F2,"mmmm")</f>
        <v>maggio</v>
      </c>
      <c r="IQ306" s="13" t="str">
        <f>TEXT('Input_Δ assenze'!G2,"mmmm")</f>
        <v>giugno</v>
      </c>
      <c r="IR306" s="13" t="str">
        <f>TEXT('Input_Δ assenze'!H2,"mmmm")</f>
        <v>luglio</v>
      </c>
      <c r="IS306" s="13" t="str">
        <f>TEXT('Input_Δ assenze'!I2,"mmmm")</f>
        <v>agosto</v>
      </c>
      <c r="IT306" s="13" t="str">
        <f>TEXT('Input_Δ assenze'!J2,"mmmm")</f>
        <v>settembre</v>
      </c>
      <c r="IU306" s="13" t="str">
        <f>TEXT('Input_Δ assenze'!K2,"mmmm")</f>
        <v>ottobre</v>
      </c>
      <c r="IV306" s="13" t="str">
        <f>TEXT('Input_Δ assenze'!L2,"mmmm")</f>
        <v>novembre</v>
      </c>
      <c r="IW306" s="13" t="str">
        <f>TEXT('Input_Δ assenze'!M2,"mmmm")</f>
        <v>dicembre</v>
      </c>
      <c r="IZ306" s="13"/>
      <c r="JA306" s="13" t="str">
        <f>TEXT('Input_Δ assenze'!B2,"mmmm")</f>
        <v>gennaio</v>
      </c>
      <c r="JB306" s="13" t="str">
        <f>TEXT('Input_Δ assenze'!C2,"mmmm")</f>
        <v>febbraio</v>
      </c>
      <c r="JC306" s="13" t="str">
        <f>TEXT('Input_Δ assenze'!D2,"mmmm")</f>
        <v>marzo</v>
      </c>
      <c r="JD306" s="13" t="str">
        <f>TEXT('Input_Δ assenze'!E2,"mmmm")</f>
        <v>aprile</v>
      </c>
      <c r="JE306" s="13" t="str">
        <f>TEXT('Input_Δ assenze'!F2,"mmmm")</f>
        <v>maggio</v>
      </c>
      <c r="JF306" s="13" t="str">
        <f>TEXT('Input_Δ assenze'!G2,"mmmm")</f>
        <v>giugno</v>
      </c>
      <c r="JG306" s="13" t="str">
        <f>TEXT('Input_Δ assenze'!H2,"mmmm")</f>
        <v>luglio</v>
      </c>
      <c r="JH306" s="13" t="str">
        <f>TEXT('Input_Δ assenze'!I2,"mmmm")</f>
        <v>agosto</v>
      </c>
      <c r="JI306" s="13" t="str">
        <f>TEXT('Input_Δ assenze'!J2,"mmmm")</f>
        <v>settembre</v>
      </c>
      <c r="JJ306" s="13" t="str">
        <f>TEXT('Input_Δ assenze'!K2,"mmmm")</f>
        <v>ottobre</v>
      </c>
      <c r="JK306" s="13" t="str">
        <f>TEXT('Input_Δ assenze'!L2,"mmmm")</f>
        <v>novembre</v>
      </c>
      <c r="JL306" s="13" t="str">
        <f>TEXT('Input_Δ assenze'!M2,"mmmm")</f>
        <v>dicembre</v>
      </c>
      <c r="JO306" s="13"/>
      <c r="JP306" s="13" t="str">
        <f>TEXT('Input_Δ assenze'!B2,"mmmm")</f>
        <v>gennaio</v>
      </c>
      <c r="JQ306" s="13" t="str">
        <f>TEXT('Input_Δ assenze'!C2,"mmmm")</f>
        <v>febbraio</v>
      </c>
      <c r="JR306" s="13" t="str">
        <f>TEXT('Input_Δ assenze'!D2,"mmmm")</f>
        <v>marzo</v>
      </c>
      <c r="JS306" s="13" t="str">
        <f>TEXT('Input_Δ assenze'!E2,"mmmm")</f>
        <v>aprile</v>
      </c>
      <c r="JT306" s="13" t="str">
        <f>TEXT('Input_Δ assenze'!F2,"mmmm")</f>
        <v>maggio</v>
      </c>
      <c r="JU306" s="13" t="str">
        <f>TEXT('Input_Δ assenze'!G2,"mmmm")</f>
        <v>giugno</v>
      </c>
      <c r="JV306" s="13" t="str">
        <f>TEXT('Input_Δ assenze'!H2,"mmmm")</f>
        <v>luglio</v>
      </c>
      <c r="JW306" s="13" t="str">
        <f>TEXT('Input_Δ assenze'!I2,"mmmm")</f>
        <v>agosto</v>
      </c>
      <c r="JX306" s="13" t="str">
        <f>TEXT('Input_Δ assenze'!J2,"mmmm")</f>
        <v>settembre</v>
      </c>
      <c r="JY306" s="13" t="str">
        <f>TEXT('Input_Δ assenze'!K2,"mmmm")</f>
        <v>ottobre</v>
      </c>
      <c r="JZ306" s="13" t="str">
        <f>TEXT('Input_Δ assenze'!L2,"mmmm")</f>
        <v>novembre</v>
      </c>
      <c r="KA306" s="13" t="str">
        <f>TEXT('Input_Δ assenze'!M2,"mmmm")</f>
        <v>dicembre</v>
      </c>
      <c r="KD306" s="13"/>
      <c r="KE306" s="13" t="str">
        <f>TEXT('Input_Δ assenze'!B2,"mmmm")</f>
        <v>gennaio</v>
      </c>
      <c r="KF306" s="13" t="str">
        <f>TEXT('Input_Δ assenze'!C2,"mmmm")</f>
        <v>febbraio</v>
      </c>
      <c r="KG306" s="13" t="str">
        <f>TEXT('Input_Δ assenze'!D2,"mmmm")</f>
        <v>marzo</v>
      </c>
      <c r="KH306" s="13" t="str">
        <f>TEXT('Input_Δ assenze'!E2,"mmmm")</f>
        <v>aprile</v>
      </c>
      <c r="KI306" s="13" t="str">
        <f>TEXT('Input_Δ assenze'!F2,"mmmm")</f>
        <v>maggio</v>
      </c>
      <c r="KJ306" s="13" t="str">
        <f>TEXT('Input_Δ assenze'!G2,"mmmm")</f>
        <v>giugno</v>
      </c>
      <c r="KK306" s="13" t="str">
        <f>TEXT('Input_Δ assenze'!H2,"mmmm")</f>
        <v>luglio</v>
      </c>
      <c r="KL306" s="13" t="str">
        <f>TEXT('Input_Δ assenze'!I2,"mmmm")</f>
        <v>agosto</v>
      </c>
      <c r="KM306" s="13" t="str">
        <f>TEXT('Input_Δ assenze'!J2,"mmmm")</f>
        <v>settembre</v>
      </c>
      <c r="KN306" s="13" t="str">
        <f>TEXT('Input_Δ assenze'!K2,"mmmm")</f>
        <v>ottobre</v>
      </c>
      <c r="KO306" s="13" t="str">
        <f>TEXT('Input_Δ assenze'!L2,"mmmm")</f>
        <v>novembre</v>
      </c>
      <c r="KP306" s="13" t="str">
        <f>TEXT('Input_Δ assenze'!M2,"mmmm")</f>
        <v>dicembre</v>
      </c>
      <c r="KS306" s="13"/>
      <c r="KT306" s="13" t="str">
        <f>TEXT('Input_Δ assenze'!B2,"mmmm")</f>
        <v>gennaio</v>
      </c>
      <c r="KU306" s="13" t="str">
        <f>TEXT('Input_Δ assenze'!C2,"mmmm")</f>
        <v>febbraio</v>
      </c>
      <c r="KV306" s="13" t="str">
        <f>TEXT('Input_Δ assenze'!D2,"mmmm")</f>
        <v>marzo</v>
      </c>
      <c r="KW306" s="13" t="str">
        <f>TEXT('Input_Δ assenze'!E2,"mmmm")</f>
        <v>aprile</v>
      </c>
      <c r="KX306" s="13" t="str">
        <f>TEXT('Input_Δ assenze'!F2,"mmmm")</f>
        <v>maggio</v>
      </c>
      <c r="KY306" s="13" t="str">
        <f>TEXT('Input_Δ assenze'!G2,"mmmm")</f>
        <v>giugno</v>
      </c>
      <c r="KZ306" s="13" t="str">
        <f>TEXT('Input_Δ assenze'!H2,"mmmm")</f>
        <v>luglio</v>
      </c>
      <c r="LA306" s="13" t="str">
        <f>TEXT('Input_Δ assenze'!I2,"mmmm")</f>
        <v>agosto</v>
      </c>
      <c r="LB306" s="13" t="str">
        <f>TEXT('Input_Δ assenze'!J2,"mmmm")</f>
        <v>settembre</v>
      </c>
      <c r="LC306" s="13" t="str">
        <f>TEXT('Input_Δ assenze'!K2,"mmmm")</f>
        <v>ottobre</v>
      </c>
      <c r="LD306" s="13" t="str">
        <f>TEXT('Input_Δ assenze'!L2,"mmmm")</f>
        <v>novembre</v>
      </c>
      <c r="LE306" s="13" t="str">
        <f>TEXT('Input_Δ assenze'!M2,"mmmm")</f>
        <v>dicembre</v>
      </c>
      <c r="LH306" s="13"/>
      <c r="LI306" s="13" t="str">
        <f>TEXT('Input_Δ assenze'!B2,"mmmm")</f>
        <v>gennaio</v>
      </c>
      <c r="LJ306" s="13" t="str">
        <f>TEXT('Input_Δ assenze'!C2,"mmmm")</f>
        <v>febbraio</v>
      </c>
      <c r="LK306" s="13" t="str">
        <f>TEXT('Input_Δ assenze'!D2,"mmmm")</f>
        <v>marzo</v>
      </c>
      <c r="LL306" s="13" t="str">
        <f>TEXT('Input_Δ assenze'!E2,"mmmm")</f>
        <v>aprile</v>
      </c>
      <c r="LM306" s="13" t="str">
        <f>TEXT('Input_Δ assenze'!F2,"mmmm")</f>
        <v>maggio</v>
      </c>
      <c r="LN306" s="13" t="str">
        <f>TEXT('Input_Δ assenze'!G2,"mmmm")</f>
        <v>giugno</v>
      </c>
      <c r="LO306" s="13" t="str">
        <f>TEXT('Input_Δ assenze'!H2,"mmmm")</f>
        <v>luglio</v>
      </c>
      <c r="LP306" s="13" t="str">
        <f>TEXT('Input_Δ assenze'!I2,"mmmm")</f>
        <v>agosto</v>
      </c>
      <c r="LQ306" s="13" t="str">
        <f>TEXT('Input_Δ assenze'!J2,"mmmm")</f>
        <v>settembre</v>
      </c>
      <c r="LR306" s="13" t="str">
        <f>TEXT('Input_Δ assenze'!K2,"mmmm")</f>
        <v>ottobre</v>
      </c>
      <c r="LS306" s="13" t="str">
        <f>TEXT('Input_Δ assenze'!L2,"mmmm")</f>
        <v>novembre</v>
      </c>
      <c r="LT306" s="13" t="str">
        <f>TEXT('Input_Δ assenze'!M2,"mmmm")</f>
        <v>dicembre</v>
      </c>
      <c r="LW306" s="13"/>
      <c r="LX306" s="13" t="str">
        <f>TEXT('Input_Δ assenze'!B2,"mmmm")</f>
        <v>gennaio</v>
      </c>
      <c r="LY306" s="13" t="str">
        <f>TEXT('Input_Δ assenze'!C2,"mmmm")</f>
        <v>febbraio</v>
      </c>
      <c r="LZ306" s="13" t="str">
        <f>TEXT('Input_Δ assenze'!D2,"mmmm")</f>
        <v>marzo</v>
      </c>
      <c r="MA306" s="13" t="str">
        <f>TEXT('Input_Δ assenze'!E2,"mmmm")</f>
        <v>aprile</v>
      </c>
      <c r="MB306" s="13" t="str">
        <f>TEXT('Input_Δ assenze'!F2,"mmmm")</f>
        <v>maggio</v>
      </c>
      <c r="MC306" s="13" t="str">
        <f>TEXT('Input_Δ assenze'!G2,"mmmm")</f>
        <v>giugno</v>
      </c>
      <c r="MD306" s="13" t="str">
        <f>TEXT('Input_Δ assenze'!H2,"mmmm")</f>
        <v>luglio</v>
      </c>
      <c r="ME306" s="13" t="str">
        <f>TEXT('Input_Δ assenze'!I2,"mmmm")</f>
        <v>agosto</v>
      </c>
      <c r="MF306" s="13" t="str">
        <f>TEXT('Input_Δ assenze'!J2,"mmmm")</f>
        <v>settembre</v>
      </c>
      <c r="MG306" s="13" t="str">
        <f>TEXT('Input_Δ assenze'!K2,"mmmm")</f>
        <v>ottobre</v>
      </c>
      <c r="MH306" s="13" t="str">
        <f>TEXT('Input_Δ assenze'!L2,"mmmm")</f>
        <v>novembre</v>
      </c>
      <c r="MI306" s="13" t="str">
        <f>TEXT('Input_Δ assenze'!M2,"mmmm")</f>
        <v>dicembre</v>
      </c>
      <c r="ML306" s="13"/>
      <c r="MM306" s="13" t="str">
        <f>TEXT('Input_Δ assenze'!B2,"mmmm")</f>
        <v>gennaio</v>
      </c>
      <c r="MN306" s="13" t="str">
        <f>TEXT('Input_Δ assenze'!C2,"mmmm")</f>
        <v>febbraio</v>
      </c>
      <c r="MO306" s="13" t="str">
        <f>TEXT('Input_Δ assenze'!D2,"mmmm")</f>
        <v>marzo</v>
      </c>
      <c r="MP306" s="13" t="str">
        <f>TEXT('Input_Δ assenze'!E2,"mmmm")</f>
        <v>aprile</v>
      </c>
      <c r="MQ306" s="13" t="str">
        <f>TEXT('Input_Δ assenze'!F2,"mmmm")</f>
        <v>maggio</v>
      </c>
      <c r="MR306" s="13" t="str">
        <f>TEXT('Input_Δ assenze'!G2,"mmmm")</f>
        <v>giugno</v>
      </c>
      <c r="MS306" s="13" t="str">
        <f>TEXT('Input_Δ assenze'!H2,"mmmm")</f>
        <v>luglio</v>
      </c>
      <c r="MT306" s="13" t="str">
        <f>TEXT('Input_Δ assenze'!I2,"mmmm")</f>
        <v>agosto</v>
      </c>
      <c r="MU306" s="13" t="str">
        <f>TEXT('Input_Δ assenze'!J2,"mmmm")</f>
        <v>settembre</v>
      </c>
      <c r="MV306" s="13" t="str">
        <f>TEXT('Input_Δ assenze'!K2,"mmmm")</f>
        <v>ottobre</v>
      </c>
      <c r="MW306" s="13" t="str">
        <f>TEXT('Input_Δ assenze'!L2,"mmmm")</f>
        <v>novembre</v>
      </c>
      <c r="MX306" s="13" t="str">
        <f>TEXT('Input_Δ assenze'!M2,"mmmm")</f>
        <v>dicembre</v>
      </c>
      <c r="NA306" s="13"/>
      <c r="NB306" s="13" t="str">
        <f>TEXT('Input_Δ assenze'!B2,"mmmm")</f>
        <v>gennaio</v>
      </c>
      <c r="NC306" s="13" t="str">
        <f>TEXT('Input_Δ assenze'!C2,"mmmm")</f>
        <v>febbraio</v>
      </c>
      <c r="ND306" s="13" t="str">
        <f>TEXT('Input_Δ assenze'!D2,"mmmm")</f>
        <v>marzo</v>
      </c>
      <c r="NE306" s="13" t="str">
        <f>TEXT('Input_Δ assenze'!E2,"mmmm")</f>
        <v>aprile</v>
      </c>
      <c r="NF306" s="13" t="str">
        <f>TEXT('Input_Δ assenze'!F2,"mmmm")</f>
        <v>maggio</v>
      </c>
      <c r="NG306" s="13" t="str">
        <f>TEXT('Input_Δ assenze'!G2,"mmmm")</f>
        <v>giugno</v>
      </c>
      <c r="NH306" s="13" t="str">
        <f>TEXT('Input_Δ assenze'!H2,"mmmm")</f>
        <v>luglio</v>
      </c>
      <c r="NI306" s="13" t="str">
        <f>TEXT('Input_Δ assenze'!I2,"mmmm")</f>
        <v>agosto</v>
      </c>
      <c r="NJ306" s="13" t="str">
        <f>TEXT('Input_Δ assenze'!J2,"mmmm")</f>
        <v>settembre</v>
      </c>
      <c r="NK306" s="13" t="str">
        <f>TEXT('Input_Δ assenze'!K2,"mmmm")</f>
        <v>ottobre</v>
      </c>
      <c r="NL306" s="13" t="str">
        <f>TEXT('Input_Δ assenze'!L2,"mmmm")</f>
        <v>novembre</v>
      </c>
      <c r="NM306" s="13" t="str">
        <f>TEXT('Input_Δ assenze'!M2,"mmmm")</f>
        <v>dicembre</v>
      </c>
      <c r="NP306" s="13"/>
      <c r="NQ306" s="13" t="str">
        <f>TEXT('Input_Δ assenze'!B2,"mmmm")</f>
        <v>gennaio</v>
      </c>
      <c r="NR306" s="13" t="str">
        <f>TEXT('Input_Δ assenze'!C2,"mmmm")</f>
        <v>febbraio</v>
      </c>
      <c r="NS306" s="13" t="str">
        <f>TEXT('Input_Δ assenze'!D2,"mmmm")</f>
        <v>marzo</v>
      </c>
      <c r="NT306" s="13" t="str">
        <f>TEXT('Input_Δ assenze'!E2,"mmmm")</f>
        <v>aprile</v>
      </c>
      <c r="NU306" s="13" t="str">
        <f>TEXT('Input_Δ assenze'!F2,"mmmm")</f>
        <v>maggio</v>
      </c>
      <c r="NV306" s="13" t="str">
        <f>TEXT('Input_Δ assenze'!G2,"mmmm")</f>
        <v>giugno</v>
      </c>
      <c r="NW306" s="13" t="str">
        <f>TEXT('Input_Δ assenze'!H2,"mmmm")</f>
        <v>luglio</v>
      </c>
      <c r="NX306" s="13" t="str">
        <f>TEXT('Input_Δ assenze'!I2,"mmmm")</f>
        <v>agosto</v>
      </c>
      <c r="NY306" s="13" t="str">
        <f>TEXT('Input_Δ assenze'!J2,"mmmm")</f>
        <v>settembre</v>
      </c>
      <c r="NZ306" s="13" t="str">
        <f>TEXT('Input_Δ assenze'!K2,"mmmm")</f>
        <v>ottobre</v>
      </c>
      <c r="OA306" s="13" t="str">
        <f>TEXT('Input_Δ assenze'!L2,"mmmm")</f>
        <v>novembre</v>
      </c>
      <c r="OB306" s="13" t="str">
        <f>TEXT('Input_Δ assenze'!M2,"mmmm")</f>
        <v>dicembre</v>
      </c>
      <c r="OE306" s="13"/>
      <c r="OF306" s="13" t="str">
        <f>TEXT('Input_Δ assenze'!B2,"mmmm")</f>
        <v>gennaio</v>
      </c>
      <c r="OG306" s="13" t="str">
        <f>TEXT('Input_Δ assenze'!C2,"mmmm")</f>
        <v>febbraio</v>
      </c>
      <c r="OH306" s="13" t="str">
        <f>TEXT('Input_Δ assenze'!D2,"mmmm")</f>
        <v>marzo</v>
      </c>
      <c r="OI306" s="13" t="str">
        <f>TEXT('Input_Δ assenze'!E2,"mmmm")</f>
        <v>aprile</v>
      </c>
      <c r="OJ306" s="13" t="str">
        <f>TEXT('Input_Δ assenze'!F2,"mmmm")</f>
        <v>maggio</v>
      </c>
      <c r="OK306" s="13" t="str">
        <f>TEXT('Input_Δ assenze'!G2,"mmmm")</f>
        <v>giugno</v>
      </c>
      <c r="OL306" s="13" t="str">
        <f>TEXT('Input_Δ assenze'!H2,"mmmm")</f>
        <v>luglio</v>
      </c>
      <c r="OM306" s="13" t="str">
        <f>TEXT('Input_Δ assenze'!I2,"mmmm")</f>
        <v>agosto</v>
      </c>
      <c r="ON306" s="13" t="str">
        <f>TEXT('Input_Δ assenze'!J2,"mmmm")</f>
        <v>settembre</v>
      </c>
      <c r="OO306" s="13" t="str">
        <f>TEXT('Input_Δ assenze'!K2,"mmmm")</f>
        <v>ottobre</v>
      </c>
      <c r="OP306" s="13" t="str">
        <f>TEXT('Input_Δ assenze'!L2,"mmmm")</f>
        <v>novembre</v>
      </c>
      <c r="OQ306" s="13" t="str">
        <f>TEXT('Input_Δ assenze'!M2,"mmmm")</f>
        <v>dicembre</v>
      </c>
      <c r="OT306" s="13"/>
      <c r="OU306" s="13" t="str">
        <f>TEXT('Input_Δ assenze'!B2,"mmmm")</f>
        <v>gennaio</v>
      </c>
      <c r="OV306" s="13" t="str">
        <f>TEXT('Input_Δ assenze'!C2,"mmmm")</f>
        <v>febbraio</v>
      </c>
      <c r="OW306" s="13" t="str">
        <f>TEXT('Input_Δ assenze'!D2,"mmmm")</f>
        <v>marzo</v>
      </c>
      <c r="OX306" s="13" t="str">
        <f>TEXT('Input_Δ assenze'!E2,"mmmm")</f>
        <v>aprile</v>
      </c>
      <c r="OY306" s="13" t="str">
        <f>TEXT('Input_Δ assenze'!F2,"mmmm")</f>
        <v>maggio</v>
      </c>
      <c r="OZ306" s="13" t="str">
        <f>TEXT('Input_Δ assenze'!G2,"mmmm")</f>
        <v>giugno</v>
      </c>
      <c r="PA306" s="13" t="str">
        <f>TEXT('Input_Δ assenze'!H2,"mmmm")</f>
        <v>luglio</v>
      </c>
      <c r="PB306" s="13" t="str">
        <f>TEXT('Input_Δ assenze'!I2,"mmmm")</f>
        <v>agosto</v>
      </c>
      <c r="PC306" s="13" t="str">
        <f>TEXT('Input_Δ assenze'!J2,"mmmm")</f>
        <v>settembre</v>
      </c>
      <c r="PD306" s="13" t="str">
        <f>TEXT('Input_Δ assenze'!K2,"mmmm")</f>
        <v>ottobre</v>
      </c>
      <c r="PE306" s="13" t="str">
        <f>TEXT('Input_Δ assenze'!L2,"mmmm")</f>
        <v>novembre</v>
      </c>
      <c r="PF306" s="133" t="str">
        <f>TEXT('Input_Δ assenze'!M2,"mmmm")</f>
        <v>dicembre</v>
      </c>
    </row>
    <row r="307" spans="1:422">
      <c r="A307" s="131" t="str">
        <f>Calcolo_organizzazione_2!A34</f>
        <v>CORPORATE</v>
      </c>
      <c r="B307" s="26">
        <f>Calcolo_organizzazione_2!B34</f>
        <v>-0.53680830039525695</v>
      </c>
      <c r="C307" s="26">
        <f>Calcolo_organizzazione_2!C34</f>
        <v>-0.53062685093780848</v>
      </c>
      <c r="D307" s="26">
        <f>Calcolo_organizzazione_2!D34</f>
        <v>-0.51891933976954219</v>
      </c>
      <c r="E307" s="26">
        <f>Calcolo_organizzazione_2!E34</f>
        <v>-0.4917945109078114</v>
      </c>
      <c r="F307" s="26">
        <f>Calcolo_organizzazione_2!F34</f>
        <v>-0.46789824348879466</v>
      </c>
      <c r="G307" s="26">
        <f>Calcolo_organizzazione_2!G34</f>
        <v>-0.43178466076696159</v>
      </c>
      <c r="H307" s="26">
        <f>Calcolo_organizzazione_2!H34</f>
        <v>-0.42504018574745489</v>
      </c>
      <c r="I307" s="26">
        <f>Calcolo_organizzazione_2!I34</f>
        <v>-0.38730127576054957</v>
      </c>
      <c r="J307" s="26">
        <f>Calcolo_organizzazione_2!J34</f>
        <v>-0.38235294117647051</v>
      </c>
      <c r="K307" s="26">
        <f>Calcolo_organizzazione_2!K34</f>
        <v>-0.37697483285781208</v>
      </c>
      <c r="L307" s="26">
        <f>Calcolo_organizzazione_2!L34</f>
        <v>-0.35648295635552724</v>
      </c>
      <c r="M307" s="26">
        <f>Calcolo_organizzazione_2!M34</f>
        <v>-0.32056451612903236</v>
      </c>
      <c r="N307" s="25"/>
      <c r="Q307" s="1">
        <f>YEAR('Input_Δ assenze'!B32)</f>
        <v>2018</v>
      </c>
      <c r="R307">
        <f>IF(ISBLANK('Input_Δ assenze'!B33),"N.A.",'Input_Δ assenze'!B33)</f>
        <v>832</v>
      </c>
      <c r="S307">
        <f>IF(ISBLANK('Input_Δ assenze'!C33),"N.A.",'Input_Δ assenze'!C33)</f>
        <v>800</v>
      </c>
      <c r="T307">
        <f>IF(ISBLANK('Input_Δ assenze'!D33),"N.A.",'Input_Δ assenze'!D33)</f>
        <v>760</v>
      </c>
      <c r="U307">
        <f>IF(ISBLANK('Input_Δ assenze'!E33),"N.A.",'Input_Δ assenze'!E33)</f>
        <v>700</v>
      </c>
      <c r="V307">
        <f>IF(ISBLANK('Input_Δ assenze'!F33),"N.A.",'Input_Δ assenze'!F33)</f>
        <v>650</v>
      </c>
      <c r="W307">
        <f>IF(ISBLANK('Input_Δ assenze'!G33),"N.A.",'Input_Δ assenze'!G33)</f>
        <v>600</v>
      </c>
      <c r="X307">
        <f>IF(ISBLANK('Input_Δ assenze'!H33),"N.A.",'Input_Δ assenze'!H33)</f>
        <v>550</v>
      </c>
      <c r="Y307">
        <f>IF(ISBLANK('Input_Δ assenze'!I33),"N.A.",'Input_Δ assenze'!I33)</f>
        <v>500</v>
      </c>
      <c r="Z307">
        <f>IF(ISBLANK('Input_Δ assenze'!J33),"N.A.",'Input_Δ assenze'!J33)</f>
        <v>480</v>
      </c>
      <c r="AA307">
        <f>IF(ISBLANK('Input_Δ assenze'!K33),"N.A.",'Input_Δ assenze'!K33)</f>
        <v>460</v>
      </c>
      <c r="AB307">
        <f>IF(ISBLANK('Input_Δ assenze'!L33),"N.A.",'Input_Δ assenze'!L33)</f>
        <v>430</v>
      </c>
      <c r="AC307">
        <f>IF(ISBLANK('Input_Δ assenze'!M33),"N.A.",'Input_Δ assenze'!M33)</f>
        <v>400</v>
      </c>
      <c r="AH307" s="1">
        <f>YEAR('Input_Δ assenze'!B32)</f>
        <v>2018</v>
      </c>
      <c r="AI307">
        <f>IF(ISBLANK('Input_Δ assenze'!B34),"N.A.",'Input_Δ assenze'!B34)</f>
        <v>833</v>
      </c>
      <c r="AJ307">
        <f>IF(ISBLANK('Input_Δ assenze'!C34),"N.A.",'Input_Δ assenze'!C34)</f>
        <v>801</v>
      </c>
      <c r="AK307">
        <f>IF(ISBLANK('Input_Δ assenze'!D34),"N.A.",'Input_Δ assenze'!D34)</f>
        <v>761</v>
      </c>
      <c r="AL307">
        <f>IF(ISBLANK('Input_Δ assenze'!E34),"N.A.",'Input_Δ assenze'!E34)</f>
        <v>701</v>
      </c>
      <c r="AM307">
        <f>IF(ISBLANK('Input_Δ assenze'!F34),"N.A.",'Input_Δ assenze'!F34)</f>
        <v>651</v>
      </c>
      <c r="AN307">
        <f>IF(ISBLANK('Input_Δ assenze'!G34),"N.A.",'Input_Δ assenze'!G34)</f>
        <v>601</v>
      </c>
      <c r="AO307">
        <f>IF(ISBLANK('Input_Δ assenze'!H34),"N.A.",'Input_Δ assenze'!H34)</f>
        <v>551</v>
      </c>
      <c r="AP307">
        <f>IF(ISBLANK('Input_Δ assenze'!I34),"N.A.",'Input_Δ assenze'!I34)</f>
        <v>501</v>
      </c>
      <c r="AQ307">
        <f>IF(ISBLANK('Input_Δ assenze'!J34),"N.A.",'Input_Δ assenze'!J34)</f>
        <v>481</v>
      </c>
      <c r="AR307">
        <f>IF(ISBLANK('Input_Δ assenze'!K34),"N.A.",'Input_Δ assenze'!K34)</f>
        <v>461</v>
      </c>
      <c r="AS307">
        <f>IF(ISBLANK('Input_Δ assenze'!L34),"N.A.",'Input_Δ assenze'!L34)</f>
        <v>429</v>
      </c>
      <c r="AT307">
        <f>IF(ISBLANK('Input_Δ assenze'!M34),"N.A.",'Input_Δ assenze'!M34)</f>
        <v>399</v>
      </c>
      <c r="AX307" s="1">
        <f>YEAR('Input_Δ assenze'!B32)</f>
        <v>2018</v>
      </c>
      <c r="AY307">
        <f>IF(ISBLANK('Input_Δ assenze'!B35),"N.A.",'Input_Δ assenze'!B35)</f>
        <v>834</v>
      </c>
      <c r="AZ307">
        <f>IF(ISBLANK('Input_Δ assenze'!C35),"N.A.",'Input_Δ assenze'!C35)</f>
        <v>802</v>
      </c>
      <c r="BA307">
        <f>IF(ISBLANK('Input_Δ assenze'!D35),"N.A.",'Input_Δ assenze'!D35)</f>
        <v>762</v>
      </c>
      <c r="BB307">
        <f>IF(ISBLANK('Input_Δ assenze'!E35),"N.A.",'Input_Δ assenze'!E35)</f>
        <v>702</v>
      </c>
      <c r="BC307">
        <f>IF(ISBLANK('Input_Δ assenze'!F35),"N.A.",'Input_Δ assenze'!F35)</f>
        <v>652</v>
      </c>
      <c r="BD307">
        <f>IF(ISBLANK('Input_Δ assenze'!G35),"N.A.",'Input_Δ assenze'!G35)</f>
        <v>602</v>
      </c>
      <c r="BE307">
        <f>IF(ISBLANK('Input_Δ assenze'!H35),"N.A.",'Input_Δ assenze'!H35)</f>
        <v>552</v>
      </c>
      <c r="BF307">
        <f>IF(ISBLANK('Input_Δ assenze'!I35),"N.A.",'Input_Δ assenze'!I35)</f>
        <v>502</v>
      </c>
      <c r="BG307">
        <f>IF(ISBLANK('Input_Δ assenze'!J35),"N.A.",'Input_Δ assenze'!J35)</f>
        <v>482</v>
      </c>
      <c r="BH307">
        <f>IF(ISBLANK('Input_Δ assenze'!K35),"N.A.",'Input_Δ assenze'!K35)</f>
        <v>462</v>
      </c>
      <c r="BI307">
        <f>IF(ISBLANK('Input_Δ assenze'!L35),"N.A.",'Input_Δ assenze'!L35)</f>
        <v>428</v>
      </c>
      <c r="BJ307">
        <f>IF(ISBLANK('Input_Δ assenze'!M35),"N.A.",'Input_Δ assenze'!M35)</f>
        <v>398</v>
      </c>
      <c r="BM307" s="1">
        <f>YEAR('Input_Δ assenze'!B32)</f>
        <v>2018</v>
      </c>
      <c r="BN307">
        <f>IF(ISBLANK('Input_Δ assenze'!B36),"N.A.",'Input_Δ assenze'!B36)</f>
        <v>835</v>
      </c>
      <c r="BO307">
        <f>IF(ISBLANK('Input_Δ assenze'!C36),"N.A.",'Input_Δ assenze'!C36)</f>
        <v>803</v>
      </c>
      <c r="BP307">
        <f>IF(ISBLANK('Input_Δ assenze'!D36),"N.A.",'Input_Δ assenze'!D36)</f>
        <v>763</v>
      </c>
      <c r="BQ307">
        <f>IF(ISBLANK('Input_Δ assenze'!E36),"N.A.",'Input_Δ assenze'!E36)</f>
        <v>703</v>
      </c>
      <c r="BR307">
        <f>IF(ISBLANK('Input_Δ assenze'!F36),"N.A.",'Input_Δ assenze'!F36)</f>
        <v>653</v>
      </c>
      <c r="BS307">
        <f>IF(ISBLANK('Input_Δ assenze'!G36),"N.A.",'Input_Δ assenze'!G36)</f>
        <v>603</v>
      </c>
      <c r="BT307">
        <f>IF(ISBLANK('Input_Δ assenze'!H36),"N.A.",'Input_Δ assenze'!H36)</f>
        <v>553</v>
      </c>
      <c r="BU307">
        <f>IF(ISBLANK('Input_Δ assenze'!I36),"N.A.",'Input_Δ assenze'!I36)</f>
        <v>503</v>
      </c>
      <c r="BV307">
        <f>IF(ISBLANK('Input_Δ assenze'!J36),"N.A.",'Input_Δ assenze'!J36)</f>
        <v>483</v>
      </c>
      <c r="BW307">
        <f>IF(ISBLANK('Input_Δ assenze'!K36),"N.A.",'Input_Δ assenze'!K36)</f>
        <v>463</v>
      </c>
      <c r="BX307">
        <f>IF(ISBLANK('Input_Δ assenze'!L36),"N.A.",'Input_Δ assenze'!L36)</f>
        <v>427</v>
      </c>
      <c r="BY307">
        <f>IF(ISBLANK('Input_Δ assenze'!M36),"N.A.",'Input_Δ assenze'!M36)</f>
        <v>397</v>
      </c>
      <c r="CB307" s="1">
        <f>YEAR('Input_Δ assenze'!B32)</f>
        <v>2018</v>
      </c>
      <c r="CC307">
        <f>IF(ISBLANK('Input_Δ assenze'!B37),"N.A.",'Input_Δ assenze'!B37)</f>
        <v>836</v>
      </c>
      <c r="CD307">
        <f>IF(ISBLANK('Input_Δ assenze'!C37),"N.A.",'Input_Δ assenze'!C37)</f>
        <v>804</v>
      </c>
      <c r="CE307">
        <f>IF(ISBLANK('Input_Δ assenze'!D37),"N.A.",'Input_Δ assenze'!D37)</f>
        <v>764</v>
      </c>
      <c r="CF307">
        <f>IF(ISBLANK('Input_Δ assenze'!E37),"N.A.",'Input_Δ assenze'!E37)</f>
        <v>704</v>
      </c>
      <c r="CG307">
        <f>IF(ISBLANK('Input_Δ assenze'!F37),"N.A.",'Input_Δ assenze'!F37)</f>
        <v>654</v>
      </c>
      <c r="CH307">
        <f>IF(ISBLANK('Input_Δ assenze'!G37),"N.A.",'Input_Δ assenze'!G37)</f>
        <v>604</v>
      </c>
      <c r="CI307">
        <f>IF(ISBLANK('Input_Δ assenze'!H37),"N.A.",'Input_Δ assenze'!H37)</f>
        <v>554</v>
      </c>
      <c r="CJ307">
        <f>IF(ISBLANK('Input_Δ assenze'!I37),"N.A.",'Input_Δ assenze'!I37)</f>
        <v>504</v>
      </c>
      <c r="CK307">
        <f>IF(ISBLANK('Input_Δ assenze'!J37),"N.A.",'Input_Δ assenze'!J37)</f>
        <v>484</v>
      </c>
      <c r="CL307">
        <f>IF(ISBLANK('Input_Δ assenze'!K37),"N.A.",'Input_Δ assenze'!K37)</f>
        <v>464</v>
      </c>
      <c r="CM307">
        <f>IF(ISBLANK('Input_Δ assenze'!L37),"N.A.",'Input_Δ assenze'!L37)</f>
        <v>426</v>
      </c>
      <c r="CN307">
        <f>IF(ISBLANK('Input_Δ assenze'!M37),"N.A.",'Input_Δ assenze'!M37)</f>
        <v>396</v>
      </c>
      <c r="CQ307" s="1">
        <f>YEAR('Input_Δ assenze'!B32)</f>
        <v>2018</v>
      </c>
      <c r="CR307">
        <f>IF(ISBLANK('Input_Δ assenze'!B38),"N.A.",'Input_Δ assenze'!B38)</f>
        <v>837</v>
      </c>
      <c r="CS307">
        <f>IF(ISBLANK('Input_Δ assenze'!C38),"N.A.",'Input_Δ assenze'!C38)</f>
        <v>805</v>
      </c>
      <c r="CT307">
        <f>IF(ISBLANK('Input_Δ assenze'!D38),"N.A.",'Input_Δ assenze'!D38)</f>
        <v>765</v>
      </c>
      <c r="CU307">
        <f>IF(ISBLANK('Input_Δ assenze'!E38),"N.A.",'Input_Δ assenze'!E38)</f>
        <v>705</v>
      </c>
      <c r="CV307">
        <f>IF(ISBLANK('Input_Δ assenze'!F38),"N.A.",'Input_Δ assenze'!F38)</f>
        <v>655</v>
      </c>
      <c r="CW307">
        <f>IF(ISBLANK('Input_Δ assenze'!G38),"N.A.",'Input_Δ assenze'!G38)</f>
        <v>605</v>
      </c>
      <c r="CX307">
        <f>IF(ISBLANK('Input_Δ assenze'!H38),"N.A.",'Input_Δ assenze'!H38)</f>
        <v>555</v>
      </c>
      <c r="CY307">
        <f>IF(ISBLANK('Input_Δ assenze'!I38),"N.A.",'Input_Δ assenze'!I38)</f>
        <v>505</v>
      </c>
      <c r="CZ307">
        <f>IF(ISBLANK('Input_Δ assenze'!J38),"N.A.",'Input_Δ assenze'!J38)</f>
        <v>485</v>
      </c>
      <c r="DA307">
        <f>IF(ISBLANK('Input_Δ assenze'!K38),"N.A.",'Input_Δ assenze'!K38)</f>
        <v>465</v>
      </c>
      <c r="DB307">
        <f>IF(ISBLANK('Input_Δ assenze'!L38),"N.A.",'Input_Δ assenze'!L38)</f>
        <v>425</v>
      </c>
      <c r="DC307">
        <f>IF(ISBLANK('Input_Δ assenze'!M38),"N.A.",'Input_Δ assenze'!M38)</f>
        <v>395</v>
      </c>
      <c r="DF307" s="1">
        <f>YEAR('Input_Δ assenze'!B32)</f>
        <v>2018</v>
      </c>
      <c r="DG307" t="str">
        <f>IF(ISBLANK('Input_Δ assenze'!B39),"N.A.",'Input_Δ assenze'!B39)</f>
        <v>N.A.</v>
      </c>
      <c r="DH307" t="str">
        <f>IF(ISBLANK('Input_Δ assenze'!C39),"N.A.",'Input_Δ assenze'!C39)</f>
        <v>N.A.</v>
      </c>
      <c r="DI307" t="str">
        <f>IF(ISBLANK('Input_Δ assenze'!D39),"N.A.",'Input_Δ assenze'!D39)</f>
        <v>N.A.</v>
      </c>
      <c r="DJ307" t="str">
        <f>IF(ISBLANK('Input_Δ assenze'!E39),"N.A.",'Input_Δ assenze'!E39)</f>
        <v>N.A.</v>
      </c>
      <c r="DK307" t="str">
        <f>IF(ISBLANK('Input_Δ assenze'!F39),"N.A.",'Input_Δ assenze'!F39)</f>
        <v>N.A.</v>
      </c>
      <c r="DL307" t="str">
        <f>IF(ISBLANK('Input_Δ assenze'!G39),"N.A.",'Input_Δ assenze'!G39)</f>
        <v>N.A.</v>
      </c>
      <c r="DM307" t="str">
        <f>IF(ISBLANK('Input_Δ assenze'!H39),"N.A.",'Input_Δ assenze'!H39)</f>
        <v>N.A.</v>
      </c>
      <c r="DN307" t="str">
        <f>IF(ISBLANK('Input_Δ assenze'!I39),"N.A.",'Input_Δ assenze'!I39)</f>
        <v>N.A.</v>
      </c>
      <c r="DO307" t="str">
        <f>IF(ISBLANK('Input_Δ assenze'!J39),"N.A.",'Input_Δ assenze'!J39)</f>
        <v>N.A.</v>
      </c>
      <c r="DP307" t="str">
        <f>IF(ISBLANK('Input_Δ assenze'!K39),"N.A.",'Input_Δ assenze'!K39)</f>
        <v>N.A.</v>
      </c>
      <c r="DQ307" t="str">
        <f>IF(ISBLANK('Input_Δ assenze'!L39),"N.A.",'Input_Δ assenze'!L39)</f>
        <v>N.A.</v>
      </c>
      <c r="DR307" t="str">
        <f>IF(ISBLANK('Input_Δ assenze'!M39),"N.A.",'Input_Δ assenze'!M39)</f>
        <v>N.A.</v>
      </c>
      <c r="DU307" s="1">
        <f>YEAR('Input_Δ assenze'!B32)</f>
        <v>2018</v>
      </c>
      <c r="DV307" t="str">
        <f>IF(ISBLANK('Input_Δ assenze'!B40),"N.A.",'Input_Δ assenze'!B40)</f>
        <v>N.A.</v>
      </c>
      <c r="DW307" t="str">
        <f>IF(ISBLANK('Input_Δ assenze'!C40),"N.A.",'Input_Δ assenze'!C40)</f>
        <v>N.A.</v>
      </c>
      <c r="DX307" t="str">
        <f>IF(ISBLANK('Input_Δ assenze'!D40),"N.A.",'Input_Δ assenze'!D40)</f>
        <v>N.A.</v>
      </c>
      <c r="DY307" t="str">
        <f>IF(ISBLANK('Input_Δ assenze'!E40),"N.A.",'Input_Δ assenze'!E40)</f>
        <v>N.A.</v>
      </c>
      <c r="DZ307" t="str">
        <f>IF(ISBLANK('Input_Δ assenze'!F40),"N.A.",'Input_Δ assenze'!F40)</f>
        <v>N.A.</v>
      </c>
      <c r="EA307" t="str">
        <f>IF(ISBLANK('Input_Δ assenze'!G40),"N.A.",'Input_Δ assenze'!G40)</f>
        <v>N.A.</v>
      </c>
      <c r="EB307" t="str">
        <f>IF(ISBLANK('Input_Δ assenze'!H40),"N.A.",'Input_Δ assenze'!H40)</f>
        <v>N.A.</v>
      </c>
      <c r="EC307" t="str">
        <f>IF(ISBLANK('Input_Δ assenze'!I40),"N.A.",'Input_Δ assenze'!I40)</f>
        <v>N.A.</v>
      </c>
      <c r="ED307" t="str">
        <f>IF(ISBLANK('Input_Δ assenze'!J40),"N.A.",'Input_Δ assenze'!J40)</f>
        <v>N.A.</v>
      </c>
      <c r="EE307" t="str">
        <f>IF(ISBLANK('Input_Δ assenze'!K40),"N.A.",'Input_Δ assenze'!K40)</f>
        <v>N.A.</v>
      </c>
      <c r="EF307" t="str">
        <f>IF(ISBLANK('Input_Δ assenze'!L40),"N.A.",'Input_Δ assenze'!L40)</f>
        <v>N.A.</v>
      </c>
      <c r="EG307" t="str">
        <f>IF(ISBLANK('Input_Δ assenze'!M40),"N.A.",'Input_Δ assenze'!M40)</f>
        <v>N.A.</v>
      </c>
      <c r="EJ307" s="1">
        <f>YEAR('Input_Δ assenze'!B32)</f>
        <v>2018</v>
      </c>
      <c r="EK307" t="str">
        <f>IF(ISBLANK('Input_Δ assenze'!B41),"N.A.",'Input_Δ assenze'!B41)</f>
        <v>N.A.</v>
      </c>
      <c r="EL307" t="str">
        <f>IF(ISBLANK('Input_Δ assenze'!C41),"N.A.",'Input_Δ assenze'!C41)</f>
        <v>N.A.</v>
      </c>
      <c r="EM307" t="str">
        <f>IF(ISBLANK('Input_Δ assenze'!D41),"N.A.",'Input_Δ assenze'!D41)</f>
        <v>N.A.</v>
      </c>
      <c r="EN307" t="str">
        <f>IF(ISBLANK('Input_Δ assenze'!E41),"N.A.",'Input_Δ assenze'!E41)</f>
        <v>N.A.</v>
      </c>
      <c r="EO307" t="str">
        <f>IF(ISBLANK('Input_Δ assenze'!F41),"N.A.",'Input_Δ assenze'!F41)</f>
        <v>N.A.</v>
      </c>
      <c r="EP307" t="str">
        <f>IF(ISBLANK('Input_Δ assenze'!G41),"N.A.",'Input_Δ assenze'!G41)</f>
        <v>N.A.</v>
      </c>
      <c r="EQ307" t="str">
        <f>IF(ISBLANK('Input_Δ assenze'!H41),"N.A.",'Input_Δ assenze'!H41)</f>
        <v>N.A.</v>
      </c>
      <c r="ER307" t="str">
        <f>IF(ISBLANK('Input_Δ assenze'!I41),"N.A.",'Input_Δ assenze'!I41)</f>
        <v>N.A.</v>
      </c>
      <c r="ES307" t="str">
        <f>IF(ISBLANK('Input_Δ assenze'!J41),"N.A.",'Input_Δ assenze'!J41)</f>
        <v>N.A.</v>
      </c>
      <c r="ET307" t="str">
        <f>IF(ISBLANK('Input_Δ assenze'!K41),"N.A.",'Input_Δ assenze'!K41)</f>
        <v>N.A.</v>
      </c>
      <c r="EU307" t="str">
        <f>IF(ISBLANK('Input_Δ assenze'!L41),"N.A.",'Input_Δ assenze'!L41)</f>
        <v>N.A.</v>
      </c>
      <c r="EV307" t="str">
        <f>IF(ISBLANK('Input_Δ assenze'!M41),"N.A.",'Input_Δ assenze'!M41)</f>
        <v>N.A.</v>
      </c>
      <c r="EY307" s="1">
        <f>YEAR('Input_Δ assenze'!B32)</f>
        <v>2018</v>
      </c>
      <c r="EZ307" t="str">
        <f>IF(ISBLANK('Input_Δ assenze'!B42),"N.A.",'Input_Δ assenze'!B42)</f>
        <v>N.A.</v>
      </c>
      <c r="FA307" t="str">
        <f>IF(ISBLANK('Input_Δ assenze'!C42),"N.A.",'Input_Δ assenze'!C42)</f>
        <v>N.A.</v>
      </c>
      <c r="FB307" t="str">
        <f>IF(ISBLANK('Input_Δ assenze'!D42),"N.A.",'Input_Δ assenze'!D42)</f>
        <v>N.A.</v>
      </c>
      <c r="FC307" t="str">
        <f>IF(ISBLANK('Input_Δ assenze'!E42),"N.A.",'Input_Δ assenze'!E42)</f>
        <v>N.A.</v>
      </c>
      <c r="FD307" t="str">
        <f>IF(ISBLANK('Input_Δ assenze'!F42),"N.A.",'Input_Δ assenze'!F42)</f>
        <v>N.A.</v>
      </c>
      <c r="FE307" t="str">
        <f>IF(ISBLANK('Input_Δ assenze'!G42),"N.A.",'Input_Δ assenze'!G42)</f>
        <v>N.A.</v>
      </c>
      <c r="FF307" t="str">
        <f>IF(ISBLANK('Input_Δ assenze'!H42),"N.A.",'Input_Δ assenze'!H42)</f>
        <v>N.A.</v>
      </c>
      <c r="FG307" t="str">
        <f>IF(ISBLANK('Input_Δ assenze'!I42),"N.A.",'Input_Δ assenze'!I42)</f>
        <v>N.A.</v>
      </c>
      <c r="FH307" t="str">
        <f>IF(ISBLANK('Input_Δ assenze'!J42),"N.A.",'Input_Δ assenze'!J42)</f>
        <v>N.A.</v>
      </c>
      <c r="FI307" t="str">
        <f>IF(ISBLANK('Input_Δ assenze'!K42),"N.A.",'Input_Δ assenze'!K42)</f>
        <v>N.A.</v>
      </c>
      <c r="FJ307" t="str">
        <f>IF(ISBLANK('Input_Δ assenze'!L42),"N.A.",'Input_Δ assenze'!L42)</f>
        <v>N.A.</v>
      </c>
      <c r="FK307" t="str">
        <f>IF(ISBLANK('Input_Δ assenze'!M42),"N.A.",'Input_Δ assenze'!M42)</f>
        <v>N.A.</v>
      </c>
      <c r="FN307" s="1">
        <f>YEAR('Input_Δ assenze'!B32)</f>
        <v>2018</v>
      </c>
      <c r="FO307" t="str">
        <f>IF(ISBLANK('Input_Δ assenze'!B43),"N.A.",'Input_Δ assenze'!B43)</f>
        <v>N.A.</v>
      </c>
      <c r="FP307" t="str">
        <f>IF(ISBLANK('Input_Δ assenze'!C43),"N.A.",'Input_Δ assenze'!C43)</f>
        <v>N.A.</v>
      </c>
      <c r="FQ307" t="str">
        <f>IF(ISBLANK('Input_Δ assenze'!D43),"N.A.",'Input_Δ assenze'!D43)</f>
        <v>N.A.</v>
      </c>
      <c r="FR307" t="str">
        <f>IF(ISBLANK('Input_Δ assenze'!E43),"N.A.",'Input_Δ assenze'!E43)</f>
        <v>N.A.</v>
      </c>
      <c r="FS307" t="str">
        <f>IF(ISBLANK('Input_Δ assenze'!F43),"N.A.",'Input_Δ assenze'!F43)</f>
        <v>N.A.</v>
      </c>
      <c r="FT307" t="str">
        <f>IF(ISBLANK('Input_Δ assenze'!G43),"N.A.",'Input_Δ assenze'!G43)</f>
        <v>N.A.</v>
      </c>
      <c r="FU307" t="str">
        <f>IF(ISBLANK('Input_Δ assenze'!H43),"N.A.",'Input_Δ assenze'!H43)</f>
        <v>N.A.</v>
      </c>
      <c r="FV307" t="str">
        <f>IF(ISBLANK('Input_Δ assenze'!I43),"N.A.",'Input_Δ assenze'!I43)</f>
        <v>N.A.</v>
      </c>
      <c r="FW307" t="str">
        <f>IF(ISBLANK('Input_Δ assenze'!J43),"N.A.",'Input_Δ assenze'!J43)</f>
        <v>N.A.</v>
      </c>
      <c r="FX307" t="str">
        <f>IF(ISBLANK('Input_Δ assenze'!K43),"N.A.",'Input_Δ assenze'!K43)</f>
        <v>N.A.</v>
      </c>
      <c r="FY307" t="str">
        <f>IF(ISBLANK('Input_Δ assenze'!L43),"N.A.",'Input_Δ assenze'!L43)</f>
        <v>N.A.</v>
      </c>
      <c r="FZ307" t="str">
        <f>IF(ISBLANK('Input_Δ assenze'!M43),"N.A.",'Input_Δ assenze'!M43)</f>
        <v>N.A.</v>
      </c>
      <c r="GC307" s="1">
        <f>YEAR('Input_Δ assenze'!B32)</f>
        <v>2018</v>
      </c>
      <c r="GD307" t="str">
        <f>IF(ISBLANK('Input_Δ assenze'!B44),"N.A.",'Input_Δ assenze'!B44)</f>
        <v>N.A.</v>
      </c>
      <c r="GE307" t="str">
        <f>IF(ISBLANK('Input_Δ assenze'!C44),"N.A.",'Input_Δ assenze'!C44)</f>
        <v>N.A.</v>
      </c>
      <c r="GF307" t="str">
        <f>IF(ISBLANK('Input_Δ assenze'!D44),"N.A.",'Input_Δ assenze'!D44)</f>
        <v>N.A.</v>
      </c>
      <c r="GG307" t="str">
        <f>IF(ISBLANK('Input_Δ assenze'!E44),"N.A.",'Input_Δ assenze'!E44)</f>
        <v>N.A.</v>
      </c>
      <c r="GH307" t="str">
        <f>IF(ISBLANK('Input_Δ assenze'!F44),"N.A.",'Input_Δ assenze'!F44)</f>
        <v>N.A.</v>
      </c>
      <c r="GI307" t="str">
        <f>IF(ISBLANK('Input_Δ assenze'!G44),"N.A.",'Input_Δ assenze'!G44)</f>
        <v>N.A.</v>
      </c>
      <c r="GJ307" t="str">
        <f>IF(ISBLANK('Input_Δ assenze'!H44),"N.A.",'Input_Δ assenze'!H44)</f>
        <v>N.A.</v>
      </c>
      <c r="GK307" t="str">
        <f>IF(ISBLANK('Input_Δ assenze'!I44),"N.A.",'Input_Δ assenze'!I44)</f>
        <v>N.A.</v>
      </c>
      <c r="GL307" t="str">
        <f>IF(ISBLANK('Input_Δ assenze'!J44),"N.A.",'Input_Δ assenze'!J44)</f>
        <v>N.A.</v>
      </c>
      <c r="GM307" t="str">
        <f>IF(ISBLANK('Input_Δ assenze'!K44),"N.A.",'Input_Δ assenze'!K44)</f>
        <v>N.A.</v>
      </c>
      <c r="GN307" t="str">
        <f>IF(ISBLANK('Input_Δ assenze'!L44),"N.A.",'Input_Δ assenze'!L44)</f>
        <v>N.A.</v>
      </c>
      <c r="GO307" t="str">
        <f>IF(ISBLANK('Input_Δ assenze'!M44),"N.A.",'Input_Δ assenze'!M44)</f>
        <v>N.A.</v>
      </c>
      <c r="GR307" s="1">
        <f>YEAR('Input_Δ assenze'!B32)</f>
        <v>2018</v>
      </c>
      <c r="GS307" t="str">
        <f>IF(ISBLANK('Input_Δ assenze'!B45),"N.A.",'Input_Δ assenze'!B45)</f>
        <v>N.A.</v>
      </c>
      <c r="GT307" t="str">
        <f>IF(ISBLANK('Input_Δ assenze'!C45),"N.A.",'Input_Δ assenze'!C45)</f>
        <v>N.A.</v>
      </c>
      <c r="GU307" t="str">
        <f>IF(ISBLANK('Input_Δ assenze'!D45),"N.A.",'Input_Δ assenze'!D45)</f>
        <v>N.A.</v>
      </c>
      <c r="GV307" t="str">
        <f>IF(ISBLANK('Input_Δ assenze'!E45),"N.A.",'Input_Δ assenze'!E45)</f>
        <v>N.A.</v>
      </c>
      <c r="GW307" t="str">
        <f>IF(ISBLANK('Input_Δ assenze'!F45),"N.A.",'Input_Δ assenze'!F45)</f>
        <v>N.A.</v>
      </c>
      <c r="GX307" t="str">
        <f>IF(ISBLANK('Input_Δ assenze'!G45),"N.A.",'Input_Δ assenze'!G45)</f>
        <v>N.A.</v>
      </c>
      <c r="GY307" t="str">
        <f>IF(ISBLANK('Input_Δ assenze'!H45),"N.A.",'Input_Δ assenze'!H45)</f>
        <v>N.A.</v>
      </c>
      <c r="GZ307" t="str">
        <f>IF(ISBLANK('Input_Δ assenze'!I45),"N.A.",'Input_Δ assenze'!I45)</f>
        <v>N.A.</v>
      </c>
      <c r="HA307" t="str">
        <f>IF(ISBLANK('Input_Δ assenze'!J45),"N.A.",'Input_Δ assenze'!J45)</f>
        <v>N.A.</v>
      </c>
      <c r="HB307" t="str">
        <f>IF(ISBLANK('Input_Δ assenze'!K45),"N.A.",'Input_Δ assenze'!K45)</f>
        <v>N.A.</v>
      </c>
      <c r="HC307" t="str">
        <f>IF(ISBLANK('Input_Δ assenze'!L45),"N.A.",'Input_Δ assenze'!L45)</f>
        <v>N.A.</v>
      </c>
      <c r="HD307" t="str">
        <f>IF(ISBLANK('Input_Δ assenze'!M45),"N.A.",'Input_Δ assenze'!M45)</f>
        <v>N.A.</v>
      </c>
      <c r="HG307" s="1">
        <f>YEAR('Input_Δ assenze'!B32)</f>
        <v>2018</v>
      </c>
      <c r="HH307" t="str">
        <f>IF(ISBLANK('Input_Δ assenze'!B46),"N.A.",'Input_Δ assenze'!B46)</f>
        <v>N.A.</v>
      </c>
      <c r="HI307" t="str">
        <f>IF(ISBLANK('Input_Δ assenze'!C46),"N.A.",'Input_Δ assenze'!C46)</f>
        <v>N.A.</v>
      </c>
      <c r="HJ307" t="str">
        <f>IF(ISBLANK('Input_Δ assenze'!D46),"N.A.",'Input_Δ assenze'!D46)</f>
        <v>N.A.</v>
      </c>
      <c r="HK307" t="str">
        <f>IF(ISBLANK('Input_Δ assenze'!E46),"N.A.",'Input_Δ assenze'!E46)</f>
        <v>N.A.</v>
      </c>
      <c r="HL307" t="str">
        <f>IF(ISBLANK('Input_Δ assenze'!F46),"N.A.",'Input_Δ assenze'!F46)</f>
        <v>N.A.</v>
      </c>
      <c r="HM307" t="str">
        <f>IF(ISBLANK('Input_Δ assenze'!G46),"N.A.",'Input_Δ assenze'!G46)</f>
        <v>N.A.</v>
      </c>
      <c r="HN307" t="str">
        <f>IF(ISBLANK('Input_Δ assenze'!H46),"N.A.",'Input_Δ assenze'!H46)</f>
        <v>N.A.</v>
      </c>
      <c r="HO307" t="str">
        <f>IF(ISBLANK('Input_Δ assenze'!I46),"N.A.",'Input_Δ assenze'!I46)</f>
        <v>N.A.</v>
      </c>
      <c r="HP307" t="str">
        <f>IF(ISBLANK('Input_Δ assenze'!J46),"N.A.",'Input_Δ assenze'!J46)</f>
        <v>N.A.</v>
      </c>
      <c r="HQ307" t="str">
        <f>IF(ISBLANK('Input_Δ assenze'!K46),"N.A.",'Input_Δ assenze'!K46)</f>
        <v>N.A.</v>
      </c>
      <c r="HR307" t="str">
        <f>IF(ISBLANK('Input_Δ assenze'!L46),"N.A.",'Input_Δ assenze'!L46)</f>
        <v>N.A.</v>
      </c>
      <c r="HS307" t="str">
        <f>IF(ISBLANK('Input_Δ assenze'!M46),"N.A.",'Input_Δ assenze'!M46)</f>
        <v>N.A.</v>
      </c>
      <c r="HV307" s="1">
        <f>YEAR('Input_Δ assenze'!B32)</f>
        <v>2018</v>
      </c>
      <c r="HW307" t="str">
        <f>IF(ISBLANK('Input_Δ assenze'!B47),"N.A.",'Input_Δ assenze'!B47)</f>
        <v>N.A.</v>
      </c>
      <c r="HX307" t="str">
        <f>IF(ISBLANK('Input_Δ assenze'!C47),"N.A.",'Input_Δ assenze'!C47)</f>
        <v>N.A.</v>
      </c>
      <c r="HY307" t="str">
        <f>IF(ISBLANK('Input_Δ assenze'!D47),"N.A.",'Input_Δ assenze'!D47)</f>
        <v>N.A.</v>
      </c>
      <c r="HZ307" t="str">
        <f>IF(ISBLANK('Input_Δ assenze'!E47),"N.A.",'Input_Δ assenze'!E47)</f>
        <v>N.A.</v>
      </c>
      <c r="IA307" t="str">
        <f>IF(ISBLANK('Input_Δ assenze'!F47),"N.A.",'Input_Δ assenze'!F47)</f>
        <v>N.A.</v>
      </c>
      <c r="IB307" t="str">
        <f>IF(ISBLANK('Input_Δ assenze'!G47),"N.A.",'Input_Δ assenze'!G47)</f>
        <v>N.A.</v>
      </c>
      <c r="IC307" t="str">
        <f>IF(ISBLANK('Input_Δ assenze'!H47),"N.A.",'Input_Δ assenze'!H47)</f>
        <v>N.A.</v>
      </c>
      <c r="ID307" t="str">
        <f>IF(ISBLANK('Input_Δ assenze'!I47),"N.A.",'Input_Δ assenze'!I47)</f>
        <v>N.A.</v>
      </c>
      <c r="IE307" t="str">
        <f>IF(ISBLANK('Input_Δ assenze'!J47),"N.A.",'Input_Δ assenze'!J47)</f>
        <v>N.A.</v>
      </c>
      <c r="IF307" t="str">
        <f>IF(ISBLANK('Input_Δ assenze'!K47),"N.A.",'Input_Δ assenze'!K47)</f>
        <v>N.A.</v>
      </c>
      <c r="IG307" t="str">
        <f>IF(ISBLANK('Input_Δ assenze'!L47),"N.A.",'Input_Δ assenze'!L47)</f>
        <v>N.A.</v>
      </c>
      <c r="IH307" t="str">
        <f>IF(ISBLANK('Input_Δ assenze'!M47),"N.A.",'Input_Δ assenze'!M47)</f>
        <v>N.A.</v>
      </c>
      <c r="IK307" s="1">
        <f>YEAR('Input_Δ assenze'!B32)</f>
        <v>2018</v>
      </c>
      <c r="IL307" t="str">
        <f>IF(ISBLANK('Input_Δ assenze'!B48),"N.A.",'Input_Δ assenze'!B48)</f>
        <v>N.A.</v>
      </c>
      <c r="IM307" t="str">
        <f>IF(ISBLANK('Input_Δ assenze'!C48),"N.A.",'Input_Δ assenze'!C48)</f>
        <v>N.A.</v>
      </c>
      <c r="IN307" t="str">
        <f>IF(ISBLANK('Input_Δ assenze'!D48),"N.A.",'Input_Δ assenze'!D48)</f>
        <v>N.A.</v>
      </c>
      <c r="IO307" t="str">
        <f>IF(ISBLANK('Input_Δ assenze'!E48),"N.A.",'Input_Δ assenze'!E48)</f>
        <v>N.A.</v>
      </c>
      <c r="IP307" t="str">
        <f>IF(ISBLANK('Input_Δ assenze'!F48),"N.A.",'Input_Δ assenze'!F48)</f>
        <v>N.A.</v>
      </c>
      <c r="IQ307" t="str">
        <f>IF(ISBLANK('Input_Δ assenze'!G48),"N.A.",'Input_Δ assenze'!G48)</f>
        <v>N.A.</v>
      </c>
      <c r="IR307" t="str">
        <f>IF(ISBLANK('Input_Δ assenze'!H48),"N.A.",'Input_Δ assenze'!H48)</f>
        <v>N.A.</v>
      </c>
      <c r="IS307" t="str">
        <f>IF(ISBLANK('Input_Δ assenze'!I48),"N.A.",'Input_Δ assenze'!I48)</f>
        <v>N.A.</v>
      </c>
      <c r="IT307" t="str">
        <f>IF(ISBLANK('Input_Δ assenze'!J48),"N.A.",'Input_Δ assenze'!J48)</f>
        <v>N.A.</v>
      </c>
      <c r="IU307" t="str">
        <f>IF(ISBLANK('Input_Δ assenze'!K48),"N.A.",'Input_Δ assenze'!K48)</f>
        <v>N.A.</v>
      </c>
      <c r="IV307" t="str">
        <f>IF(ISBLANK('Input_Δ assenze'!L48),"N.A.",'Input_Δ assenze'!L48)</f>
        <v>N.A.</v>
      </c>
      <c r="IW307" t="str">
        <f>IF(ISBLANK('Input_Δ assenze'!M48),"N.A.",'Input_Δ assenze'!M48)</f>
        <v>N.A.</v>
      </c>
      <c r="IZ307" s="1">
        <f>YEAR('Input_Δ assenze'!B32)</f>
        <v>2018</v>
      </c>
      <c r="JA307" t="str">
        <f>IF(ISBLANK('Input_Δ assenze'!B49),"N.A.",'Input_Δ assenze'!B49)</f>
        <v>N.A.</v>
      </c>
      <c r="JB307" t="str">
        <f>IF(ISBLANK('Input_Δ assenze'!C49),"N.A.",'Input_Δ assenze'!C49)</f>
        <v>N.A.</v>
      </c>
      <c r="JC307" t="str">
        <f>IF(ISBLANK('Input_Δ assenze'!D49),"N.A.",'Input_Δ assenze'!D49)</f>
        <v>N.A.</v>
      </c>
      <c r="JD307" t="str">
        <f>IF(ISBLANK('Input_Δ assenze'!E49),"N.A.",'Input_Δ assenze'!E49)</f>
        <v>N.A.</v>
      </c>
      <c r="JE307" t="str">
        <f>IF(ISBLANK('Input_Δ assenze'!F49),"N.A.",'Input_Δ assenze'!F49)</f>
        <v>N.A.</v>
      </c>
      <c r="JF307" t="str">
        <f>IF(ISBLANK('Input_Δ assenze'!G49),"N.A.",'Input_Δ assenze'!G49)</f>
        <v>N.A.</v>
      </c>
      <c r="JG307" t="str">
        <f>IF(ISBLANK('Input_Δ assenze'!H49),"N.A.",'Input_Δ assenze'!H49)</f>
        <v>N.A.</v>
      </c>
      <c r="JH307" t="str">
        <f>IF(ISBLANK('Input_Δ assenze'!I49),"N.A.",'Input_Δ assenze'!I49)</f>
        <v>N.A.</v>
      </c>
      <c r="JI307" t="str">
        <f>IF(ISBLANK('Input_Δ assenze'!J49),"N.A.",'Input_Δ assenze'!J49)</f>
        <v>N.A.</v>
      </c>
      <c r="JJ307" t="str">
        <f>IF(ISBLANK('Input_Δ assenze'!K49),"N.A.",'Input_Δ assenze'!K49)</f>
        <v>N.A.</v>
      </c>
      <c r="JK307" t="str">
        <f>IF(ISBLANK('Input_Δ assenze'!L49),"N.A.",'Input_Δ assenze'!L49)</f>
        <v>N.A.</v>
      </c>
      <c r="JL307" t="str">
        <f>IF(ISBLANK('Input_Δ assenze'!M49),"N.A.",'Input_Δ assenze'!M49)</f>
        <v>N.A.</v>
      </c>
      <c r="JO307" s="1">
        <f>YEAR('Input_Δ assenze'!B32)</f>
        <v>2018</v>
      </c>
      <c r="JP307" t="str">
        <f>IF(ISBLANK('Input_Δ assenze'!B50),"N.A.",'Input_Δ assenze'!B50)</f>
        <v>N.A.</v>
      </c>
      <c r="JQ307" t="str">
        <f>IF(ISBLANK('Input_Δ assenze'!C50),"N.A.",'Input_Δ assenze'!C50)</f>
        <v>N.A.</v>
      </c>
      <c r="JR307" t="str">
        <f>IF(ISBLANK('Input_Δ assenze'!D50),"N.A.",'Input_Δ assenze'!D50)</f>
        <v>N.A.</v>
      </c>
      <c r="JS307" t="str">
        <f>IF(ISBLANK('Input_Δ assenze'!E50),"N.A.",'Input_Δ assenze'!E50)</f>
        <v>N.A.</v>
      </c>
      <c r="JT307" t="str">
        <f>IF(ISBLANK('Input_Δ assenze'!F50),"N.A.",'Input_Δ assenze'!F50)</f>
        <v>N.A.</v>
      </c>
      <c r="JU307" t="str">
        <f>IF(ISBLANK('Input_Δ assenze'!G50),"N.A.",'Input_Δ assenze'!G50)</f>
        <v>N.A.</v>
      </c>
      <c r="JV307" t="str">
        <f>IF(ISBLANK('Input_Δ assenze'!H50),"N.A.",'Input_Δ assenze'!H50)</f>
        <v>N.A.</v>
      </c>
      <c r="JW307" t="str">
        <f>IF(ISBLANK('Input_Δ assenze'!I50),"N.A.",'Input_Δ assenze'!I50)</f>
        <v>N.A.</v>
      </c>
      <c r="JX307" t="str">
        <f>IF(ISBLANK('Input_Δ assenze'!J50),"N.A.",'Input_Δ assenze'!J50)</f>
        <v>N.A.</v>
      </c>
      <c r="JY307" t="str">
        <f>IF(ISBLANK('Input_Δ assenze'!K50),"N.A.",'Input_Δ assenze'!K50)</f>
        <v>N.A.</v>
      </c>
      <c r="JZ307" t="str">
        <f>IF(ISBLANK('Input_Δ assenze'!L50),"N.A.",'Input_Δ assenze'!L50)</f>
        <v>N.A.</v>
      </c>
      <c r="KA307" t="str">
        <f>IF(ISBLANK('Input_Δ assenze'!M50),"N.A.",'Input_Δ assenze'!M50)</f>
        <v>N.A.</v>
      </c>
      <c r="KD307" s="1">
        <f>YEAR('Input_Δ assenze'!B32)</f>
        <v>2018</v>
      </c>
      <c r="KE307" t="str">
        <f>IF(ISBLANK('Input_Δ assenze'!B51),"N.A.",'Input_Δ assenze'!B51)</f>
        <v>N.A.</v>
      </c>
      <c r="KF307" t="str">
        <f>IF(ISBLANK('Input_Δ assenze'!C51),"N.A.",'Input_Δ assenze'!C51)</f>
        <v>N.A.</v>
      </c>
      <c r="KG307" t="str">
        <f>IF(ISBLANK('Input_Δ assenze'!D51),"N.A.",'Input_Δ assenze'!D51)</f>
        <v>N.A.</v>
      </c>
      <c r="KH307" t="str">
        <f>IF(ISBLANK('Input_Δ assenze'!E51),"N.A.",'Input_Δ assenze'!E51)</f>
        <v>N.A.</v>
      </c>
      <c r="KI307" t="str">
        <f>IF(ISBLANK('Input_Δ assenze'!F51),"N.A.",'Input_Δ assenze'!F51)</f>
        <v>N.A.</v>
      </c>
      <c r="KJ307" t="str">
        <f>IF(ISBLANK('Input_Δ assenze'!G51),"N.A.",'Input_Δ assenze'!G51)</f>
        <v>N.A.</v>
      </c>
      <c r="KK307" t="str">
        <f>IF(ISBLANK('Input_Δ assenze'!H51),"N.A.",'Input_Δ assenze'!H51)</f>
        <v>N.A.</v>
      </c>
      <c r="KL307" t="str">
        <f>IF(ISBLANK('Input_Δ assenze'!I51),"N.A.",'Input_Δ assenze'!I51)</f>
        <v>N.A.</v>
      </c>
      <c r="KM307" t="str">
        <f>IF(ISBLANK('Input_Δ assenze'!J51),"N.A.",'Input_Δ assenze'!J51)</f>
        <v>N.A.</v>
      </c>
      <c r="KN307" t="str">
        <f>IF(ISBLANK('Input_Δ assenze'!K51),"N.A.",'Input_Δ assenze'!K51)</f>
        <v>N.A.</v>
      </c>
      <c r="KO307" t="str">
        <f>IF(ISBLANK('Input_Δ assenze'!L51),"N.A.",'Input_Δ assenze'!L51)</f>
        <v>N.A.</v>
      </c>
      <c r="KP307" t="str">
        <f>IF(ISBLANK('Input_Δ assenze'!M51),"N.A.",'Input_Δ assenze'!M51)</f>
        <v>N.A.</v>
      </c>
      <c r="KS307" s="1">
        <f>YEAR('Input_Δ assenze'!B32)</f>
        <v>2018</v>
      </c>
      <c r="KT307" t="str">
        <f>IF(ISBLANK('Input_Δ assenze'!B52),"N.A.",'Input_Δ assenze'!B52)</f>
        <v>N.A.</v>
      </c>
      <c r="KU307" t="str">
        <f>IF(ISBLANK('Input_Δ assenze'!C52),"N.A.",'Input_Δ assenze'!C52)</f>
        <v>N.A.</v>
      </c>
      <c r="KV307" t="str">
        <f>IF(ISBLANK('Input_Δ assenze'!D52),"N.A.",'Input_Δ assenze'!D52)</f>
        <v>N.A.</v>
      </c>
      <c r="KW307" t="str">
        <f>IF(ISBLANK('Input_Δ assenze'!E52),"N.A.",'Input_Δ assenze'!E52)</f>
        <v>N.A.</v>
      </c>
      <c r="KX307" t="str">
        <f>IF(ISBLANK('Input_Δ assenze'!F52),"N.A.",'Input_Δ assenze'!F52)</f>
        <v>N.A.</v>
      </c>
      <c r="KY307" t="str">
        <f>IF(ISBLANK('Input_Δ assenze'!G52),"N.A.",'Input_Δ assenze'!G52)</f>
        <v>N.A.</v>
      </c>
      <c r="KZ307" t="str">
        <f>IF(ISBLANK('Input_Δ assenze'!H52),"N.A.",'Input_Δ assenze'!H52)</f>
        <v>N.A.</v>
      </c>
      <c r="LA307" t="str">
        <f>IF(ISBLANK('Input_Δ assenze'!I52),"N.A.",'Input_Δ assenze'!I52)</f>
        <v>N.A.</v>
      </c>
      <c r="LB307" t="str">
        <f>IF(ISBLANK('Input_Δ assenze'!J52),"N.A.",'Input_Δ assenze'!J52)</f>
        <v>N.A.</v>
      </c>
      <c r="LC307" t="str">
        <f>IF(ISBLANK('Input_Δ assenze'!K52),"N.A.",'Input_Δ assenze'!K52)</f>
        <v>N.A.</v>
      </c>
      <c r="LD307" t="str">
        <f>IF(ISBLANK('Input_Δ assenze'!L52),"N.A.",'Input_Δ assenze'!L52)</f>
        <v>N.A.</v>
      </c>
      <c r="LE307" t="str">
        <f>IF(ISBLANK('Input_Δ assenze'!M52),"N.A.",'Input_Δ assenze'!M52)</f>
        <v>N.A.</v>
      </c>
      <c r="LH307" s="1">
        <f>YEAR('Input_Δ assenze'!B32)</f>
        <v>2018</v>
      </c>
      <c r="LI307" t="str">
        <f>IF(ISBLANK('Input_Δ assenze'!B53),"N.A.",'Input_Δ assenze'!B53)</f>
        <v>N.A.</v>
      </c>
      <c r="LJ307" t="str">
        <f>IF(ISBLANK('Input_Δ assenze'!C53),"N.A.",'Input_Δ assenze'!C53)</f>
        <v>N.A.</v>
      </c>
      <c r="LK307" t="str">
        <f>IF(ISBLANK('Input_Δ assenze'!D53),"N.A.",'Input_Δ assenze'!D53)</f>
        <v>N.A.</v>
      </c>
      <c r="LL307" t="str">
        <f>IF(ISBLANK('Input_Δ assenze'!E53),"N.A.",'Input_Δ assenze'!E53)</f>
        <v>N.A.</v>
      </c>
      <c r="LM307" t="str">
        <f>IF(ISBLANK('Input_Δ assenze'!F53),"N.A.",'Input_Δ assenze'!F53)</f>
        <v>N.A.</v>
      </c>
      <c r="LN307" t="str">
        <f>IF(ISBLANK('Input_Δ assenze'!G53),"N.A.",'Input_Δ assenze'!G53)</f>
        <v>N.A.</v>
      </c>
      <c r="LO307" t="str">
        <f>IF(ISBLANK('Input_Δ assenze'!H53),"N.A.",'Input_Δ assenze'!H53)</f>
        <v>N.A.</v>
      </c>
      <c r="LP307" t="str">
        <f>IF(ISBLANK('Input_Δ assenze'!I53),"N.A.",'Input_Δ assenze'!I53)</f>
        <v>N.A.</v>
      </c>
      <c r="LQ307" t="str">
        <f>IF(ISBLANK('Input_Δ assenze'!J53),"N.A.",'Input_Δ assenze'!J53)</f>
        <v>N.A.</v>
      </c>
      <c r="LR307" t="str">
        <f>IF(ISBLANK('Input_Δ assenze'!K53),"N.A.",'Input_Δ assenze'!K53)</f>
        <v>N.A.</v>
      </c>
      <c r="LS307" t="str">
        <f>IF(ISBLANK('Input_Δ assenze'!L53),"N.A.",'Input_Δ assenze'!L53)</f>
        <v>N.A.</v>
      </c>
      <c r="LT307" t="str">
        <f>IF(ISBLANK('Input_Δ assenze'!M53),"N.A.",'Input_Δ assenze'!M53)</f>
        <v>N.A.</v>
      </c>
      <c r="LW307" s="1">
        <f>YEAR('Input_Δ assenze'!B32)</f>
        <v>2018</v>
      </c>
      <c r="LX307" t="str">
        <f>IF(ISBLANK('Input_Δ assenze'!B54),"N.A.",'Input_Δ assenze'!B54)</f>
        <v>N.A.</v>
      </c>
      <c r="LY307" t="str">
        <f>IF(ISBLANK('Input_Δ assenze'!C54),"N.A.",'Input_Δ assenze'!C54)</f>
        <v>N.A.</v>
      </c>
      <c r="LZ307" t="str">
        <f>IF(ISBLANK('Input_Δ assenze'!D54),"N.A.",'Input_Δ assenze'!D54)</f>
        <v>N.A.</v>
      </c>
      <c r="MA307" t="str">
        <f>IF(ISBLANK('Input_Δ assenze'!E54),"N.A.",'Input_Δ assenze'!E54)</f>
        <v>N.A.</v>
      </c>
      <c r="MB307" t="str">
        <f>IF(ISBLANK('Input_Δ assenze'!F54),"N.A.",'Input_Δ assenze'!F54)</f>
        <v>N.A.</v>
      </c>
      <c r="MC307" t="str">
        <f>IF(ISBLANK('Input_Δ assenze'!G54),"N.A.",'Input_Δ assenze'!G54)</f>
        <v>N.A.</v>
      </c>
      <c r="MD307" t="str">
        <f>IF(ISBLANK('Input_Δ assenze'!H54),"N.A.",'Input_Δ assenze'!H54)</f>
        <v>N.A.</v>
      </c>
      <c r="ME307" t="str">
        <f>IF(ISBLANK('Input_Δ assenze'!I54),"N.A.",'Input_Δ assenze'!I54)</f>
        <v>N.A.</v>
      </c>
      <c r="MF307" t="str">
        <f>IF(ISBLANK('Input_Δ assenze'!J54),"N.A.",'Input_Δ assenze'!J54)</f>
        <v>N.A.</v>
      </c>
      <c r="MG307" t="str">
        <f>IF(ISBLANK('Input_Δ assenze'!K54),"N.A.",'Input_Δ assenze'!K54)</f>
        <v>N.A.</v>
      </c>
      <c r="MH307" t="str">
        <f>IF(ISBLANK('Input_Δ assenze'!L54),"N.A.",'Input_Δ assenze'!L54)</f>
        <v>N.A.</v>
      </c>
      <c r="MI307" t="str">
        <f>IF(ISBLANK('Input_Δ assenze'!M54),"N.A.",'Input_Δ assenze'!M54)</f>
        <v>N.A.</v>
      </c>
      <c r="ML307" s="1">
        <f>YEAR('Input_Δ assenze'!B32)</f>
        <v>2018</v>
      </c>
      <c r="MM307" t="str">
        <f>IF(ISBLANK('Input_Δ assenze'!B55),"N.A.",'Input_Δ assenze'!B55)</f>
        <v>N.A.</v>
      </c>
      <c r="MN307" t="str">
        <f>IF(ISBLANK('Input_Δ assenze'!C55),"N.A.",'Input_Δ assenze'!C55)</f>
        <v>N.A.</v>
      </c>
      <c r="MO307" t="str">
        <f>IF(ISBLANK('Input_Δ assenze'!D55),"N.A.",'Input_Δ assenze'!D55)</f>
        <v>N.A.</v>
      </c>
      <c r="MP307" t="str">
        <f>IF(ISBLANK('Input_Δ assenze'!E55),"N.A.",'Input_Δ assenze'!E55)</f>
        <v>N.A.</v>
      </c>
      <c r="MQ307" t="str">
        <f>IF(ISBLANK('Input_Δ assenze'!F55),"N.A.",'Input_Δ assenze'!F55)</f>
        <v>N.A.</v>
      </c>
      <c r="MR307" t="str">
        <f>IF(ISBLANK('Input_Δ assenze'!G55),"N.A.",'Input_Δ assenze'!G55)</f>
        <v>N.A.</v>
      </c>
      <c r="MS307" t="str">
        <f>IF(ISBLANK('Input_Δ assenze'!H55),"N.A.",'Input_Δ assenze'!H55)</f>
        <v>N.A.</v>
      </c>
      <c r="MT307" t="str">
        <f>IF(ISBLANK('Input_Δ assenze'!I55),"N.A.",'Input_Δ assenze'!I55)</f>
        <v>N.A.</v>
      </c>
      <c r="MU307" t="str">
        <f>IF(ISBLANK('Input_Δ assenze'!J55),"N.A.",'Input_Δ assenze'!J55)</f>
        <v>N.A.</v>
      </c>
      <c r="MV307" t="str">
        <f>IF(ISBLANK('Input_Δ assenze'!K55),"N.A.",'Input_Δ assenze'!K55)</f>
        <v>N.A.</v>
      </c>
      <c r="MW307" t="str">
        <f>IF(ISBLANK('Input_Δ assenze'!L55),"N.A.",'Input_Δ assenze'!L55)</f>
        <v>N.A.</v>
      </c>
      <c r="MX307" t="str">
        <f>IF(ISBLANK('Input_Δ assenze'!M55),"N.A.",'Input_Δ assenze'!M55)</f>
        <v>N.A.</v>
      </c>
      <c r="NA307" s="1">
        <f>YEAR('Input_Δ assenze'!B32)</f>
        <v>2018</v>
      </c>
      <c r="NB307" t="str">
        <f>IF(ISBLANK('Input_Δ assenze'!B56),"N.A.",'Input_Δ assenze'!B56)</f>
        <v>N.A.</v>
      </c>
      <c r="NC307" t="str">
        <f>IF(ISBLANK('Input_Δ assenze'!C56),"N.A.",'Input_Δ assenze'!C56)</f>
        <v>N.A.</v>
      </c>
      <c r="ND307" t="str">
        <f>IF(ISBLANK('Input_Δ assenze'!D56),"N.A.",'Input_Δ assenze'!D56)</f>
        <v>N.A.</v>
      </c>
      <c r="NE307" t="str">
        <f>IF(ISBLANK('Input_Δ assenze'!E56),"N.A.",'Input_Δ assenze'!E56)</f>
        <v>N.A.</v>
      </c>
      <c r="NF307" t="str">
        <f>IF(ISBLANK('Input_Δ assenze'!F56),"N.A.",'Input_Δ assenze'!F56)</f>
        <v>N.A.</v>
      </c>
      <c r="NG307" t="str">
        <f>IF(ISBLANK('Input_Δ assenze'!G56),"N.A.",'Input_Δ assenze'!G56)</f>
        <v>N.A.</v>
      </c>
      <c r="NH307" t="str">
        <f>IF(ISBLANK('Input_Δ assenze'!H56),"N.A.",'Input_Δ assenze'!H56)</f>
        <v>N.A.</v>
      </c>
      <c r="NI307" t="str">
        <f>IF(ISBLANK('Input_Δ assenze'!I56),"N.A.",'Input_Δ assenze'!I56)</f>
        <v>N.A.</v>
      </c>
      <c r="NJ307" t="str">
        <f>IF(ISBLANK('Input_Δ assenze'!J56),"N.A.",'Input_Δ assenze'!J56)</f>
        <v>N.A.</v>
      </c>
      <c r="NK307" t="str">
        <f>IF(ISBLANK('Input_Δ assenze'!K56),"N.A.",'Input_Δ assenze'!K56)</f>
        <v>N.A.</v>
      </c>
      <c r="NL307" t="str">
        <f>IF(ISBLANK('Input_Δ assenze'!L56),"N.A.",'Input_Δ assenze'!L56)</f>
        <v>N.A.</v>
      </c>
      <c r="NM307" t="str">
        <f>IF(ISBLANK('Input_Δ assenze'!M56),"N.A.",'Input_Δ assenze'!M56)</f>
        <v>N.A.</v>
      </c>
      <c r="NP307" s="1">
        <f>YEAR('Input_Δ assenze'!B32)</f>
        <v>2018</v>
      </c>
      <c r="NQ307" t="str">
        <f>IF(ISBLANK('Input_Δ assenze'!B57),"N.A.",'Input_Δ assenze'!B57)</f>
        <v>N.A.</v>
      </c>
      <c r="NR307" t="str">
        <f>IF(ISBLANK('Input_Δ assenze'!C57),"N.A.",'Input_Δ assenze'!C57)</f>
        <v>N.A.</v>
      </c>
      <c r="NS307" t="str">
        <f>IF(ISBLANK('Input_Δ assenze'!D57),"N.A.",'Input_Δ assenze'!D57)</f>
        <v>N.A.</v>
      </c>
      <c r="NT307" t="str">
        <f>IF(ISBLANK('Input_Δ assenze'!E57),"N.A.",'Input_Δ assenze'!E57)</f>
        <v>N.A.</v>
      </c>
      <c r="NU307" t="str">
        <f>IF(ISBLANK('Input_Δ assenze'!F57),"N.A.",'Input_Δ assenze'!F57)</f>
        <v>N.A.</v>
      </c>
      <c r="NV307" t="str">
        <f>IF(ISBLANK('Input_Δ assenze'!G57),"N.A.",'Input_Δ assenze'!G57)</f>
        <v>N.A.</v>
      </c>
      <c r="NW307" t="str">
        <f>IF(ISBLANK('Input_Δ assenze'!H57),"N.A.",'Input_Δ assenze'!H57)</f>
        <v>N.A.</v>
      </c>
      <c r="NX307" t="str">
        <f>IF(ISBLANK('Input_Δ assenze'!I57),"N.A.",'Input_Δ assenze'!I57)</f>
        <v>N.A.</v>
      </c>
      <c r="NY307" t="str">
        <f>IF(ISBLANK('Input_Δ assenze'!J57),"N.A.",'Input_Δ assenze'!J57)</f>
        <v>N.A.</v>
      </c>
      <c r="NZ307" t="str">
        <f>IF(ISBLANK('Input_Δ assenze'!K57),"N.A.",'Input_Δ assenze'!K57)</f>
        <v>N.A.</v>
      </c>
      <c r="OA307" t="str">
        <f>IF(ISBLANK('Input_Δ assenze'!L57),"N.A.",'Input_Δ assenze'!L57)</f>
        <v>N.A.</v>
      </c>
      <c r="OB307" t="str">
        <f>IF(ISBLANK('Input_Δ assenze'!M57),"N.A.",'Input_Δ assenze'!M57)</f>
        <v>N.A.</v>
      </c>
      <c r="OE307" s="1">
        <f>YEAR('Input_Δ assenze'!B32)</f>
        <v>2018</v>
      </c>
      <c r="OF307" t="str">
        <f>IF(ISBLANK('Input_Δ assenze'!B58),"N.A.",'Input_Δ assenze'!B58)</f>
        <v>N.A.</v>
      </c>
      <c r="OG307" t="str">
        <f>IF(ISBLANK('Input_Δ assenze'!C58),"N.A.",'Input_Δ assenze'!C58)</f>
        <v>N.A.</v>
      </c>
      <c r="OH307" t="str">
        <f>IF(ISBLANK('Input_Δ assenze'!D58),"N.A.",'Input_Δ assenze'!D58)</f>
        <v>N.A.</v>
      </c>
      <c r="OI307" t="str">
        <f>IF(ISBLANK('Input_Δ assenze'!E58),"N.A.",'Input_Δ assenze'!E58)</f>
        <v>N.A.</v>
      </c>
      <c r="OJ307" t="str">
        <f>IF(ISBLANK('Input_Δ assenze'!F58),"N.A.",'Input_Δ assenze'!F58)</f>
        <v>N.A.</v>
      </c>
      <c r="OK307" t="str">
        <f>IF(ISBLANK('Input_Δ assenze'!G58),"N.A.",'Input_Δ assenze'!G58)</f>
        <v>N.A.</v>
      </c>
      <c r="OL307" t="str">
        <f>IF(ISBLANK('Input_Δ assenze'!H58),"N.A.",'Input_Δ assenze'!H58)</f>
        <v>N.A.</v>
      </c>
      <c r="OM307" t="str">
        <f>IF(ISBLANK('Input_Δ assenze'!I58),"N.A.",'Input_Δ assenze'!I58)</f>
        <v>N.A.</v>
      </c>
      <c r="ON307" t="str">
        <f>IF(ISBLANK('Input_Δ assenze'!J58),"N.A.",'Input_Δ assenze'!J58)</f>
        <v>N.A.</v>
      </c>
      <c r="OO307" t="str">
        <f>IF(ISBLANK('Input_Δ assenze'!K58),"N.A.",'Input_Δ assenze'!K58)</f>
        <v>N.A.</v>
      </c>
      <c r="OP307" t="str">
        <f>IF(ISBLANK('Input_Δ assenze'!L58),"N.A.",'Input_Δ assenze'!L58)</f>
        <v>N.A.</v>
      </c>
      <c r="OQ307" t="str">
        <f>IF(ISBLANK('Input_Δ assenze'!M58),"N.A.",'Input_Δ assenze'!M58)</f>
        <v>N.A.</v>
      </c>
      <c r="OT307" s="1">
        <f>YEAR('Input_Δ assenze'!B32)</f>
        <v>2018</v>
      </c>
      <c r="OU307">
        <f>IF(ISBLANK('Input_Δ assenze'!B59),"N.A.",'Input_Δ assenze'!B59)</f>
        <v>5007</v>
      </c>
      <c r="OV307">
        <f>IF(ISBLANK('Input_Δ assenze'!C59),"N.A.",'Input_Δ assenze'!C59)</f>
        <v>4815</v>
      </c>
      <c r="OW307">
        <f>IF(ISBLANK('Input_Δ assenze'!D59),"N.A.",'Input_Δ assenze'!D59)</f>
        <v>4575</v>
      </c>
      <c r="OX307">
        <f>IF(ISBLANK('Input_Δ assenze'!E59),"N.A.",'Input_Δ assenze'!E59)</f>
        <v>4215</v>
      </c>
      <c r="OY307">
        <f>IF(ISBLANK('Input_Δ assenze'!F59),"N.A.",'Input_Δ assenze'!F59)</f>
        <v>3915</v>
      </c>
      <c r="OZ307">
        <f>IF(ISBLANK('Input_Δ assenze'!G59),"N.A.",'Input_Δ assenze'!G59)</f>
        <v>3615</v>
      </c>
      <c r="PA307">
        <f>IF(ISBLANK('Input_Δ assenze'!H59),"N.A.",'Input_Δ assenze'!H59)</f>
        <v>3315</v>
      </c>
      <c r="PB307">
        <f>IF(ISBLANK('Input_Δ assenze'!I59),"N.A.",'Input_Δ assenze'!I59)</f>
        <v>3015</v>
      </c>
      <c r="PC307">
        <f>IF(ISBLANK('Input_Δ assenze'!J59),"N.A.",'Input_Δ assenze'!J59)</f>
        <v>2895</v>
      </c>
      <c r="PD307">
        <f>IF(ISBLANK('Input_Δ assenze'!K59),"N.A.",'Input_Δ assenze'!K59)</f>
        <v>2775</v>
      </c>
      <c r="PE307">
        <f>IF(ISBLANK('Input_Δ assenze'!L59),"N.A.",'Input_Δ assenze'!L59)</f>
        <v>2565</v>
      </c>
      <c r="PF307" s="15">
        <f>IF(ISBLANK('Input_Δ assenze'!M59),"N.A.",'Input_Δ assenze'!M59)</f>
        <v>2385</v>
      </c>
    </row>
    <row r="308" spans="1:422">
      <c r="A308" s="131" t="str">
        <f>Calcolo_organizzazione_2!A35</f>
        <v>SALES</v>
      </c>
      <c r="B308" s="26">
        <f>Calcolo_organizzazione_2!B35</f>
        <v>-0.53855059810485462</v>
      </c>
      <c r="C308" s="26">
        <f>Calcolo_organizzazione_2!C35</f>
        <v>-0.53244648532867977</v>
      </c>
      <c r="D308" s="26">
        <f>Calcolo_organizzazione_2!D35</f>
        <v>-0.52085001827243815</v>
      </c>
      <c r="E308" s="26">
        <f>Calcolo_organizzazione_2!E35</f>
        <v>-0.49110981497227751</v>
      </c>
      <c r="F308" s="26">
        <f>Calcolo_organizzazione_2!F35</f>
        <v>-0.46719764868101171</v>
      </c>
      <c r="G308" s="26">
        <f>Calcolo_organizzazione_2!G35</f>
        <v>-0.43108585003362154</v>
      </c>
      <c r="H308" s="26">
        <f>Calcolo_organizzazione_2!H35</f>
        <v>-0.42429018145254738</v>
      </c>
      <c r="I308" s="26">
        <f>Calcolo_organizzazione_2!I35</f>
        <v>-0.38655172481337619</v>
      </c>
      <c r="J308" s="26">
        <f>Calcolo_organizzazione_2!J35</f>
        <v>-0.38158248746484036</v>
      </c>
      <c r="K308" s="26">
        <f>Calcolo_organizzazione_2!K35</f>
        <v>-0.37618259500595941</v>
      </c>
      <c r="L308" s="26">
        <f>Calcolo_organizzazione_2!L35</f>
        <v>-0.35267928418613353</v>
      </c>
      <c r="M308" s="26">
        <f>Calcolo_organizzazione_2!M35</f>
        <v>-0.31638480365135713</v>
      </c>
      <c r="N308" s="25"/>
      <c r="Q308" s="1">
        <f>YEAR(EDATE('Input_Δ assenze'!B32,12))</f>
        <v>2019</v>
      </c>
      <c r="R308">
        <f>IF(ISBLANK('Input_Δ assenze'!N33),"N.A.",'Input_Δ assenze'!N33)</f>
        <v>390</v>
      </c>
      <c r="S308">
        <f>IF(ISBLANK('Input_Δ assenze'!O33),"N.A.",'Input_Δ assenze'!O33)</f>
        <v>380</v>
      </c>
      <c r="T308">
        <f>IF(ISBLANK('Input_Δ assenze'!P33),"N.A.",'Input_Δ assenze'!P33)</f>
        <v>370</v>
      </c>
      <c r="U308">
        <f>IF(ISBLANK('Input_Δ assenze'!Q33),"N.A.",'Input_Δ assenze'!Q33)</f>
        <v>360</v>
      </c>
      <c r="V308">
        <f>IF(ISBLANK('Input_Δ assenze'!R33),"N.A.",'Input_Δ assenze'!R33)</f>
        <v>350</v>
      </c>
      <c r="W308">
        <f>IF(ISBLANK('Input_Δ assenze'!S33),"N.A.",'Input_Δ assenze'!S33)</f>
        <v>345</v>
      </c>
      <c r="X308">
        <f>IF(ISBLANK('Input_Δ assenze'!T33),"N.A.",'Input_Δ assenze'!T33)</f>
        <v>320</v>
      </c>
      <c r="Y308">
        <f>IF(ISBLANK('Input_Δ assenze'!U33),"N.A.",'Input_Δ assenze'!U33)</f>
        <v>310</v>
      </c>
      <c r="Z308">
        <f>IF(ISBLANK('Input_Δ assenze'!V33),"N.A.",'Input_Δ assenze'!V33)</f>
        <v>300</v>
      </c>
      <c r="AA308">
        <f>IF(ISBLANK('Input_Δ assenze'!W33),"N.A.",'Input_Δ assenze'!W33)</f>
        <v>290</v>
      </c>
      <c r="AB308">
        <f>IF(ISBLANK('Input_Δ assenze'!X33),"N.A.",'Input_Δ assenze'!X33)</f>
        <v>280</v>
      </c>
      <c r="AC308">
        <f>IF(ISBLANK('Input_Δ assenze'!Y33),"N.A.",'Input_Δ assenze'!Y33)</f>
        <v>275</v>
      </c>
      <c r="AH308" s="1">
        <f>YEAR(EDATE('Input_Δ assenze'!B32,12))</f>
        <v>2019</v>
      </c>
      <c r="AI308">
        <f>IF(ISBLANK('Input_Δ assenze'!N34),"N.A.",'Input_Δ assenze'!N34)</f>
        <v>389</v>
      </c>
      <c r="AJ308">
        <f>IF(ISBLANK('Input_Δ assenze'!O34),"N.A.",'Input_Δ assenze'!O34)</f>
        <v>379</v>
      </c>
      <c r="AK308">
        <f>IF(ISBLANK('Input_Δ assenze'!P34),"N.A.",'Input_Δ assenze'!P34)</f>
        <v>369</v>
      </c>
      <c r="AL308">
        <f>IF(ISBLANK('Input_Δ assenze'!Q34),"N.A.",'Input_Δ assenze'!Q34)</f>
        <v>361</v>
      </c>
      <c r="AM308">
        <f>IF(ISBLANK('Input_Δ assenze'!R34),"N.A.",'Input_Δ assenze'!R34)</f>
        <v>351</v>
      </c>
      <c r="AN308">
        <f>IF(ISBLANK('Input_Δ assenze'!S34),"N.A.",'Input_Δ assenze'!S34)</f>
        <v>346</v>
      </c>
      <c r="AO308">
        <f>IF(ISBLANK('Input_Δ assenze'!T34),"N.A.",'Input_Δ assenze'!T34)</f>
        <v>321</v>
      </c>
      <c r="AP308">
        <f>IF(ISBLANK('Input_Δ assenze'!U34),"N.A.",'Input_Δ assenze'!U34)</f>
        <v>311</v>
      </c>
      <c r="AQ308">
        <f>IF(ISBLANK('Input_Δ assenze'!V34),"N.A.",'Input_Δ assenze'!V34)</f>
        <v>301</v>
      </c>
      <c r="AR308">
        <f>IF(ISBLANK('Input_Δ assenze'!W34),"N.A.",'Input_Δ assenze'!W34)</f>
        <v>291</v>
      </c>
      <c r="AS308">
        <f>IF(ISBLANK('Input_Δ assenze'!X34),"N.A.",'Input_Δ assenze'!X34)</f>
        <v>281</v>
      </c>
      <c r="AT308">
        <f>IF(ISBLANK('Input_Δ assenze'!Y34),"N.A.",'Input_Δ assenze'!Y34)</f>
        <v>276</v>
      </c>
      <c r="AX308" s="1">
        <f>YEAR(EDATE('Input_Δ assenze'!B32,12))</f>
        <v>2019</v>
      </c>
      <c r="AY308">
        <f>IF(ISBLANK('Input_Δ assenze'!N35),"N.A.",'Input_Δ assenze'!N35)</f>
        <v>388</v>
      </c>
      <c r="AZ308">
        <f>IF(ISBLANK('Input_Δ assenze'!O35),"N.A.",'Input_Δ assenze'!O35)</f>
        <v>378</v>
      </c>
      <c r="BA308">
        <f>IF(ISBLANK('Input_Δ assenze'!P35),"N.A.",'Input_Δ assenze'!P35)</f>
        <v>368</v>
      </c>
      <c r="BB308">
        <f>IF(ISBLANK('Input_Δ assenze'!Q35),"N.A.",'Input_Δ assenze'!Q35)</f>
        <v>362</v>
      </c>
      <c r="BC308">
        <f>IF(ISBLANK('Input_Δ assenze'!R35),"N.A.",'Input_Δ assenze'!R35)</f>
        <v>352</v>
      </c>
      <c r="BD308">
        <f>IF(ISBLANK('Input_Δ assenze'!S35),"N.A.",'Input_Δ assenze'!S35)</f>
        <v>347</v>
      </c>
      <c r="BE308">
        <f>IF(ISBLANK('Input_Δ assenze'!T35),"N.A.",'Input_Δ assenze'!T35)</f>
        <v>322</v>
      </c>
      <c r="BF308">
        <f>IF(ISBLANK('Input_Δ assenze'!U35),"N.A.",'Input_Δ assenze'!U35)</f>
        <v>312</v>
      </c>
      <c r="BG308">
        <f>IF(ISBLANK('Input_Δ assenze'!V35),"N.A.",'Input_Δ assenze'!V35)</f>
        <v>302</v>
      </c>
      <c r="BH308">
        <f>IF(ISBLANK('Input_Δ assenze'!W35),"N.A.",'Input_Δ assenze'!W35)</f>
        <v>292</v>
      </c>
      <c r="BI308">
        <f>IF(ISBLANK('Input_Δ assenze'!X35),"N.A.",'Input_Δ assenze'!X35)</f>
        <v>282</v>
      </c>
      <c r="BJ308">
        <f>IF(ISBLANK('Input_Δ assenze'!Y35),"N.A.",'Input_Δ assenze'!Y35)</f>
        <v>277</v>
      </c>
      <c r="BM308" s="1">
        <f>YEAR(EDATE('Input_Δ assenze'!B32,12))</f>
        <v>2019</v>
      </c>
      <c r="BN308">
        <f>IF(ISBLANK('Input_Δ assenze'!N36),"N.A.",'Input_Δ assenze'!N36)</f>
        <v>387</v>
      </c>
      <c r="BO308">
        <f>IF(ISBLANK('Input_Δ assenze'!O36),"N.A.",'Input_Δ assenze'!O36)</f>
        <v>377</v>
      </c>
      <c r="BP308">
        <f>IF(ISBLANK('Input_Δ assenze'!P36),"N.A.",'Input_Δ assenze'!P36)</f>
        <v>367</v>
      </c>
      <c r="BQ308">
        <f>IF(ISBLANK('Input_Δ assenze'!Q36),"N.A.",'Input_Δ assenze'!Q36)</f>
        <v>363</v>
      </c>
      <c r="BR308">
        <f>IF(ISBLANK('Input_Δ assenze'!R36),"N.A.",'Input_Δ assenze'!R36)</f>
        <v>353</v>
      </c>
      <c r="BS308">
        <f>IF(ISBLANK('Input_Δ assenze'!S36),"N.A.",'Input_Δ assenze'!S36)</f>
        <v>348</v>
      </c>
      <c r="BT308">
        <f>IF(ISBLANK('Input_Δ assenze'!T36),"N.A.",'Input_Δ assenze'!T36)</f>
        <v>323</v>
      </c>
      <c r="BU308">
        <f>IF(ISBLANK('Input_Δ assenze'!U36),"N.A.",'Input_Δ assenze'!U36)</f>
        <v>313</v>
      </c>
      <c r="BV308">
        <f>IF(ISBLANK('Input_Δ assenze'!V36),"N.A.",'Input_Δ assenze'!V36)</f>
        <v>303</v>
      </c>
      <c r="BW308">
        <f>IF(ISBLANK('Input_Δ assenze'!W36),"N.A.",'Input_Δ assenze'!W36)</f>
        <v>293</v>
      </c>
      <c r="BX308">
        <f>IF(ISBLANK('Input_Δ assenze'!X36),"N.A.",'Input_Δ assenze'!X36)</f>
        <v>283</v>
      </c>
      <c r="BY308">
        <f>IF(ISBLANK('Input_Δ assenze'!Y36),"N.A.",'Input_Δ assenze'!Y36)</f>
        <v>278</v>
      </c>
      <c r="CB308" s="1">
        <f>YEAR(EDATE('Input_Δ assenze'!B32,12))</f>
        <v>2019</v>
      </c>
      <c r="CC308">
        <f>IF(ISBLANK('Input_Δ assenze'!N37),"N.A.",'Input_Δ assenze'!N37)</f>
        <v>386</v>
      </c>
      <c r="CD308">
        <f>IF(ISBLANK('Input_Δ assenze'!O37),"N.A.",'Input_Δ assenze'!O37)</f>
        <v>376</v>
      </c>
      <c r="CE308">
        <f>IF(ISBLANK('Input_Δ assenze'!P37),"N.A.",'Input_Δ assenze'!P37)</f>
        <v>366</v>
      </c>
      <c r="CF308">
        <f>IF(ISBLANK('Input_Δ assenze'!Q37),"N.A.",'Input_Δ assenze'!Q37)</f>
        <v>364</v>
      </c>
      <c r="CG308">
        <f>IF(ISBLANK('Input_Δ assenze'!R37),"N.A.",'Input_Δ assenze'!R37)</f>
        <v>354</v>
      </c>
      <c r="CH308">
        <f>IF(ISBLANK('Input_Δ assenze'!S37),"N.A.",'Input_Δ assenze'!S37)</f>
        <v>349</v>
      </c>
      <c r="CI308">
        <f>IF(ISBLANK('Input_Δ assenze'!T37),"N.A.",'Input_Δ assenze'!T37)</f>
        <v>324</v>
      </c>
      <c r="CJ308">
        <f>IF(ISBLANK('Input_Δ assenze'!U37),"N.A.",'Input_Δ assenze'!U37)</f>
        <v>314</v>
      </c>
      <c r="CK308">
        <f>IF(ISBLANK('Input_Δ assenze'!V37),"N.A.",'Input_Δ assenze'!V37)</f>
        <v>304</v>
      </c>
      <c r="CL308">
        <f>IF(ISBLANK('Input_Δ assenze'!W37),"N.A.",'Input_Δ assenze'!W37)</f>
        <v>294</v>
      </c>
      <c r="CM308">
        <f>IF(ISBLANK('Input_Δ assenze'!X37),"N.A.",'Input_Δ assenze'!X37)</f>
        <v>284</v>
      </c>
      <c r="CN308">
        <f>IF(ISBLANK('Input_Δ assenze'!Y37),"N.A.",'Input_Δ assenze'!Y37)</f>
        <v>279</v>
      </c>
      <c r="CQ308" s="1">
        <f>YEAR(EDATE('Input_Δ assenze'!B32,12))</f>
        <v>2019</v>
      </c>
      <c r="CR308">
        <f>IF(ISBLANK('Input_Δ assenze'!N38),"N.A.",'Input_Δ assenze'!N38)</f>
        <v>385</v>
      </c>
      <c r="CS308">
        <f>IF(ISBLANK('Input_Δ assenze'!O38),"N.A.",'Input_Δ assenze'!O38)</f>
        <v>375</v>
      </c>
      <c r="CT308">
        <f>IF(ISBLANK('Input_Δ assenze'!P38),"N.A.",'Input_Δ assenze'!P38)</f>
        <v>365</v>
      </c>
      <c r="CU308">
        <f>IF(ISBLANK('Input_Δ assenze'!Q38),"N.A.",'Input_Δ assenze'!Q38)</f>
        <v>365</v>
      </c>
      <c r="CV308">
        <f>IF(ISBLANK('Input_Δ assenze'!R38),"N.A.",'Input_Δ assenze'!R38)</f>
        <v>355</v>
      </c>
      <c r="CW308">
        <f>IF(ISBLANK('Input_Δ assenze'!S38),"N.A.",'Input_Δ assenze'!S38)</f>
        <v>350</v>
      </c>
      <c r="CX308">
        <f>IF(ISBLANK('Input_Δ assenze'!T38),"N.A.",'Input_Δ assenze'!T38)</f>
        <v>325</v>
      </c>
      <c r="CY308">
        <f>IF(ISBLANK('Input_Δ assenze'!U38),"N.A.",'Input_Δ assenze'!U38)</f>
        <v>315</v>
      </c>
      <c r="CZ308">
        <f>IF(ISBLANK('Input_Δ assenze'!V38),"N.A.",'Input_Δ assenze'!V38)</f>
        <v>305</v>
      </c>
      <c r="DA308">
        <f>IF(ISBLANK('Input_Δ assenze'!W38),"N.A.",'Input_Δ assenze'!W38)</f>
        <v>295</v>
      </c>
      <c r="DB308">
        <f>IF(ISBLANK('Input_Δ assenze'!X38),"N.A.",'Input_Δ assenze'!X38)</f>
        <v>285</v>
      </c>
      <c r="DC308">
        <f>IF(ISBLANK('Input_Δ assenze'!Y38),"N.A.",'Input_Δ assenze'!Y38)</f>
        <v>280</v>
      </c>
      <c r="DF308" s="1">
        <f>YEAR(EDATE('Input_Δ assenze'!B32,12))</f>
        <v>2019</v>
      </c>
      <c r="DG308" t="str">
        <f>IF(ISBLANK('Input_Δ assenze'!N39),"N.A.",'Input_Δ assenze'!N39)</f>
        <v>N.A.</v>
      </c>
      <c r="DH308" t="str">
        <f>IF(ISBLANK('Input_Δ assenze'!O39),"N.A.",'Input_Δ assenze'!O39)</f>
        <v>N.A.</v>
      </c>
      <c r="DI308" t="str">
        <f>IF(ISBLANK('Input_Δ assenze'!P39),"N.A.",'Input_Δ assenze'!P39)</f>
        <v>N.A.</v>
      </c>
      <c r="DJ308" t="str">
        <f>IF(ISBLANK('Input_Δ assenze'!Q39),"N.A.",'Input_Δ assenze'!Q39)</f>
        <v>N.A.</v>
      </c>
      <c r="DK308" t="str">
        <f>IF(ISBLANK('Input_Δ assenze'!R39),"N.A.",'Input_Δ assenze'!R39)</f>
        <v>N.A.</v>
      </c>
      <c r="DL308" t="str">
        <f>IF(ISBLANK('Input_Δ assenze'!S39),"N.A.",'Input_Δ assenze'!S39)</f>
        <v>N.A.</v>
      </c>
      <c r="DM308" t="str">
        <f>IF(ISBLANK('Input_Δ assenze'!T39),"N.A.",'Input_Δ assenze'!T39)</f>
        <v>N.A.</v>
      </c>
      <c r="DN308" t="str">
        <f>IF(ISBLANK('Input_Δ assenze'!U39),"N.A.",'Input_Δ assenze'!U39)</f>
        <v>N.A.</v>
      </c>
      <c r="DO308" t="str">
        <f>IF(ISBLANK('Input_Δ assenze'!V39),"N.A.",'Input_Δ assenze'!V39)</f>
        <v>N.A.</v>
      </c>
      <c r="DP308" t="str">
        <f>IF(ISBLANK('Input_Δ assenze'!W39),"N.A.",'Input_Δ assenze'!W39)</f>
        <v>N.A.</v>
      </c>
      <c r="DQ308" t="str">
        <f>IF(ISBLANK('Input_Δ assenze'!X39),"N.A.",'Input_Δ assenze'!X39)</f>
        <v>N.A.</v>
      </c>
      <c r="DR308" t="str">
        <f>IF(ISBLANK('Input_Δ assenze'!Y39),"N.A.",'Input_Δ assenze'!Y39)</f>
        <v>N.A.</v>
      </c>
      <c r="DU308" s="1">
        <f>YEAR(EDATE('Input_Δ assenze'!B32,12))</f>
        <v>2019</v>
      </c>
      <c r="DV308" t="str">
        <f>IF(ISBLANK('Input_Δ assenze'!N40),"N.A.",'Input_Δ assenze'!N40)</f>
        <v>N.A.</v>
      </c>
      <c r="DW308" t="str">
        <f>IF(ISBLANK('Input_Δ assenze'!O40),"N.A.",'Input_Δ assenze'!O40)</f>
        <v>N.A.</v>
      </c>
      <c r="DX308" t="str">
        <f>IF(ISBLANK('Input_Δ assenze'!P40),"N.A.",'Input_Δ assenze'!P40)</f>
        <v>N.A.</v>
      </c>
      <c r="DY308" t="str">
        <f>IF(ISBLANK('Input_Δ assenze'!Q40),"N.A.",'Input_Δ assenze'!Q40)</f>
        <v>N.A.</v>
      </c>
      <c r="DZ308" t="str">
        <f>IF(ISBLANK('Input_Δ assenze'!R40),"N.A.",'Input_Δ assenze'!R40)</f>
        <v>N.A.</v>
      </c>
      <c r="EA308" t="str">
        <f>IF(ISBLANK('Input_Δ assenze'!S40),"N.A.",'Input_Δ assenze'!S40)</f>
        <v>N.A.</v>
      </c>
      <c r="EB308" t="str">
        <f>IF(ISBLANK('Input_Δ assenze'!T40),"N.A.",'Input_Δ assenze'!T40)</f>
        <v>N.A.</v>
      </c>
      <c r="EC308" t="str">
        <f>IF(ISBLANK('Input_Δ assenze'!U40),"N.A.",'Input_Δ assenze'!U40)</f>
        <v>N.A.</v>
      </c>
      <c r="ED308" t="str">
        <f>IF(ISBLANK('Input_Δ assenze'!V40),"N.A.",'Input_Δ assenze'!V40)</f>
        <v>N.A.</v>
      </c>
      <c r="EE308" t="str">
        <f>IF(ISBLANK('Input_Δ assenze'!W40),"N.A.",'Input_Δ assenze'!W40)</f>
        <v>N.A.</v>
      </c>
      <c r="EF308" t="str">
        <f>IF(ISBLANK('Input_Δ assenze'!X40),"N.A.",'Input_Δ assenze'!X40)</f>
        <v>N.A.</v>
      </c>
      <c r="EG308" t="str">
        <f>IF(ISBLANK('Input_Δ assenze'!Y40),"N.A.",'Input_Δ assenze'!Y40)</f>
        <v>N.A.</v>
      </c>
      <c r="EJ308" s="1">
        <f>YEAR(EDATE('Input_Δ assenze'!B32,12))</f>
        <v>2019</v>
      </c>
      <c r="EK308" t="str">
        <f>IF(ISBLANK('Input_Δ assenze'!N41),"N.A.",'Input_Δ assenze'!N41)</f>
        <v>N.A.</v>
      </c>
      <c r="EL308" t="str">
        <f>IF(ISBLANK('Input_Δ assenze'!O41),"N.A.",'Input_Δ assenze'!O41)</f>
        <v>N.A.</v>
      </c>
      <c r="EM308" t="str">
        <f>IF(ISBLANK('Input_Δ assenze'!P41),"N.A.",'Input_Δ assenze'!P41)</f>
        <v>N.A.</v>
      </c>
      <c r="EN308" t="str">
        <f>IF(ISBLANK('Input_Δ assenze'!Q41),"N.A.",'Input_Δ assenze'!Q41)</f>
        <v>N.A.</v>
      </c>
      <c r="EO308" t="str">
        <f>IF(ISBLANK('Input_Δ assenze'!R41),"N.A.",'Input_Δ assenze'!R41)</f>
        <v>N.A.</v>
      </c>
      <c r="EP308" t="str">
        <f>IF(ISBLANK('Input_Δ assenze'!S41),"N.A.",'Input_Δ assenze'!S41)</f>
        <v>N.A.</v>
      </c>
      <c r="EQ308" t="str">
        <f>IF(ISBLANK('Input_Δ assenze'!T41),"N.A.",'Input_Δ assenze'!T41)</f>
        <v>N.A.</v>
      </c>
      <c r="ER308" t="str">
        <f>IF(ISBLANK('Input_Δ assenze'!U41),"N.A.",'Input_Δ assenze'!U41)</f>
        <v>N.A.</v>
      </c>
      <c r="ES308" t="str">
        <f>IF(ISBLANK('Input_Δ assenze'!V41),"N.A.",'Input_Δ assenze'!V41)</f>
        <v>N.A.</v>
      </c>
      <c r="ET308" t="str">
        <f>IF(ISBLANK('Input_Δ assenze'!W41),"N.A.",'Input_Δ assenze'!W41)</f>
        <v>N.A.</v>
      </c>
      <c r="EU308" t="str">
        <f>IF(ISBLANK('Input_Δ assenze'!X41),"N.A.",'Input_Δ assenze'!X41)</f>
        <v>N.A.</v>
      </c>
      <c r="EV308" t="str">
        <f>IF(ISBLANK('Input_Δ assenze'!Y41),"N.A.",'Input_Δ assenze'!Y41)</f>
        <v>N.A.</v>
      </c>
      <c r="EY308" s="1">
        <f>YEAR(EDATE('Input_Δ assenze'!B32,12))</f>
        <v>2019</v>
      </c>
      <c r="EZ308" t="str">
        <f>IF(ISBLANK('Input_Δ assenze'!N42),"N.A.",'Input_Δ assenze'!N42)</f>
        <v>N.A.</v>
      </c>
      <c r="FA308" t="str">
        <f>IF(ISBLANK('Input_Δ assenze'!O42),"N.A.",'Input_Δ assenze'!O42)</f>
        <v>N.A.</v>
      </c>
      <c r="FB308" t="str">
        <f>IF(ISBLANK('Input_Δ assenze'!P42),"N.A.",'Input_Δ assenze'!P42)</f>
        <v>N.A.</v>
      </c>
      <c r="FC308" t="str">
        <f>IF(ISBLANK('Input_Δ assenze'!Q42),"N.A.",'Input_Δ assenze'!Q42)</f>
        <v>N.A.</v>
      </c>
      <c r="FD308" t="str">
        <f>IF(ISBLANK('Input_Δ assenze'!R42),"N.A.",'Input_Δ assenze'!R42)</f>
        <v>N.A.</v>
      </c>
      <c r="FE308" t="str">
        <f>IF(ISBLANK('Input_Δ assenze'!S42),"N.A.",'Input_Δ assenze'!S42)</f>
        <v>N.A.</v>
      </c>
      <c r="FF308" t="str">
        <f>IF(ISBLANK('Input_Δ assenze'!T42),"N.A.",'Input_Δ assenze'!T42)</f>
        <v>N.A.</v>
      </c>
      <c r="FG308" t="str">
        <f>IF(ISBLANK('Input_Δ assenze'!U42),"N.A.",'Input_Δ assenze'!U42)</f>
        <v>N.A.</v>
      </c>
      <c r="FH308" t="str">
        <f>IF(ISBLANK('Input_Δ assenze'!V42),"N.A.",'Input_Δ assenze'!V42)</f>
        <v>N.A.</v>
      </c>
      <c r="FI308" t="str">
        <f>IF(ISBLANK('Input_Δ assenze'!W42),"N.A.",'Input_Δ assenze'!W42)</f>
        <v>N.A.</v>
      </c>
      <c r="FJ308" t="str">
        <f>IF(ISBLANK('Input_Δ assenze'!X42),"N.A.",'Input_Δ assenze'!X42)</f>
        <v>N.A.</v>
      </c>
      <c r="FK308" t="str">
        <f>IF(ISBLANK('Input_Δ assenze'!Y42),"N.A.",'Input_Δ assenze'!Y42)</f>
        <v>N.A.</v>
      </c>
      <c r="FN308" s="1">
        <f>YEAR(EDATE('Input_Δ assenze'!B32,12))</f>
        <v>2019</v>
      </c>
      <c r="FO308" t="str">
        <f>IF(ISBLANK('Input_Δ assenze'!N43),"N.A.",'Input_Δ assenze'!N43)</f>
        <v>N.A.</v>
      </c>
      <c r="FP308" t="str">
        <f>IF(ISBLANK('Input_Δ assenze'!O43),"N.A.",'Input_Δ assenze'!O43)</f>
        <v>N.A.</v>
      </c>
      <c r="FQ308" t="str">
        <f>IF(ISBLANK('Input_Δ assenze'!P43),"N.A.",'Input_Δ assenze'!P43)</f>
        <v>N.A.</v>
      </c>
      <c r="FR308" t="str">
        <f>IF(ISBLANK('Input_Δ assenze'!Q43),"N.A.",'Input_Δ assenze'!Q43)</f>
        <v>N.A.</v>
      </c>
      <c r="FS308" t="str">
        <f>IF(ISBLANK('Input_Δ assenze'!R43),"N.A.",'Input_Δ assenze'!R43)</f>
        <v>N.A.</v>
      </c>
      <c r="FT308" t="str">
        <f>IF(ISBLANK('Input_Δ assenze'!S43),"N.A.",'Input_Δ assenze'!S43)</f>
        <v>N.A.</v>
      </c>
      <c r="FU308" t="str">
        <f>IF(ISBLANK('Input_Δ assenze'!T43),"N.A.",'Input_Δ assenze'!T43)</f>
        <v>N.A.</v>
      </c>
      <c r="FV308" t="str">
        <f>IF(ISBLANK('Input_Δ assenze'!U43),"N.A.",'Input_Δ assenze'!U43)</f>
        <v>N.A.</v>
      </c>
      <c r="FW308" t="str">
        <f>IF(ISBLANK('Input_Δ assenze'!V43),"N.A.",'Input_Δ assenze'!V43)</f>
        <v>N.A.</v>
      </c>
      <c r="FX308" t="str">
        <f>IF(ISBLANK('Input_Δ assenze'!W43),"N.A.",'Input_Δ assenze'!W43)</f>
        <v>N.A.</v>
      </c>
      <c r="FY308" t="str">
        <f>IF(ISBLANK('Input_Δ assenze'!X43),"N.A.",'Input_Δ assenze'!X43)</f>
        <v>N.A.</v>
      </c>
      <c r="FZ308" t="str">
        <f>IF(ISBLANK('Input_Δ assenze'!Y43),"N.A.",'Input_Δ assenze'!Y43)</f>
        <v>N.A.</v>
      </c>
      <c r="GC308" s="1">
        <f>YEAR(EDATE('Input_Δ assenze'!B32,12))</f>
        <v>2019</v>
      </c>
      <c r="GD308" t="str">
        <f>IF(ISBLANK('Input_Δ assenze'!N44),"N.A.",'Input_Δ assenze'!N44)</f>
        <v>N.A.</v>
      </c>
      <c r="GE308" t="str">
        <f>IF(ISBLANK('Input_Δ assenze'!O44),"N.A.",'Input_Δ assenze'!O44)</f>
        <v>N.A.</v>
      </c>
      <c r="GF308" t="str">
        <f>IF(ISBLANK('Input_Δ assenze'!P44),"N.A.",'Input_Δ assenze'!P44)</f>
        <v>N.A.</v>
      </c>
      <c r="GG308" t="str">
        <f>IF(ISBLANK('Input_Δ assenze'!Q44),"N.A.",'Input_Δ assenze'!Q44)</f>
        <v>N.A.</v>
      </c>
      <c r="GH308" t="str">
        <f>IF(ISBLANK('Input_Δ assenze'!R44),"N.A.",'Input_Δ assenze'!R44)</f>
        <v>N.A.</v>
      </c>
      <c r="GI308" t="str">
        <f>IF(ISBLANK('Input_Δ assenze'!S44),"N.A.",'Input_Δ assenze'!S44)</f>
        <v>N.A.</v>
      </c>
      <c r="GJ308" t="str">
        <f>IF(ISBLANK('Input_Δ assenze'!T44),"N.A.",'Input_Δ assenze'!T44)</f>
        <v>N.A.</v>
      </c>
      <c r="GK308" t="str">
        <f>IF(ISBLANK('Input_Δ assenze'!U44),"N.A.",'Input_Δ assenze'!U44)</f>
        <v>N.A.</v>
      </c>
      <c r="GL308" t="str">
        <f>IF(ISBLANK('Input_Δ assenze'!V44),"N.A.",'Input_Δ assenze'!V44)</f>
        <v>N.A.</v>
      </c>
      <c r="GM308" t="str">
        <f>IF(ISBLANK('Input_Δ assenze'!W44),"N.A.",'Input_Δ assenze'!W44)</f>
        <v>N.A.</v>
      </c>
      <c r="GN308" t="str">
        <f>IF(ISBLANK('Input_Δ assenze'!X44),"N.A.",'Input_Δ assenze'!X44)</f>
        <v>N.A.</v>
      </c>
      <c r="GO308" t="str">
        <f>IF(ISBLANK('Input_Δ assenze'!Y44),"N.A.",'Input_Δ assenze'!Y44)</f>
        <v>N.A.</v>
      </c>
      <c r="GR308" s="1">
        <f>YEAR(EDATE('Input_Δ assenze'!B32,12))</f>
        <v>2019</v>
      </c>
      <c r="GS308" t="str">
        <f>IF(ISBLANK('Input_Δ assenze'!N45),"N.A.",'Input_Δ assenze'!N45)</f>
        <v>N.A.</v>
      </c>
      <c r="GT308" t="str">
        <f>IF(ISBLANK('Input_Δ assenze'!O45),"N.A.",'Input_Δ assenze'!O45)</f>
        <v>N.A.</v>
      </c>
      <c r="GU308" t="str">
        <f>IF(ISBLANK('Input_Δ assenze'!P45),"N.A.",'Input_Δ assenze'!P45)</f>
        <v>N.A.</v>
      </c>
      <c r="GV308" t="str">
        <f>IF(ISBLANK('Input_Δ assenze'!Q45),"N.A.",'Input_Δ assenze'!Q45)</f>
        <v>N.A.</v>
      </c>
      <c r="GW308" t="str">
        <f>IF(ISBLANK('Input_Δ assenze'!R45),"N.A.",'Input_Δ assenze'!R45)</f>
        <v>N.A.</v>
      </c>
      <c r="GX308" t="str">
        <f>IF(ISBLANK('Input_Δ assenze'!S45),"N.A.",'Input_Δ assenze'!S45)</f>
        <v>N.A.</v>
      </c>
      <c r="GY308" t="str">
        <f>IF(ISBLANK('Input_Δ assenze'!T45),"N.A.",'Input_Δ assenze'!T45)</f>
        <v>N.A.</v>
      </c>
      <c r="GZ308" t="str">
        <f>IF(ISBLANK('Input_Δ assenze'!U45),"N.A.",'Input_Δ assenze'!U45)</f>
        <v>N.A.</v>
      </c>
      <c r="HA308" t="str">
        <f>IF(ISBLANK('Input_Δ assenze'!V45),"N.A.",'Input_Δ assenze'!V45)</f>
        <v>N.A.</v>
      </c>
      <c r="HB308" t="str">
        <f>IF(ISBLANK('Input_Δ assenze'!W45),"N.A.",'Input_Δ assenze'!W45)</f>
        <v>N.A.</v>
      </c>
      <c r="HC308" t="str">
        <f>IF(ISBLANK('Input_Δ assenze'!X45),"N.A.",'Input_Δ assenze'!X45)</f>
        <v>N.A.</v>
      </c>
      <c r="HD308" t="str">
        <f>IF(ISBLANK('Input_Δ assenze'!Y45),"N.A.",'Input_Δ assenze'!Y45)</f>
        <v>N.A.</v>
      </c>
      <c r="HG308" s="1">
        <f>YEAR(EDATE('Input_Δ assenze'!B32,12))</f>
        <v>2019</v>
      </c>
      <c r="HH308" t="str">
        <f>IF(ISBLANK('Input_Δ assenze'!N46),"N.A.",'Input_Δ assenze'!N46)</f>
        <v>N.A.</v>
      </c>
      <c r="HI308" t="str">
        <f>IF(ISBLANK('Input_Δ assenze'!O46),"N.A.",'Input_Δ assenze'!O46)</f>
        <v>N.A.</v>
      </c>
      <c r="HJ308" t="str">
        <f>IF(ISBLANK('Input_Δ assenze'!P46),"N.A.",'Input_Δ assenze'!P46)</f>
        <v>N.A.</v>
      </c>
      <c r="HK308" t="str">
        <f>IF(ISBLANK('Input_Δ assenze'!Q46),"N.A.",'Input_Δ assenze'!Q46)</f>
        <v>N.A.</v>
      </c>
      <c r="HL308" t="str">
        <f>IF(ISBLANK('Input_Δ assenze'!R46),"N.A.",'Input_Δ assenze'!R46)</f>
        <v>N.A.</v>
      </c>
      <c r="HM308" t="str">
        <f>IF(ISBLANK('Input_Δ assenze'!S46),"N.A.",'Input_Δ assenze'!S46)</f>
        <v>N.A.</v>
      </c>
      <c r="HN308" t="str">
        <f>IF(ISBLANK('Input_Δ assenze'!T46),"N.A.",'Input_Δ assenze'!T46)</f>
        <v>N.A.</v>
      </c>
      <c r="HO308" t="str">
        <f>IF(ISBLANK('Input_Δ assenze'!U46),"N.A.",'Input_Δ assenze'!U46)</f>
        <v>N.A.</v>
      </c>
      <c r="HP308" t="str">
        <f>IF(ISBLANK('Input_Δ assenze'!V46),"N.A.",'Input_Δ assenze'!V46)</f>
        <v>N.A.</v>
      </c>
      <c r="HQ308" t="str">
        <f>IF(ISBLANK('Input_Δ assenze'!W46),"N.A.",'Input_Δ assenze'!W46)</f>
        <v>N.A.</v>
      </c>
      <c r="HR308" t="str">
        <f>IF(ISBLANK('Input_Δ assenze'!X46),"N.A.",'Input_Δ assenze'!X46)</f>
        <v>N.A.</v>
      </c>
      <c r="HS308" t="str">
        <f>IF(ISBLANK('Input_Δ assenze'!Y46),"N.A.",'Input_Δ assenze'!Y46)</f>
        <v>N.A.</v>
      </c>
      <c r="HV308" s="1">
        <f>YEAR(EDATE('Input_Δ assenze'!B32,12))</f>
        <v>2019</v>
      </c>
      <c r="HW308" t="str">
        <f>IF(ISBLANK('Input_Δ assenze'!N47),"N.A.",'Input_Δ assenze'!N47)</f>
        <v>N.A.</v>
      </c>
      <c r="HX308" t="str">
        <f>IF(ISBLANK('Input_Δ assenze'!O47),"N.A.",'Input_Δ assenze'!O47)</f>
        <v>N.A.</v>
      </c>
      <c r="HY308" t="str">
        <f>IF(ISBLANK('Input_Δ assenze'!P47),"N.A.",'Input_Δ assenze'!P47)</f>
        <v>N.A.</v>
      </c>
      <c r="HZ308" t="str">
        <f>IF(ISBLANK('Input_Δ assenze'!Q47),"N.A.",'Input_Δ assenze'!Q47)</f>
        <v>N.A.</v>
      </c>
      <c r="IA308" t="str">
        <f>IF(ISBLANK('Input_Δ assenze'!R47),"N.A.",'Input_Δ assenze'!R47)</f>
        <v>N.A.</v>
      </c>
      <c r="IB308" t="str">
        <f>IF(ISBLANK('Input_Δ assenze'!S47),"N.A.",'Input_Δ assenze'!S47)</f>
        <v>N.A.</v>
      </c>
      <c r="IC308" t="str">
        <f>IF(ISBLANK('Input_Δ assenze'!T47),"N.A.",'Input_Δ assenze'!T47)</f>
        <v>N.A.</v>
      </c>
      <c r="ID308" t="str">
        <f>IF(ISBLANK('Input_Δ assenze'!U47),"N.A.",'Input_Δ assenze'!U47)</f>
        <v>N.A.</v>
      </c>
      <c r="IE308" t="str">
        <f>IF(ISBLANK('Input_Δ assenze'!V47),"N.A.",'Input_Δ assenze'!V47)</f>
        <v>N.A.</v>
      </c>
      <c r="IF308" t="str">
        <f>IF(ISBLANK('Input_Δ assenze'!W47),"N.A.",'Input_Δ assenze'!W47)</f>
        <v>N.A.</v>
      </c>
      <c r="IG308" t="str">
        <f>IF(ISBLANK('Input_Δ assenze'!X47),"N.A.",'Input_Δ assenze'!X47)</f>
        <v>N.A.</v>
      </c>
      <c r="IH308" t="str">
        <f>IF(ISBLANK('Input_Δ assenze'!Y47),"N.A.",'Input_Δ assenze'!Y47)</f>
        <v>N.A.</v>
      </c>
      <c r="IK308" s="1">
        <f>YEAR(EDATE('Input_Δ assenze'!B32,12))</f>
        <v>2019</v>
      </c>
      <c r="IL308" t="str">
        <f>IF(ISBLANK('Input_Δ assenze'!N48),"N.A.",'Input_Δ assenze'!N48)</f>
        <v>N.A.</v>
      </c>
      <c r="IM308" t="str">
        <f>IF(ISBLANK('Input_Δ assenze'!O48),"N.A.",'Input_Δ assenze'!O48)</f>
        <v>N.A.</v>
      </c>
      <c r="IN308" t="str">
        <f>IF(ISBLANK('Input_Δ assenze'!P48),"N.A.",'Input_Δ assenze'!P48)</f>
        <v>N.A.</v>
      </c>
      <c r="IO308" t="str">
        <f>IF(ISBLANK('Input_Δ assenze'!Q48),"N.A.",'Input_Δ assenze'!Q48)</f>
        <v>N.A.</v>
      </c>
      <c r="IP308" t="str">
        <f>IF(ISBLANK('Input_Δ assenze'!R48),"N.A.",'Input_Δ assenze'!R48)</f>
        <v>N.A.</v>
      </c>
      <c r="IQ308" t="str">
        <f>IF(ISBLANK('Input_Δ assenze'!S48),"N.A.",'Input_Δ assenze'!S48)</f>
        <v>N.A.</v>
      </c>
      <c r="IR308" t="str">
        <f>IF(ISBLANK('Input_Δ assenze'!T48),"N.A.",'Input_Δ assenze'!T48)</f>
        <v>N.A.</v>
      </c>
      <c r="IS308" t="str">
        <f>IF(ISBLANK('Input_Δ assenze'!U48),"N.A.",'Input_Δ assenze'!U48)</f>
        <v>N.A.</v>
      </c>
      <c r="IT308" t="str">
        <f>IF(ISBLANK('Input_Δ assenze'!V48),"N.A.",'Input_Δ assenze'!V48)</f>
        <v>N.A.</v>
      </c>
      <c r="IU308" t="str">
        <f>IF(ISBLANK('Input_Δ assenze'!W48),"N.A.",'Input_Δ assenze'!W48)</f>
        <v>N.A.</v>
      </c>
      <c r="IV308" t="str">
        <f>IF(ISBLANK('Input_Δ assenze'!X48),"N.A.",'Input_Δ assenze'!X48)</f>
        <v>N.A.</v>
      </c>
      <c r="IW308" t="str">
        <f>IF(ISBLANK('Input_Δ assenze'!Y48),"N.A.",'Input_Δ assenze'!Y48)</f>
        <v>N.A.</v>
      </c>
      <c r="IZ308" s="1">
        <f>YEAR(EDATE('Input_Δ assenze'!B32,12))</f>
        <v>2019</v>
      </c>
      <c r="JA308" t="str">
        <f>IF(ISBLANK('Input_Δ assenze'!N49),"N.A.",'Input_Δ assenze'!N49)</f>
        <v>N.A.</v>
      </c>
      <c r="JB308" t="str">
        <f>IF(ISBLANK('Input_Δ assenze'!O49),"N.A.",'Input_Δ assenze'!O49)</f>
        <v>N.A.</v>
      </c>
      <c r="JC308" t="str">
        <f>IF(ISBLANK('Input_Δ assenze'!P49),"N.A.",'Input_Δ assenze'!P49)</f>
        <v>N.A.</v>
      </c>
      <c r="JD308" t="str">
        <f>IF(ISBLANK('Input_Δ assenze'!Q49),"N.A.",'Input_Δ assenze'!Q49)</f>
        <v>N.A.</v>
      </c>
      <c r="JE308" t="str">
        <f>IF(ISBLANK('Input_Δ assenze'!R49),"N.A.",'Input_Δ assenze'!R49)</f>
        <v>N.A.</v>
      </c>
      <c r="JF308" t="str">
        <f>IF(ISBLANK('Input_Δ assenze'!S49),"N.A.",'Input_Δ assenze'!S49)</f>
        <v>N.A.</v>
      </c>
      <c r="JG308" t="str">
        <f>IF(ISBLANK('Input_Δ assenze'!T49),"N.A.",'Input_Δ assenze'!T49)</f>
        <v>N.A.</v>
      </c>
      <c r="JH308" t="str">
        <f>IF(ISBLANK('Input_Δ assenze'!U49),"N.A.",'Input_Δ assenze'!U49)</f>
        <v>N.A.</v>
      </c>
      <c r="JI308" t="str">
        <f>IF(ISBLANK('Input_Δ assenze'!V49),"N.A.",'Input_Δ assenze'!V49)</f>
        <v>N.A.</v>
      </c>
      <c r="JJ308" t="str">
        <f>IF(ISBLANK('Input_Δ assenze'!W49),"N.A.",'Input_Δ assenze'!W49)</f>
        <v>N.A.</v>
      </c>
      <c r="JK308" t="str">
        <f>IF(ISBLANK('Input_Δ assenze'!X49),"N.A.",'Input_Δ assenze'!X49)</f>
        <v>N.A.</v>
      </c>
      <c r="JL308" t="str">
        <f>IF(ISBLANK('Input_Δ assenze'!Y49),"N.A.",'Input_Δ assenze'!Y49)</f>
        <v>N.A.</v>
      </c>
      <c r="JO308" s="1">
        <f>YEAR(EDATE('Input_Δ assenze'!B32,12))</f>
        <v>2019</v>
      </c>
      <c r="JP308" t="str">
        <f>IF(ISBLANK('Input_Δ assenze'!N50),"N.A.",'Input_Δ assenze'!N50)</f>
        <v>N.A.</v>
      </c>
      <c r="JQ308" t="str">
        <f>IF(ISBLANK('Input_Δ assenze'!O50),"N.A.",'Input_Δ assenze'!O50)</f>
        <v>N.A.</v>
      </c>
      <c r="JR308" t="str">
        <f>IF(ISBLANK('Input_Δ assenze'!P50),"N.A.",'Input_Δ assenze'!P50)</f>
        <v>N.A.</v>
      </c>
      <c r="JS308" t="str">
        <f>IF(ISBLANK('Input_Δ assenze'!Q50),"N.A.",'Input_Δ assenze'!Q50)</f>
        <v>N.A.</v>
      </c>
      <c r="JT308" t="str">
        <f>IF(ISBLANK('Input_Δ assenze'!R50),"N.A.",'Input_Δ assenze'!R50)</f>
        <v>N.A.</v>
      </c>
      <c r="JU308" t="str">
        <f>IF(ISBLANK('Input_Δ assenze'!S50),"N.A.",'Input_Δ assenze'!S50)</f>
        <v>N.A.</v>
      </c>
      <c r="JV308" t="str">
        <f>IF(ISBLANK('Input_Δ assenze'!T50),"N.A.",'Input_Δ assenze'!T50)</f>
        <v>N.A.</v>
      </c>
      <c r="JW308" t="str">
        <f>IF(ISBLANK('Input_Δ assenze'!U50),"N.A.",'Input_Δ assenze'!U50)</f>
        <v>N.A.</v>
      </c>
      <c r="JX308" t="str">
        <f>IF(ISBLANK('Input_Δ assenze'!V50),"N.A.",'Input_Δ assenze'!V50)</f>
        <v>N.A.</v>
      </c>
      <c r="JY308" t="str">
        <f>IF(ISBLANK('Input_Δ assenze'!W50),"N.A.",'Input_Δ assenze'!W50)</f>
        <v>N.A.</v>
      </c>
      <c r="JZ308" t="str">
        <f>IF(ISBLANK('Input_Δ assenze'!X50),"N.A.",'Input_Δ assenze'!X50)</f>
        <v>N.A.</v>
      </c>
      <c r="KA308" t="str">
        <f>IF(ISBLANK('Input_Δ assenze'!Y50),"N.A.",'Input_Δ assenze'!Y50)</f>
        <v>N.A.</v>
      </c>
      <c r="KD308" s="1">
        <f>YEAR(EDATE('Input_Δ assenze'!B32,12))</f>
        <v>2019</v>
      </c>
      <c r="KE308" t="str">
        <f>IF(ISBLANK('Input_Δ assenze'!N51),"N.A.",'Input_Δ assenze'!N51)</f>
        <v>N.A.</v>
      </c>
      <c r="KF308" t="str">
        <f>IF(ISBLANK('Input_Δ assenze'!O51),"N.A.",'Input_Δ assenze'!O51)</f>
        <v>N.A.</v>
      </c>
      <c r="KG308" t="str">
        <f>IF(ISBLANK('Input_Δ assenze'!P51),"N.A.",'Input_Δ assenze'!P51)</f>
        <v>N.A.</v>
      </c>
      <c r="KH308" t="str">
        <f>IF(ISBLANK('Input_Δ assenze'!Q51),"N.A.",'Input_Δ assenze'!Q51)</f>
        <v>N.A.</v>
      </c>
      <c r="KI308" t="str">
        <f>IF(ISBLANK('Input_Δ assenze'!R51),"N.A.",'Input_Δ assenze'!R51)</f>
        <v>N.A.</v>
      </c>
      <c r="KJ308" t="str">
        <f>IF(ISBLANK('Input_Δ assenze'!S51),"N.A.",'Input_Δ assenze'!S51)</f>
        <v>N.A.</v>
      </c>
      <c r="KK308" t="str">
        <f>IF(ISBLANK('Input_Δ assenze'!T51),"N.A.",'Input_Δ assenze'!T51)</f>
        <v>N.A.</v>
      </c>
      <c r="KL308" t="str">
        <f>IF(ISBLANK('Input_Δ assenze'!U51),"N.A.",'Input_Δ assenze'!U51)</f>
        <v>N.A.</v>
      </c>
      <c r="KM308" t="str">
        <f>IF(ISBLANK('Input_Δ assenze'!V51),"N.A.",'Input_Δ assenze'!V51)</f>
        <v>N.A.</v>
      </c>
      <c r="KN308" t="str">
        <f>IF(ISBLANK('Input_Δ assenze'!W51),"N.A.",'Input_Δ assenze'!W51)</f>
        <v>N.A.</v>
      </c>
      <c r="KO308" t="str">
        <f>IF(ISBLANK('Input_Δ assenze'!X51),"N.A.",'Input_Δ assenze'!X51)</f>
        <v>N.A.</v>
      </c>
      <c r="KP308" t="str">
        <f>IF(ISBLANK('Input_Δ assenze'!Y51),"N.A.",'Input_Δ assenze'!Y51)</f>
        <v>N.A.</v>
      </c>
      <c r="KS308" s="1">
        <f>YEAR(EDATE('Input_Δ assenze'!B32,12))</f>
        <v>2019</v>
      </c>
      <c r="KT308" t="str">
        <f>IF(ISBLANK('Input_Δ assenze'!N52),"N.A.",'Input_Δ assenze'!N52)</f>
        <v>N.A.</v>
      </c>
      <c r="KU308" t="str">
        <f>IF(ISBLANK('Input_Δ assenze'!O52),"N.A.",'Input_Δ assenze'!O52)</f>
        <v>N.A.</v>
      </c>
      <c r="KV308" t="str">
        <f>IF(ISBLANK('Input_Δ assenze'!P52),"N.A.",'Input_Δ assenze'!P52)</f>
        <v>N.A.</v>
      </c>
      <c r="KW308" t="str">
        <f>IF(ISBLANK('Input_Δ assenze'!Q52),"N.A.",'Input_Δ assenze'!Q52)</f>
        <v>N.A.</v>
      </c>
      <c r="KX308" t="str">
        <f>IF(ISBLANK('Input_Δ assenze'!R52),"N.A.",'Input_Δ assenze'!R52)</f>
        <v>N.A.</v>
      </c>
      <c r="KY308" t="str">
        <f>IF(ISBLANK('Input_Δ assenze'!S52),"N.A.",'Input_Δ assenze'!S52)</f>
        <v>N.A.</v>
      </c>
      <c r="KZ308" t="str">
        <f>IF(ISBLANK('Input_Δ assenze'!T52),"N.A.",'Input_Δ assenze'!T52)</f>
        <v>N.A.</v>
      </c>
      <c r="LA308" t="str">
        <f>IF(ISBLANK('Input_Δ assenze'!U52),"N.A.",'Input_Δ assenze'!U52)</f>
        <v>N.A.</v>
      </c>
      <c r="LB308" t="str">
        <f>IF(ISBLANK('Input_Δ assenze'!V52),"N.A.",'Input_Δ assenze'!V52)</f>
        <v>N.A.</v>
      </c>
      <c r="LC308" t="str">
        <f>IF(ISBLANK('Input_Δ assenze'!W52),"N.A.",'Input_Δ assenze'!W52)</f>
        <v>N.A.</v>
      </c>
      <c r="LD308" t="str">
        <f>IF(ISBLANK('Input_Δ assenze'!X52),"N.A.",'Input_Δ assenze'!X52)</f>
        <v>N.A.</v>
      </c>
      <c r="LE308" t="str">
        <f>IF(ISBLANK('Input_Δ assenze'!Y52),"N.A.",'Input_Δ assenze'!Y52)</f>
        <v>N.A.</v>
      </c>
      <c r="LH308" s="1">
        <f>YEAR(EDATE('Input_Δ assenze'!B32,12))</f>
        <v>2019</v>
      </c>
      <c r="LI308" t="str">
        <f>IF(ISBLANK('Input_Δ assenze'!N53),"N.A.",'Input_Δ assenze'!N53)</f>
        <v>N.A.</v>
      </c>
      <c r="LJ308" t="str">
        <f>IF(ISBLANK('Input_Δ assenze'!O53),"N.A.",'Input_Δ assenze'!O53)</f>
        <v>N.A.</v>
      </c>
      <c r="LK308" t="str">
        <f>IF(ISBLANK('Input_Δ assenze'!P53),"N.A.",'Input_Δ assenze'!P53)</f>
        <v>N.A.</v>
      </c>
      <c r="LL308" t="str">
        <f>IF(ISBLANK('Input_Δ assenze'!Q53),"N.A.",'Input_Δ assenze'!Q53)</f>
        <v>N.A.</v>
      </c>
      <c r="LM308" t="str">
        <f>IF(ISBLANK('Input_Δ assenze'!R53),"N.A.",'Input_Δ assenze'!R53)</f>
        <v>N.A.</v>
      </c>
      <c r="LN308" t="str">
        <f>IF(ISBLANK('Input_Δ assenze'!S53),"N.A.",'Input_Δ assenze'!S53)</f>
        <v>N.A.</v>
      </c>
      <c r="LO308" t="str">
        <f>IF(ISBLANK('Input_Δ assenze'!T53),"N.A.",'Input_Δ assenze'!T53)</f>
        <v>N.A.</v>
      </c>
      <c r="LP308" t="str">
        <f>IF(ISBLANK('Input_Δ assenze'!U53),"N.A.",'Input_Δ assenze'!U53)</f>
        <v>N.A.</v>
      </c>
      <c r="LQ308" t="str">
        <f>IF(ISBLANK('Input_Δ assenze'!V53),"N.A.",'Input_Δ assenze'!V53)</f>
        <v>N.A.</v>
      </c>
      <c r="LR308" t="str">
        <f>IF(ISBLANK('Input_Δ assenze'!W53),"N.A.",'Input_Δ assenze'!W53)</f>
        <v>N.A.</v>
      </c>
      <c r="LS308" t="str">
        <f>IF(ISBLANK('Input_Δ assenze'!X53),"N.A.",'Input_Δ assenze'!X53)</f>
        <v>N.A.</v>
      </c>
      <c r="LT308" t="str">
        <f>IF(ISBLANK('Input_Δ assenze'!Y53),"N.A.",'Input_Δ assenze'!Y53)</f>
        <v>N.A.</v>
      </c>
      <c r="LW308" s="1">
        <f>YEAR(EDATE('Input_Δ assenze'!B32,12))</f>
        <v>2019</v>
      </c>
      <c r="LX308" t="str">
        <f>IF(ISBLANK('Input_Δ assenze'!N54),"N.A.",'Input_Δ assenze'!N54)</f>
        <v>N.A.</v>
      </c>
      <c r="LY308" t="str">
        <f>IF(ISBLANK('Input_Δ assenze'!O54),"N.A.",'Input_Δ assenze'!O54)</f>
        <v>N.A.</v>
      </c>
      <c r="LZ308" t="str">
        <f>IF(ISBLANK('Input_Δ assenze'!P54),"N.A.",'Input_Δ assenze'!P54)</f>
        <v>N.A.</v>
      </c>
      <c r="MA308" t="str">
        <f>IF(ISBLANK('Input_Δ assenze'!Q54),"N.A.",'Input_Δ assenze'!Q54)</f>
        <v>N.A.</v>
      </c>
      <c r="MB308" t="str">
        <f>IF(ISBLANK('Input_Δ assenze'!R54),"N.A.",'Input_Δ assenze'!R54)</f>
        <v>N.A.</v>
      </c>
      <c r="MC308" t="str">
        <f>IF(ISBLANK('Input_Δ assenze'!S54),"N.A.",'Input_Δ assenze'!S54)</f>
        <v>N.A.</v>
      </c>
      <c r="MD308" t="str">
        <f>IF(ISBLANK('Input_Δ assenze'!T54),"N.A.",'Input_Δ assenze'!T54)</f>
        <v>N.A.</v>
      </c>
      <c r="ME308" t="str">
        <f>IF(ISBLANK('Input_Δ assenze'!U54),"N.A.",'Input_Δ assenze'!U54)</f>
        <v>N.A.</v>
      </c>
      <c r="MF308" t="str">
        <f>IF(ISBLANK('Input_Δ assenze'!V54),"N.A.",'Input_Δ assenze'!V54)</f>
        <v>N.A.</v>
      </c>
      <c r="MG308" t="str">
        <f>IF(ISBLANK('Input_Δ assenze'!W54),"N.A.",'Input_Δ assenze'!W54)</f>
        <v>N.A.</v>
      </c>
      <c r="MH308" t="str">
        <f>IF(ISBLANK('Input_Δ assenze'!X54),"N.A.",'Input_Δ assenze'!X54)</f>
        <v>N.A.</v>
      </c>
      <c r="MI308" t="str">
        <f>IF(ISBLANK('Input_Δ assenze'!Y54),"N.A.",'Input_Δ assenze'!Y54)</f>
        <v>N.A.</v>
      </c>
      <c r="ML308" s="1">
        <f>YEAR(EDATE('Input_Δ assenze'!B32,12))</f>
        <v>2019</v>
      </c>
      <c r="MM308" t="str">
        <f>IF(ISBLANK('Input_Δ assenze'!N55),"N.A.",'Input_Δ assenze'!N55)</f>
        <v>N.A.</v>
      </c>
      <c r="MN308" t="str">
        <f>IF(ISBLANK('Input_Δ assenze'!O55),"N.A.",'Input_Δ assenze'!O55)</f>
        <v>N.A.</v>
      </c>
      <c r="MO308" t="str">
        <f>IF(ISBLANK('Input_Δ assenze'!P55),"N.A.",'Input_Δ assenze'!P55)</f>
        <v>N.A.</v>
      </c>
      <c r="MP308" t="str">
        <f>IF(ISBLANK('Input_Δ assenze'!Q55),"N.A.",'Input_Δ assenze'!Q55)</f>
        <v>N.A.</v>
      </c>
      <c r="MQ308" t="str">
        <f>IF(ISBLANK('Input_Δ assenze'!R55),"N.A.",'Input_Δ assenze'!R55)</f>
        <v>N.A.</v>
      </c>
      <c r="MR308" t="str">
        <f>IF(ISBLANK('Input_Δ assenze'!S55),"N.A.",'Input_Δ assenze'!S55)</f>
        <v>N.A.</v>
      </c>
      <c r="MS308" t="str">
        <f>IF(ISBLANK('Input_Δ assenze'!T55),"N.A.",'Input_Δ assenze'!T55)</f>
        <v>N.A.</v>
      </c>
      <c r="MT308" t="str">
        <f>IF(ISBLANK('Input_Δ assenze'!U55),"N.A.",'Input_Δ assenze'!U55)</f>
        <v>N.A.</v>
      </c>
      <c r="MU308" t="str">
        <f>IF(ISBLANK('Input_Δ assenze'!V55),"N.A.",'Input_Δ assenze'!V55)</f>
        <v>N.A.</v>
      </c>
      <c r="MV308" t="str">
        <f>IF(ISBLANK('Input_Δ assenze'!W55),"N.A.",'Input_Δ assenze'!W55)</f>
        <v>N.A.</v>
      </c>
      <c r="MW308" t="str">
        <f>IF(ISBLANK('Input_Δ assenze'!X55),"N.A.",'Input_Δ assenze'!X55)</f>
        <v>N.A.</v>
      </c>
      <c r="MX308" t="str">
        <f>IF(ISBLANK('Input_Δ assenze'!Y55),"N.A.",'Input_Δ assenze'!Y55)</f>
        <v>N.A.</v>
      </c>
      <c r="NA308" s="1">
        <f>YEAR(EDATE('Input_Δ assenze'!B32,12))</f>
        <v>2019</v>
      </c>
      <c r="NB308" t="str">
        <f>IF(ISBLANK('Input_Δ assenze'!N56),"N.A.",'Input_Δ assenze'!N56)</f>
        <v>N.A.</v>
      </c>
      <c r="NC308" t="str">
        <f>IF(ISBLANK('Input_Δ assenze'!O56),"N.A.",'Input_Δ assenze'!O56)</f>
        <v>N.A.</v>
      </c>
      <c r="ND308" t="str">
        <f>IF(ISBLANK('Input_Δ assenze'!P56),"N.A.",'Input_Δ assenze'!P56)</f>
        <v>N.A.</v>
      </c>
      <c r="NE308" t="str">
        <f>IF(ISBLANK('Input_Δ assenze'!Q56),"N.A.",'Input_Δ assenze'!Q56)</f>
        <v>N.A.</v>
      </c>
      <c r="NF308" t="str">
        <f>IF(ISBLANK('Input_Δ assenze'!R56),"N.A.",'Input_Δ assenze'!R56)</f>
        <v>N.A.</v>
      </c>
      <c r="NG308" t="str">
        <f>IF(ISBLANK('Input_Δ assenze'!S56),"N.A.",'Input_Δ assenze'!S56)</f>
        <v>N.A.</v>
      </c>
      <c r="NH308" t="str">
        <f>IF(ISBLANK('Input_Δ assenze'!T56),"N.A.",'Input_Δ assenze'!T56)</f>
        <v>N.A.</v>
      </c>
      <c r="NI308" t="str">
        <f>IF(ISBLANK('Input_Δ assenze'!U56),"N.A.",'Input_Δ assenze'!U56)</f>
        <v>N.A.</v>
      </c>
      <c r="NJ308" t="str">
        <f>IF(ISBLANK('Input_Δ assenze'!V56),"N.A.",'Input_Δ assenze'!V56)</f>
        <v>N.A.</v>
      </c>
      <c r="NK308" t="str">
        <f>IF(ISBLANK('Input_Δ assenze'!W56),"N.A.",'Input_Δ assenze'!W56)</f>
        <v>N.A.</v>
      </c>
      <c r="NL308" t="str">
        <f>IF(ISBLANK('Input_Δ assenze'!X56),"N.A.",'Input_Δ assenze'!X56)</f>
        <v>N.A.</v>
      </c>
      <c r="NM308" t="str">
        <f>IF(ISBLANK('Input_Δ assenze'!Y56),"N.A.",'Input_Δ assenze'!Y56)</f>
        <v>N.A.</v>
      </c>
      <c r="NP308" s="1">
        <f>YEAR(EDATE('Input_Δ assenze'!B32,12))</f>
        <v>2019</v>
      </c>
      <c r="NQ308" t="str">
        <f>IF(ISBLANK('Input_Δ assenze'!N57),"N.A.",'Input_Δ assenze'!N57)</f>
        <v>N.A.</v>
      </c>
      <c r="NR308" t="str">
        <f>IF(ISBLANK('Input_Δ assenze'!O57),"N.A.",'Input_Δ assenze'!O57)</f>
        <v>N.A.</v>
      </c>
      <c r="NS308" t="str">
        <f>IF(ISBLANK('Input_Δ assenze'!P57),"N.A.",'Input_Δ assenze'!P57)</f>
        <v>N.A.</v>
      </c>
      <c r="NT308" t="str">
        <f>IF(ISBLANK('Input_Δ assenze'!Q57),"N.A.",'Input_Δ assenze'!Q57)</f>
        <v>N.A.</v>
      </c>
      <c r="NU308" t="str">
        <f>IF(ISBLANK('Input_Δ assenze'!R57),"N.A.",'Input_Δ assenze'!R57)</f>
        <v>N.A.</v>
      </c>
      <c r="NV308" t="str">
        <f>IF(ISBLANK('Input_Δ assenze'!S57),"N.A.",'Input_Δ assenze'!S57)</f>
        <v>N.A.</v>
      </c>
      <c r="NW308" t="str">
        <f>IF(ISBLANK('Input_Δ assenze'!T57),"N.A.",'Input_Δ assenze'!T57)</f>
        <v>N.A.</v>
      </c>
      <c r="NX308" t="str">
        <f>IF(ISBLANK('Input_Δ assenze'!U57),"N.A.",'Input_Δ assenze'!U57)</f>
        <v>N.A.</v>
      </c>
      <c r="NY308" t="str">
        <f>IF(ISBLANK('Input_Δ assenze'!V57),"N.A.",'Input_Δ assenze'!V57)</f>
        <v>N.A.</v>
      </c>
      <c r="NZ308" t="str">
        <f>IF(ISBLANK('Input_Δ assenze'!W57),"N.A.",'Input_Δ assenze'!W57)</f>
        <v>N.A.</v>
      </c>
      <c r="OA308" t="str">
        <f>IF(ISBLANK('Input_Δ assenze'!X57),"N.A.",'Input_Δ assenze'!X57)</f>
        <v>N.A.</v>
      </c>
      <c r="OB308" t="str">
        <f>IF(ISBLANK('Input_Δ assenze'!Y57),"N.A.",'Input_Δ assenze'!Y57)</f>
        <v>N.A.</v>
      </c>
      <c r="OE308" s="1">
        <f>YEAR(EDATE('Input_Δ assenze'!B32,12))</f>
        <v>2019</v>
      </c>
      <c r="OF308" t="str">
        <f>IF(ISBLANK('Input_Δ assenze'!N58),"N.A.",'Input_Δ assenze'!N58)</f>
        <v>N.A.</v>
      </c>
      <c r="OG308" t="str">
        <f>IF(ISBLANK('Input_Δ assenze'!O58),"N.A.",'Input_Δ assenze'!O58)</f>
        <v>N.A.</v>
      </c>
      <c r="OH308" t="str">
        <f>IF(ISBLANK('Input_Δ assenze'!P58),"N.A.",'Input_Δ assenze'!P58)</f>
        <v>N.A.</v>
      </c>
      <c r="OI308" t="str">
        <f>IF(ISBLANK('Input_Δ assenze'!Q58),"N.A.",'Input_Δ assenze'!Q58)</f>
        <v>N.A.</v>
      </c>
      <c r="OJ308" t="str">
        <f>IF(ISBLANK('Input_Δ assenze'!R58),"N.A.",'Input_Δ assenze'!R58)</f>
        <v>N.A.</v>
      </c>
      <c r="OK308" t="str">
        <f>IF(ISBLANK('Input_Δ assenze'!S58),"N.A.",'Input_Δ assenze'!S58)</f>
        <v>N.A.</v>
      </c>
      <c r="OL308" t="str">
        <f>IF(ISBLANK('Input_Δ assenze'!T58),"N.A.",'Input_Δ assenze'!T58)</f>
        <v>N.A.</v>
      </c>
      <c r="OM308" t="str">
        <f>IF(ISBLANK('Input_Δ assenze'!U58),"N.A.",'Input_Δ assenze'!U58)</f>
        <v>N.A.</v>
      </c>
      <c r="ON308" t="str">
        <f>IF(ISBLANK('Input_Δ assenze'!V58),"N.A.",'Input_Δ assenze'!V58)</f>
        <v>N.A.</v>
      </c>
      <c r="OO308" t="str">
        <f>IF(ISBLANK('Input_Δ assenze'!W58),"N.A.",'Input_Δ assenze'!W58)</f>
        <v>N.A.</v>
      </c>
      <c r="OP308" t="str">
        <f>IF(ISBLANK('Input_Δ assenze'!X58),"N.A.",'Input_Δ assenze'!X58)</f>
        <v>N.A.</v>
      </c>
      <c r="OQ308" t="str">
        <f>IF(ISBLANK('Input_Δ assenze'!Y58),"N.A.",'Input_Δ assenze'!Y58)</f>
        <v>N.A.</v>
      </c>
      <c r="OT308" s="1">
        <f>YEAR(EDATE('Input_Δ assenze'!B32,12))</f>
        <v>2019</v>
      </c>
      <c r="OU308">
        <f>IF(ISBLANK('Input_Δ assenze'!N59),"N.A.",'Input_Δ assenze'!N59)</f>
        <v>2325</v>
      </c>
      <c r="OV308">
        <f>IF(ISBLANK('Input_Δ assenze'!O59),"N.A.",'Input_Δ assenze'!O59)</f>
        <v>2265</v>
      </c>
      <c r="OW308">
        <f>IF(ISBLANK('Input_Δ assenze'!P59),"N.A.",'Input_Δ assenze'!P59)</f>
        <v>2205</v>
      </c>
      <c r="OX308">
        <f>IF(ISBLANK('Input_Δ assenze'!Q59),"N.A.",'Input_Δ assenze'!Q59)</f>
        <v>2175</v>
      </c>
      <c r="OY308">
        <f>IF(ISBLANK('Input_Δ assenze'!R59),"N.A.",'Input_Δ assenze'!R59)</f>
        <v>2115</v>
      </c>
      <c r="OZ308">
        <f>IF(ISBLANK('Input_Δ assenze'!S59),"N.A.",'Input_Δ assenze'!S59)</f>
        <v>2085</v>
      </c>
      <c r="PA308">
        <f>IF(ISBLANK('Input_Δ assenze'!T59),"N.A.",'Input_Δ assenze'!T59)</f>
        <v>1935</v>
      </c>
      <c r="PB308">
        <f>IF(ISBLANK('Input_Δ assenze'!U59),"N.A.",'Input_Δ assenze'!U59)</f>
        <v>1875</v>
      </c>
      <c r="PC308">
        <f>IF(ISBLANK('Input_Δ assenze'!V59),"N.A.",'Input_Δ assenze'!V59)</f>
        <v>1815</v>
      </c>
      <c r="PD308">
        <f>IF(ISBLANK('Input_Δ assenze'!W59),"N.A.",'Input_Δ assenze'!W59)</f>
        <v>1755</v>
      </c>
      <c r="PE308">
        <f>IF(ISBLANK('Input_Δ assenze'!X59),"N.A.",'Input_Δ assenze'!X59)</f>
        <v>1695</v>
      </c>
      <c r="PF308" s="15">
        <f>IF(ISBLANK('Input_Δ assenze'!Y59),"N.A.",'Input_Δ assenze'!Y59)</f>
        <v>1665</v>
      </c>
    </row>
    <row r="309" spans="1:422">
      <c r="A309" s="131" t="str">
        <f>Calcolo_organizzazione_2!A36</f>
        <v>R&amp;D</v>
      </c>
      <c r="B309" s="26">
        <f>Calcolo_organizzazione_2!B36</f>
        <v>-0.54028871764248676</v>
      </c>
      <c r="C309" s="26">
        <f>Calcolo_organizzazione_2!C36</f>
        <v>-0.53426158197792784</v>
      </c>
      <c r="D309" s="26">
        <f>Calcolo_organizzazione_2!D36</f>
        <v>-0.52277562937768873</v>
      </c>
      <c r="E309" s="26">
        <f>Calcolo_organizzazione_2!E36</f>
        <v>-0.49042706973741457</v>
      </c>
      <c r="F309" s="26">
        <f>Calcolo_organizzazione_2!F36</f>
        <v>-0.46649920293705616</v>
      </c>
      <c r="G309" s="26">
        <f>Calcolo_organizzazione_2!G36</f>
        <v>-0.43038936093062452</v>
      </c>
      <c r="H309" s="26">
        <f>Calcolo_organizzazione_2!H36</f>
        <v>-0.42354289456450556</v>
      </c>
      <c r="I309" s="26">
        <f>Calcolo_organizzazione_2!I36</f>
        <v>-0.38580516012495647</v>
      </c>
      <c r="J309" s="26">
        <f>Calcolo_organizzazione_2!J36</f>
        <v>-0.38081523065657802</v>
      </c>
      <c r="K309" s="26">
        <f>Calcolo_organizzazione_2!K36</f>
        <v>-0.37539378675519713</v>
      </c>
      <c r="L309" s="26">
        <f>Calcolo_organizzazione_2!L36</f>
        <v>-0.34885783784772395</v>
      </c>
      <c r="M309" s="26">
        <f>Calcolo_organizzazione_2!M36</f>
        <v>-0.31218408759339217</v>
      </c>
      <c r="N309" s="25"/>
      <c r="Q309" s="1"/>
      <c r="AH309" s="1"/>
      <c r="AX309" s="1"/>
      <c r="BM309" s="1"/>
      <c r="CB309" s="1"/>
      <c r="CQ309" s="1"/>
      <c r="PF309" s="15"/>
    </row>
    <row r="310" spans="1:422">
      <c r="A310" s="131" t="str">
        <f>Calcolo_organizzazione_2!A37</f>
        <v>IT</v>
      </c>
      <c r="B310" s="26">
        <f>Calcolo_organizzazione_2!B37</f>
        <v>-0.54202267401954984</v>
      </c>
      <c r="C310" s="26">
        <f>Calcolo_organizzazione_2!C37</f>
        <v>-0.53607215783851025</v>
      </c>
      <c r="D310" s="26">
        <f>Calcolo_organizzazione_2!D37</f>
        <v>-0.52469619300953108</v>
      </c>
      <c r="E310" s="26">
        <f>Calcolo_organizzazione_2!E37</f>
        <v>-0.48974626687875333</v>
      </c>
      <c r="F310" s="26">
        <f>Calcolo_organizzazione_2!F37</f>
        <v>-0.46580289638374067</v>
      </c>
      <c r="G310" s="26">
        <f>Calcolo_organizzazione_2!G37</f>
        <v>-0.42969518190757128</v>
      </c>
      <c r="H310" s="26">
        <f>Calcolo_organizzazione_2!H37</f>
        <v>-0.42279831034151982</v>
      </c>
      <c r="I310" s="26">
        <f>Calcolo_organizzazione_2!I37</f>
        <v>-0.38506156388460211</v>
      </c>
      <c r="J310" s="26">
        <f>Calcolo_organizzazione_2!J37</f>
        <v>-0.38005115089514069</v>
      </c>
      <c r="K310" s="26">
        <f>Calcolo_organizzazione_2!K37</f>
        <v>-0.37460838588348783</v>
      </c>
      <c r="L310" s="26">
        <f>Calcolo_organizzazione_2!L37</f>
        <v>-0.34501849246323274</v>
      </c>
      <c r="M310" s="26">
        <f>Calcolo_organizzazione_2!M37</f>
        <v>-0.30796220923790596</v>
      </c>
      <c r="N310" s="25"/>
      <c r="AD310" s="13"/>
      <c r="PF310" s="15"/>
    </row>
    <row r="311" spans="1:422">
      <c r="A311" s="131" t="str">
        <f>Calcolo_organizzazione_2!A38</f>
        <v>HR</v>
      </c>
      <c r="B311" s="26">
        <f>Calcolo_organizzazione_2!B38</f>
        <v>-0.54375248217561511</v>
      </c>
      <c r="C311" s="26">
        <f>Calcolo_organizzazione_2!C38</f>
        <v>-0.53787822977904165</v>
      </c>
      <c r="D311" s="26">
        <f>Calcolo_organizzazione_2!D38</f>
        <v>-0.52661172898788677</v>
      </c>
      <c r="E311" s="26">
        <f>Calcolo_organizzazione_2!E38</f>
        <v>-0.48906739811912231</v>
      </c>
      <c r="F311" s="26">
        <f>Calcolo_organizzazione_2!F38</f>
        <v>-0.46510871920826419</v>
      </c>
      <c r="G311" s="26">
        <f>Calcolo_organizzazione_2!G38</f>
        <v>-0.42900330149055454</v>
      </c>
      <c r="H311" s="26">
        <f>Calcolo_organizzazione_2!H38</f>
        <v>-0.42205641414822004</v>
      </c>
      <c r="I311" s="26">
        <f>Calcolo_organizzazione_2!I38</f>
        <v>-0.38432091842297927</v>
      </c>
      <c r="J311" s="26">
        <f>Calcolo_organizzazione_2!J38</f>
        <v>-0.37929022848808946</v>
      </c>
      <c r="K311" s="26">
        <f>Calcolo_organizzazione_2!K38</f>
        <v>-0.37382637036036337</v>
      </c>
      <c r="L311" s="26">
        <f>Calcolo_organizzazione_2!L38</f>
        <v>-0.34116112198303977</v>
      </c>
      <c r="M311" s="26">
        <f>Calcolo_organizzazione_2!M38</f>
        <v>-0.30371900826446274</v>
      </c>
      <c r="N311" s="25"/>
      <c r="CO311" s="13"/>
      <c r="PF311" s="15"/>
    </row>
    <row r="312" spans="1:422">
      <c r="A312" s="131" t="str">
        <f>Calcolo_organizzazione_2!A39</f>
        <v>MARKETING</v>
      </c>
      <c r="B312" s="26">
        <f>Calcolo_organizzazione_2!B39</f>
        <v>-0.54547815697885815</v>
      </c>
      <c r="C312" s="26">
        <f>Calcolo_organizzazione_2!C39</f>
        <v>-0.53967981458431691</v>
      </c>
      <c r="D312" s="26">
        <f>Calcolo_organizzazione_2!D39</f>
        <v>-0.52852225702904432</v>
      </c>
      <c r="E312" s="26">
        <f>Calcolo_organizzazione_2!E39</f>
        <v>-0.48839045522831287</v>
      </c>
      <c r="F312" s="26">
        <f>Calcolo_organizzazione_2!F39</f>
        <v>-0.46441666165775081</v>
      </c>
      <c r="G312" s="26">
        <f>Calcolo_organizzazione_2!G39</f>
        <v>-0.42831370828152809</v>
      </c>
      <c r="H312" s="26">
        <f>Calcolo_organizzazione_2!H39</f>
        <v>-0.42131719145471602</v>
      </c>
      <c r="I312" s="26">
        <f>Calcolo_organizzazione_2!I39</f>
        <v>-0.38358320621070946</v>
      </c>
      <c r="J312" s="26">
        <f>Calcolo_organizzazione_2!J39</f>
        <v>-0.37853244390539725</v>
      </c>
      <c r="K312" s="26">
        <f>Calcolo_organizzazione_2!K39</f>
        <v>-0.37304771834486539</v>
      </c>
      <c r="L312" s="26">
        <f>Calcolo_organizzazione_2!L39</f>
        <v>-0.33728559917117529</v>
      </c>
      <c r="M312" s="26">
        <f>Calcolo_organizzazione_2!M39</f>
        <v>-0.29945432272912881</v>
      </c>
      <c r="N312" s="25"/>
      <c r="PF312" s="15"/>
    </row>
    <row r="313" spans="1:422">
      <c r="A313" s="131">
        <f>Calcolo_organizzazione_2!A40</f>
        <v>0</v>
      </c>
      <c r="B313" s="26" t="str">
        <f>Calcolo_organizzazione_2!B40</f>
        <v>N.A.</v>
      </c>
      <c r="C313" s="26" t="str">
        <f>Calcolo_organizzazione_2!C40</f>
        <v>N.A.</v>
      </c>
      <c r="D313" s="26" t="str">
        <f>Calcolo_organizzazione_2!D40</f>
        <v>N.A.</v>
      </c>
      <c r="E313" s="26" t="str">
        <f>Calcolo_organizzazione_2!E40</f>
        <v>N.A.</v>
      </c>
      <c r="F313" s="26" t="str">
        <f>Calcolo_organizzazione_2!F40</f>
        <v>N.A.</v>
      </c>
      <c r="G313" s="26" t="str">
        <f>Calcolo_organizzazione_2!G40</f>
        <v>N.A.</v>
      </c>
      <c r="H313" s="26" t="str">
        <f>Calcolo_organizzazione_2!H40</f>
        <v>N.A.</v>
      </c>
      <c r="I313" s="26" t="str">
        <f>Calcolo_organizzazione_2!I40</f>
        <v>N.A.</v>
      </c>
      <c r="J313" s="26" t="str">
        <f>Calcolo_organizzazione_2!J40</f>
        <v>N.A.</v>
      </c>
      <c r="K313" s="26" t="str">
        <f>Calcolo_organizzazione_2!K40</f>
        <v>N.A.</v>
      </c>
      <c r="L313" s="26" t="str">
        <f>Calcolo_organizzazione_2!L40</f>
        <v>N.A.</v>
      </c>
      <c r="M313" s="26" t="str">
        <f>Calcolo_organizzazione_2!M40</f>
        <v>N.A.</v>
      </c>
      <c r="N313" s="25"/>
      <c r="PF313" s="15"/>
    </row>
    <row r="314" spans="1:422">
      <c r="A314" s="131">
        <f>Calcolo_organizzazione_2!A41</f>
        <v>0</v>
      </c>
      <c r="B314" s="26" t="str">
        <f>Calcolo_organizzazione_2!B41</f>
        <v>N.A.</v>
      </c>
      <c r="C314" s="26" t="str">
        <f>Calcolo_organizzazione_2!C41</f>
        <v>N.A.</v>
      </c>
      <c r="D314" s="26" t="str">
        <f>Calcolo_organizzazione_2!D41</f>
        <v>N.A.</v>
      </c>
      <c r="E314" s="26" t="str">
        <f>Calcolo_organizzazione_2!E41</f>
        <v>N.A.</v>
      </c>
      <c r="F314" s="26" t="str">
        <f>Calcolo_organizzazione_2!F41</f>
        <v>N.A.</v>
      </c>
      <c r="G314" s="26" t="str">
        <f>Calcolo_organizzazione_2!G41</f>
        <v>N.A.</v>
      </c>
      <c r="H314" s="26" t="str">
        <f>Calcolo_organizzazione_2!H41</f>
        <v>N.A.</v>
      </c>
      <c r="I314" s="26" t="str">
        <f>Calcolo_organizzazione_2!I41</f>
        <v>N.A.</v>
      </c>
      <c r="J314" s="26" t="str">
        <f>Calcolo_organizzazione_2!J41</f>
        <v>N.A.</v>
      </c>
      <c r="K314" s="26" t="str">
        <f>Calcolo_organizzazione_2!K41</f>
        <v>N.A.</v>
      </c>
      <c r="L314" s="26" t="str">
        <f>Calcolo_organizzazione_2!L41</f>
        <v>N.A.</v>
      </c>
      <c r="M314" s="26" t="str">
        <f>Calcolo_organizzazione_2!M41</f>
        <v>N.A.</v>
      </c>
      <c r="N314" s="25"/>
      <c r="PF314" s="15"/>
    </row>
    <row r="315" spans="1:422">
      <c r="A315" s="131">
        <f>Calcolo_organizzazione_2!A42</f>
        <v>0</v>
      </c>
      <c r="B315" s="26" t="str">
        <f>Calcolo_organizzazione_2!B42</f>
        <v>N.A.</v>
      </c>
      <c r="C315" s="26" t="str">
        <f>Calcolo_organizzazione_2!C42</f>
        <v>N.A.</v>
      </c>
      <c r="D315" s="26" t="str">
        <f>Calcolo_organizzazione_2!D42</f>
        <v>N.A.</v>
      </c>
      <c r="E315" s="26" t="str">
        <f>Calcolo_organizzazione_2!E42</f>
        <v>N.A.</v>
      </c>
      <c r="F315" s="26" t="str">
        <f>Calcolo_organizzazione_2!F42</f>
        <v>N.A.</v>
      </c>
      <c r="G315" s="26" t="str">
        <f>Calcolo_organizzazione_2!G42</f>
        <v>N.A.</v>
      </c>
      <c r="H315" s="26" t="str">
        <f>Calcolo_organizzazione_2!H42</f>
        <v>N.A.</v>
      </c>
      <c r="I315" s="26" t="str">
        <f>Calcolo_organizzazione_2!I42</f>
        <v>N.A.</v>
      </c>
      <c r="J315" s="26" t="str">
        <f>Calcolo_organizzazione_2!J42</f>
        <v>N.A.</v>
      </c>
      <c r="K315" s="26" t="str">
        <f>Calcolo_organizzazione_2!K42</f>
        <v>N.A.</v>
      </c>
      <c r="L315" s="26" t="str">
        <f>Calcolo_organizzazione_2!L42</f>
        <v>N.A.</v>
      </c>
      <c r="M315" s="26" t="str">
        <f>Calcolo_organizzazione_2!M42</f>
        <v>N.A.</v>
      </c>
      <c r="N315" s="25"/>
      <c r="PF315" s="15"/>
    </row>
    <row r="316" spans="1:422">
      <c r="A316" s="131">
        <f>Calcolo_organizzazione_2!A43</f>
        <v>0</v>
      </c>
      <c r="B316" s="26" t="str">
        <f>Calcolo_organizzazione_2!B43</f>
        <v>N.A.</v>
      </c>
      <c r="C316" s="26" t="str">
        <f>Calcolo_organizzazione_2!C43</f>
        <v>N.A.</v>
      </c>
      <c r="D316" s="26" t="str">
        <f>Calcolo_organizzazione_2!D43</f>
        <v>N.A.</v>
      </c>
      <c r="E316" s="26" t="str">
        <f>Calcolo_organizzazione_2!E43</f>
        <v>N.A.</v>
      </c>
      <c r="F316" s="26" t="str">
        <f>Calcolo_organizzazione_2!F43</f>
        <v>N.A.</v>
      </c>
      <c r="G316" s="26" t="str">
        <f>Calcolo_organizzazione_2!G43</f>
        <v>N.A.</v>
      </c>
      <c r="H316" s="26" t="str">
        <f>Calcolo_organizzazione_2!H43</f>
        <v>N.A.</v>
      </c>
      <c r="I316" s="26" t="str">
        <f>Calcolo_organizzazione_2!I43</f>
        <v>N.A.</v>
      </c>
      <c r="J316" s="26" t="str">
        <f>Calcolo_organizzazione_2!J43</f>
        <v>N.A.</v>
      </c>
      <c r="K316" s="26" t="str">
        <f>Calcolo_organizzazione_2!K43</f>
        <v>N.A.</v>
      </c>
      <c r="L316" s="26" t="str">
        <f>Calcolo_organizzazione_2!L43</f>
        <v>N.A.</v>
      </c>
      <c r="M316" s="26" t="str">
        <f>Calcolo_organizzazione_2!M43</f>
        <v>N.A.</v>
      </c>
      <c r="N316" s="25"/>
      <c r="PF316" s="15"/>
    </row>
    <row r="317" spans="1:422">
      <c r="A317" s="131">
        <f>Calcolo_organizzazione_2!A44</f>
        <v>0</v>
      </c>
      <c r="B317" s="26" t="str">
        <f>Calcolo_organizzazione_2!B44</f>
        <v>N.A.</v>
      </c>
      <c r="C317" s="26" t="str">
        <f>Calcolo_organizzazione_2!C44</f>
        <v>N.A.</v>
      </c>
      <c r="D317" s="26" t="str">
        <f>Calcolo_organizzazione_2!D44</f>
        <v>N.A.</v>
      </c>
      <c r="E317" s="26" t="str">
        <f>Calcolo_organizzazione_2!E44</f>
        <v>N.A.</v>
      </c>
      <c r="F317" s="26" t="str">
        <f>Calcolo_organizzazione_2!F44</f>
        <v>N.A.</v>
      </c>
      <c r="G317" s="26" t="str">
        <f>Calcolo_organizzazione_2!G44</f>
        <v>N.A.</v>
      </c>
      <c r="H317" s="26" t="str">
        <f>Calcolo_organizzazione_2!H44</f>
        <v>N.A.</v>
      </c>
      <c r="I317" s="26" t="str">
        <f>Calcolo_organizzazione_2!I44</f>
        <v>N.A.</v>
      </c>
      <c r="J317" s="26" t="str">
        <f>Calcolo_organizzazione_2!J44</f>
        <v>N.A.</v>
      </c>
      <c r="K317" s="26" t="str">
        <f>Calcolo_organizzazione_2!K44</f>
        <v>N.A.</v>
      </c>
      <c r="L317" s="26" t="str">
        <f>Calcolo_organizzazione_2!L44</f>
        <v>N.A.</v>
      </c>
      <c r="M317" s="26" t="str">
        <f>Calcolo_organizzazione_2!M44</f>
        <v>N.A.</v>
      </c>
      <c r="N317" s="25"/>
      <c r="PF317" s="15"/>
    </row>
    <row r="318" spans="1:422">
      <c r="A318" s="131">
        <f>Calcolo_organizzazione_2!A45</f>
        <v>0</v>
      </c>
      <c r="B318" s="26" t="str">
        <f>Calcolo_organizzazione_2!B45</f>
        <v>N.A.</v>
      </c>
      <c r="C318" s="26" t="str">
        <f>Calcolo_organizzazione_2!C45</f>
        <v>N.A.</v>
      </c>
      <c r="D318" s="26" t="str">
        <f>Calcolo_organizzazione_2!D45</f>
        <v>N.A.</v>
      </c>
      <c r="E318" s="26" t="str">
        <f>Calcolo_organizzazione_2!E45</f>
        <v>N.A.</v>
      </c>
      <c r="F318" s="26" t="str">
        <f>Calcolo_organizzazione_2!F45</f>
        <v>N.A.</v>
      </c>
      <c r="G318" s="26" t="str">
        <f>Calcolo_organizzazione_2!G45</f>
        <v>N.A.</v>
      </c>
      <c r="H318" s="26" t="str">
        <f>Calcolo_organizzazione_2!H45</f>
        <v>N.A.</v>
      </c>
      <c r="I318" s="26" t="str">
        <f>Calcolo_organizzazione_2!I45</f>
        <v>N.A.</v>
      </c>
      <c r="J318" s="26" t="str">
        <f>Calcolo_organizzazione_2!J45</f>
        <v>N.A.</v>
      </c>
      <c r="K318" s="26" t="str">
        <f>Calcolo_organizzazione_2!K45</f>
        <v>N.A.</v>
      </c>
      <c r="L318" s="26" t="str">
        <f>Calcolo_organizzazione_2!L45</f>
        <v>N.A.</v>
      </c>
      <c r="M318" s="26" t="str">
        <f>Calcolo_organizzazione_2!M45</f>
        <v>N.A.</v>
      </c>
      <c r="N318" s="25"/>
      <c r="PF318" s="15"/>
    </row>
    <row r="319" spans="1:422">
      <c r="A319" s="131">
        <f>Calcolo_organizzazione_2!A46</f>
        <v>0</v>
      </c>
      <c r="B319" s="26" t="str">
        <f>Calcolo_organizzazione_2!B46</f>
        <v>N.A.</v>
      </c>
      <c r="C319" s="26" t="str">
        <f>Calcolo_organizzazione_2!C46</f>
        <v>N.A.</v>
      </c>
      <c r="D319" s="26" t="str">
        <f>Calcolo_organizzazione_2!D46</f>
        <v>N.A.</v>
      </c>
      <c r="E319" s="26" t="str">
        <f>Calcolo_organizzazione_2!E46</f>
        <v>N.A.</v>
      </c>
      <c r="F319" s="26" t="str">
        <f>Calcolo_organizzazione_2!F46</f>
        <v>N.A.</v>
      </c>
      <c r="G319" s="26" t="str">
        <f>Calcolo_organizzazione_2!G46</f>
        <v>N.A.</v>
      </c>
      <c r="H319" s="26" t="str">
        <f>Calcolo_organizzazione_2!H46</f>
        <v>N.A.</v>
      </c>
      <c r="I319" s="26" t="str">
        <f>Calcolo_organizzazione_2!I46</f>
        <v>N.A.</v>
      </c>
      <c r="J319" s="26" t="str">
        <f>Calcolo_organizzazione_2!J46</f>
        <v>N.A.</v>
      </c>
      <c r="K319" s="26" t="str">
        <f>Calcolo_organizzazione_2!K46</f>
        <v>N.A.</v>
      </c>
      <c r="L319" s="26" t="str">
        <f>Calcolo_organizzazione_2!L46</f>
        <v>N.A.</v>
      </c>
      <c r="M319" s="26" t="str">
        <f>Calcolo_organizzazione_2!M46</f>
        <v>N.A.</v>
      </c>
      <c r="N319" s="25"/>
      <c r="PF319" s="15"/>
    </row>
    <row r="320" spans="1:422">
      <c r="A320" s="131">
        <f>Calcolo_organizzazione_2!A47</f>
        <v>0</v>
      </c>
      <c r="B320" s="26" t="str">
        <f>Calcolo_organizzazione_2!B47</f>
        <v>N.A.</v>
      </c>
      <c r="C320" s="26" t="str">
        <f>Calcolo_organizzazione_2!C47</f>
        <v>N.A.</v>
      </c>
      <c r="D320" s="26" t="str">
        <f>Calcolo_organizzazione_2!D47</f>
        <v>N.A.</v>
      </c>
      <c r="E320" s="26" t="str">
        <f>Calcolo_organizzazione_2!E47</f>
        <v>N.A.</v>
      </c>
      <c r="F320" s="26" t="str">
        <f>Calcolo_organizzazione_2!F47</f>
        <v>N.A.</v>
      </c>
      <c r="G320" s="26" t="str">
        <f>Calcolo_organizzazione_2!G47</f>
        <v>N.A.</v>
      </c>
      <c r="H320" s="26" t="str">
        <f>Calcolo_organizzazione_2!H47</f>
        <v>N.A.</v>
      </c>
      <c r="I320" s="26" t="str">
        <f>Calcolo_organizzazione_2!I47</f>
        <v>N.A.</v>
      </c>
      <c r="J320" s="26" t="str">
        <f>Calcolo_organizzazione_2!J47</f>
        <v>N.A.</v>
      </c>
      <c r="K320" s="26" t="str">
        <f>Calcolo_organizzazione_2!K47</f>
        <v>N.A.</v>
      </c>
      <c r="L320" s="26" t="str">
        <f>Calcolo_organizzazione_2!L47</f>
        <v>N.A.</v>
      </c>
      <c r="M320" s="26" t="str">
        <f>Calcolo_organizzazione_2!M47</f>
        <v>N.A.</v>
      </c>
      <c r="N320" s="25"/>
      <c r="PF320" s="15"/>
    </row>
    <row r="321" spans="1:422">
      <c r="A321" s="131">
        <f>Calcolo_organizzazione_2!A48</f>
        <v>0</v>
      </c>
      <c r="B321" s="26" t="str">
        <f>Calcolo_organizzazione_2!B48</f>
        <v>N.A.</v>
      </c>
      <c r="C321" s="26" t="str">
        <f>Calcolo_organizzazione_2!C48</f>
        <v>N.A.</v>
      </c>
      <c r="D321" s="26" t="str">
        <f>Calcolo_organizzazione_2!D48</f>
        <v>N.A.</v>
      </c>
      <c r="E321" s="26" t="str">
        <f>Calcolo_organizzazione_2!E48</f>
        <v>N.A.</v>
      </c>
      <c r="F321" s="26" t="str">
        <f>Calcolo_organizzazione_2!F48</f>
        <v>N.A.</v>
      </c>
      <c r="G321" s="26" t="str">
        <f>Calcolo_organizzazione_2!G48</f>
        <v>N.A.</v>
      </c>
      <c r="H321" s="26" t="str">
        <f>Calcolo_organizzazione_2!H48</f>
        <v>N.A.</v>
      </c>
      <c r="I321" s="26" t="str">
        <f>Calcolo_organizzazione_2!I48</f>
        <v>N.A.</v>
      </c>
      <c r="J321" s="26" t="str">
        <f>Calcolo_organizzazione_2!J48</f>
        <v>N.A.</v>
      </c>
      <c r="K321" s="26" t="str">
        <f>Calcolo_organizzazione_2!K48</f>
        <v>N.A.</v>
      </c>
      <c r="L321" s="26" t="str">
        <f>Calcolo_organizzazione_2!L48</f>
        <v>N.A.</v>
      </c>
      <c r="M321" s="26" t="str">
        <f>Calcolo_organizzazione_2!M48</f>
        <v>N.A.</v>
      </c>
      <c r="N321" s="25"/>
      <c r="PF321" s="15"/>
    </row>
    <row r="322" spans="1:422">
      <c r="A322" s="131">
        <f>Calcolo_organizzazione_2!A49</f>
        <v>0</v>
      </c>
      <c r="B322" s="26" t="str">
        <f>Calcolo_organizzazione_2!B49</f>
        <v>N.A.</v>
      </c>
      <c r="C322" s="26" t="str">
        <f>Calcolo_organizzazione_2!C49</f>
        <v>N.A.</v>
      </c>
      <c r="D322" s="26" t="str">
        <f>Calcolo_organizzazione_2!D49</f>
        <v>N.A.</v>
      </c>
      <c r="E322" s="26" t="str">
        <f>Calcolo_organizzazione_2!E49</f>
        <v>N.A.</v>
      </c>
      <c r="F322" s="26" t="str">
        <f>Calcolo_organizzazione_2!F49</f>
        <v>N.A.</v>
      </c>
      <c r="G322" s="26" t="str">
        <f>Calcolo_organizzazione_2!G49</f>
        <v>N.A.</v>
      </c>
      <c r="H322" s="26" t="str">
        <f>Calcolo_organizzazione_2!H49</f>
        <v>N.A.</v>
      </c>
      <c r="I322" s="26" t="str">
        <f>Calcolo_organizzazione_2!I49</f>
        <v>N.A.</v>
      </c>
      <c r="J322" s="26" t="str">
        <f>Calcolo_organizzazione_2!J49</f>
        <v>N.A.</v>
      </c>
      <c r="K322" s="26" t="str">
        <f>Calcolo_organizzazione_2!K49</f>
        <v>N.A.</v>
      </c>
      <c r="L322" s="26" t="str">
        <f>Calcolo_organizzazione_2!L49</f>
        <v>N.A.</v>
      </c>
      <c r="M322" s="26" t="str">
        <f>Calcolo_organizzazione_2!M49</f>
        <v>N.A.</v>
      </c>
      <c r="N322" s="25"/>
      <c r="PF322" s="15"/>
    </row>
    <row r="323" spans="1:422">
      <c r="A323" s="131">
        <f>Calcolo_organizzazione_2!A50</f>
        <v>0</v>
      </c>
      <c r="B323" s="26" t="str">
        <f>Calcolo_organizzazione_2!B50</f>
        <v>N.A.</v>
      </c>
      <c r="C323" s="26" t="str">
        <f>Calcolo_organizzazione_2!C50</f>
        <v>N.A.</v>
      </c>
      <c r="D323" s="26" t="str">
        <f>Calcolo_organizzazione_2!D50</f>
        <v>N.A.</v>
      </c>
      <c r="E323" s="26" t="str">
        <f>Calcolo_organizzazione_2!E50</f>
        <v>N.A.</v>
      </c>
      <c r="F323" s="26" t="str">
        <f>Calcolo_organizzazione_2!F50</f>
        <v>N.A.</v>
      </c>
      <c r="G323" s="26" t="str">
        <f>Calcolo_organizzazione_2!G50</f>
        <v>N.A.</v>
      </c>
      <c r="H323" s="26" t="str">
        <f>Calcolo_organizzazione_2!H50</f>
        <v>N.A.</v>
      </c>
      <c r="I323" s="26" t="str">
        <f>Calcolo_organizzazione_2!I50</f>
        <v>N.A.</v>
      </c>
      <c r="J323" s="26" t="str">
        <f>Calcolo_organizzazione_2!J50</f>
        <v>N.A.</v>
      </c>
      <c r="K323" s="26" t="str">
        <f>Calcolo_organizzazione_2!K50</f>
        <v>N.A.</v>
      </c>
      <c r="L323" s="26" t="str">
        <f>Calcolo_organizzazione_2!L50</f>
        <v>N.A.</v>
      </c>
      <c r="M323" s="26" t="str">
        <f>Calcolo_organizzazione_2!M50</f>
        <v>N.A.</v>
      </c>
      <c r="N323" s="25"/>
      <c r="PF323" s="15"/>
    </row>
    <row r="324" spans="1:422">
      <c r="A324" s="131">
        <f>Calcolo_organizzazione_2!A51</f>
        <v>0</v>
      </c>
      <c r="B324" s="26" t="str">
        <f>Calcolo_organizzazione_2!B51</f>
        <v>N.A.</v>
      </c>
      <c r="C324" s="26" t="str">
        <f>Calcolo_organizzazione_2!C51</f>
        <v>N.A.</v>
      </c>
      <c r="D324" s="26" t="str">
        <f>Calcolo_organizzazione_2!D51</f>
        <v>N.A.</v>
      </c>
      <c r="E324" s="26" t="str">
        <f>Calcolo_organizzazione_2!E51</f>
        <v>N.A.</v>
      </c>
      <c r="F324" s="26" t="str">
        <f>Calcolo_organizzazione_2!F51</f>
        <v>N.A.</v>
      </c>
      <c r="G324" s="26" t="str">
        <f>Calcolo_organizzazione_2!G51</f>
        <v>N.A.</v>
      </c>
      <c r="H324" s="26" t="str">
        <f>Calcolo_organizzazione_2!H51</f>
        <v>N.A.</v>
      </c>
      <c r="I324" s="26" t="str">
        <f>Calcolo_organizzazione_2!I51</f>
        <v>N.A.</v>
      </c>
      <c r="J324" s="26" t="str">
        <f>Calcolo_organizzazione_2!J51</f>
        <v>N.A.</v>
      </c>
      <c r="K324" s="26" t="str">
        <f>Calcolo_organizzazione_2!K51</f>
        <v>N.A.</v>
      </c>
      <c r="L324" s="26" t="str">
        <f>Calcolo_organizzazione_2!L51</f>
        <v>N.A.</v>
      </c>
      <c r="M324" s="26" t="str">
        <f>Calcolo_organizzazione_2!M51</f>
        <v>N.A.</v>
      </c>
      <c r="N324" s="25"/>
      <c r="PF324" s="15"/>
    </row>
    <row r="325" spans="1:422">
      <c r="A325" s="131">
        <f>Calcolo_organizzazione_2!A52</f>
        <v>0</v>
      </c>
      <c r="B325" s="26" t="str">
        <f>Calcolo_organizzazione_2!B52</f>
        <v>N.A.</v>
      </c>
      <c r="C325" s="26" t="str">
        <f>Calcolo_organizzazione_2!C52</f>
        <v>N.A.</v>
      </c>
      <c r="D325" s="26" t="str">
        <f>Calcolo_organizzazione_2!D52</f>
        <v>N.A.</v>
      </c>
      <c r="E325" s="26" t="str">
        <f>Calcolo_organizzazione_2!E52</f>
        <v>N.A.</v>
      </c>
      <c r="F325" s="26" t="str">
        <f>Calcolo_organizzazione_2!F52</f>
        <v>N.A.</v>
      </c>
      <c r="G325" s="26" t="str">
        <f>Calcolo_organizzazione_2!G52</f>
        <v>N.A.</v>
      </c>
      <c r="H325" s="26" t="str">
        <f>Calcolo_organizzazione_2!H52</f>
        <v>N.A.</v>
      </c>
      <c r="I325" s="26" t="str">
        <f>Calcolo_organizzazione_2!I52</f>
        <v>N.A.</v>
      </c>
      <c r="J325" s="26" t="str">
        <f>Calcolo_organizzazione_2!J52</f>
        <v>N.A.</v>
      </c>
      <c r="K325" s="26" t="str">
        <f>Calcolo_organizzazione_2!K52</f>
        <v>N.A.</v>
      </c>
      <c r="L325" s="26" t="str">
        <f>Calcolo_organizzazione_2!L52</f>
        <v>N.A.</v>
      </c>
      <c r="M325" s="26" t="str">
        <f>Calcolo_organizzazione_2!M52</f>
        <v>N.A.</v>
      </c>
      <c r="N325" s="25"/>
      <c r="PF325" s="15"/>
    </row>
    <row r="326" spans="1:422">
      <c r="A326" s="131">
        <f>Calcolo_organizzazione_2!A53</f>
        <v>0</v>
      </c>
      <c r="B326" s="26" t="str">
        <f>Calcolo_organizzazione_2!B53</f>
        <v>N.A.</v>
      </c>
      <c r="C326" s="26" t="str">
        <f>Calcolo_organizzazione_2!C53</f>
        <v>N.A.</v>
      </c>
      <c r="D326" s="26" t="str">
        <f>Calcolo_organizzazione_2!D53</f>
        <v>N.A.</v>
      </c>
      <c r="E326" s="26" t="str">
        <f>Calcolo_organizzazione_2!E53</f>
        <v>N.A.</v>
      </c>
      <c r="F326" s="26" t="str">
        <f>Calcolo_organizzazione_2!F53</f>
        <v>N.A.</v>
      </c>
      <c r="G326" s="26" t="str">
        <f>Calcolo_organizzazione_2!G53</f>
        <v>N.A.</v>
      </c>
      <c r="H326" s="26" t="str">
        <f>Calcolo_organizzazione_2!H53</f>
        <v>N.A.</v>
      </c>
      <c r="I326" s="26" t="str">
        <f>Calcolo_organizzazione_2!I53</f>
        <v>N.A.</v>
      </c>
      <c r="J326" s="26" t="str">
        <f>Calcolo_organizzazione_2!J53</f>
        <v>N.A.</v>
      </c>
      <c r="K326" s="26" t="str">
        <f>Calcolo_organizzazione_2!K53</f>
        <v>N.A.</v>
      </c>
      <c r="L326" s="26" t="str">
        <f>Calcolo_organizzazione_2!L53</f>
        <v>N.A.</v>
      </c>
      <c r="M326" s="26" t="str">
        <f>Calcolo_organizzazione_2!M53</f>
        <v>N.A.</v>
      </c>
      <c r="N326" s="25"/>
      <c r="PF326" s="15"/>
    </row>
    <row r="327" spans="1:422">
      <c r="A327" s="131">
        <f>Calcolo_organizzazione_2!A54</f>
        <v>0</v>
      </c>
      <c r="B327" s="26" t="str">
        <f>Calcolo_organizzazione_2!B54</f>
        <v>N.A.</v>
      </c>
      <c r="C327" s="26" t="str">
        <f>Calcolo_organizzazione_2!C54</f>
        <v>N.A.</v>
      </c>
      <c r="D327" s="26" t="str">
        <f>Calcolo_organizzazione_2!D54</f>
        <v>N.A.</v>
      </c>
      <c r="E327" s="26" t="str">
        <f>Calcolo_organizzazione_2!E54</f>
        <v>N.A.</v>
      </c>
      <c r="F327" s="26" t="str">
        <f>Calcolo_organizzazione_2!F54</f>
        <v>N.A.</v>
      </c>
      <c r="G327" s="26" t="str">
        <f>Calcolo_organizzazione_2!G54</f>
        <v>N.A.</v>
      </c>
      <c r="H327" s="26" t="str">
        <f>Calcolo_organizzazione_2!H54</f>
        <v>N.A.</v>
      </c>
      <c r="I327" s="26" t="str">
        <f>Calcolo_organizzazione_2!I54</f>
        <v>N.A.</v>
      </c>
      <c r="J327" s="26" t="str">
        <f>Calcolo_organizzazione_2!J54</f>
        <v>N.A.</v>
      </c>
      <c r="K327" s="26" t="str">
        <f>Calcolo_organizzazione_2!K54</f>
        <v>N.A.</v>
      </c>
      <c r="L327" s="26" t="str">
        <f>Calcolo_organizzazione_2!L54</f>
        <v>N.A.</v>
      </c>
      <c r="M327" s="26" t="str">
        <f>Calcolo_organizzazione_2!M54</f>
        <v>N.A.</v>
      </c>
      <c r="N327" s="25"/>
      <c r="PF327" s="15"/>
    </row>
    <row r="328" spans="1:422">
      <c r="A328" s="131">
        <f>Calcolo_organizzazione_2!A55</f>
        <v>0</v>
      </c>
      <c r="B328" s="26" t="str">
        <f>Calcolo_organizzazione_2!B55</f>
        <v>N.A.</v>
      </c>
      <c r="C328" s="26" t="str">
        <f>Calcolo_organizzazione_2!C55</f>
        <v>N.A.</v>
      </c>
      <c r="D328" s="26" t="str">
        <f>Calcolo_organizzazione_2!D55</f>
        <v>N.A.</v>
      </c>
      <c r="E328" s="26" t="str">
        <f>Calcolo_organizzazione_2!E55</f>
        <v>N.A.</v>
      </c>
      <c r="F328" s="26" t="str">
        <f>Calcolo_organizzazione_2!F55</f>
        <v>N.A.</v>
      </c>
      <c r="G328" s="26" t="str">
        <f>Calcolo_organizzazione_2!G55</f>
        <v>N.A.</v>
      </c>
      <c r="H328" s="26" t="str">
        <f>Calcolo_organizzazione_2!H55</f>
        <v>N.A.</v>
      </c>
      <c r="I328" s="26" t="str">
        <f>Calcolo_organizzazione_2!I55</f>
        <v>N.A.</v>
      </c>
      <c r="J328" s="26" t="str">
        <f>Calcolo_organizzazione_2!J55</f>
        <v>N.A.</v>
      </c>
      <c r="K328" s="26" t="str">
        <f>Calcolo_organizzazione_2!K55</f>
        <v>N.A.</v>
      </c>
      <c r="L328" s="26" t="str">
        <f>Calcolo_organizzazione_2!L55</f>
        <v>N.A.</v>
      </c>
      <c r="M328" s="26" t="str">
        <f>Calcolo_organizzazione_2!M55</f>
        <v>N.A.</v>
      </c>
      <c r="N328" s="25"/>
      <c r="PF328" s="15"/>
    </row>
    <row r="329" spans="1:422">
      <c r="A329" s="131">
        <f>Calcolo_organizzazione_2!A56</f>
        <v>0</v>
      </c>
      <c r="B329" s="26" t="str">
        <f>Calcolo_organizzazione_2!B56</f>
        <v>N.A.</v>
      </c>
      <c r="C329" s="26" t="str">
        <f>Calcolo_organizzazione_2!C56</f>
        <v>N.A.</v>
      </c>
      <c r="D329" s="26" t="str">
        <f>Calcolo_organizzazione_2!D56</f>
        <v>N.A.</v>
      </c>
      <c r="E329" s="26" t="str">
        <f>Calcolo_organizzazione_2!E56</f>
        <v>N.A.</v>
      </c>
      <c r="F329" s="26" t="str">
        <f>Calcolo_organizzazione_2!F56</f>
        <v>N.A.</v>
      </c>
      <c r="G329" s="26" t="str">
        <f>Calcolo_organizzazione_2!G56</f>
        <v>N.A.</v>
      </c>
      <c r="H329" s="26" t="str">
        <f>Calcolo_organizzazione_2!H56</f>
        <v>N.A.</v>
      </c>
      <c r="I329" s="26" t="str">
        <f>Calcolo_organizzazione_2!I56</f>
        <v>N.A.</v>
      </c>
      <c r="J329" s="26" t="str">
        <f>Calcolo_organizzazione_2!J56</f>
        <v>N.A.</v>
      </c>
      <c r="K329" s="26" t="str">
        <f>Calcolo_organizzazione_2!K56</f>
        <v>N.A.</v>
      </c>
      <c r="L329" s="26" t="str">
        <f>Calcolo_organizzazione_2!L56</f>
        <v>N.A.</v>
      </c>
      <c r="M329" s="26" t="str">
        <f>Calcolo_organizzazione_2!M56</f>
        <v>N.A.</v>
      </c>
      <c r="N329" s="25"/>
      <c r="PF329" s="15"/>
    </row>
    <row r="330" spans="1:422">
      <c r="A330" s="131">
        <f>Calcolo_organizzazione_2!A57</f>
        <v>0</v>
      </c>
      <c r="B330" s="26" t="str">
        <f>Calcolo_organizzazione_2!B57</f>
        <v>N.A.</v>
      </c>
      <c r="C330" s="26" t="str">
        <f>Calcolo_organizzazione_2!C57</f>
        <v>N.A.</v>
      </c>
      <c r="D330" s="26" t="str">
        <f>Calcolo_organizzazione_2!D57</f>
        <v>N.A.</v>
      </c>
      <c r="E330" s="26" t="str">
        <f>Calcolo_organizzazione_2!E57</f>
        <v>N.A.</v>
      </c>
      <c r="F330" s="26" t="str">
        <f>Calcolo_organizzazione_2!F57</f>
        <v>N.A.</v>
      </c>
      <c r="G330" s="26" t="str">
        <f>Calcolo_organizzazione_2!G57</f>
        <v>N.A.</v>
      </c>
      <c r="H330" s="26" t="str">
        <f>Calcolo_organizzazione_2!H57</f>
        <v>N.A.</v>
      </c>
      <c r="I330" s="26" t="str">
        <f>Calcolo_organizzazione_2!I57</f>
        <v>N.A.</v>
      </c>
      <c r="J330" s="26" t="str">
        <f>Calcolo_organizzazione_2!J57</f>
        <v>N.A.</v>
      </c>
      <c r="K330" s="26" t="str">
        <f>Calcolo_organizzazione_2!K57</f>
        <v>N.A.</v>
      </c>
      <c r="L330" s="26" t="str">
        <f>Calcolo_organizzazione_2!L57</f>
        <v>N.A.</v>
      </c>
      <c r="M330" s="26" t="str">
        <f>Calcolo_organizzazione_2!M57</f>
        <v>N.A.</v>
      </c>
      <c r="N330" s="25"/>
      <c r="PF330" s="15"/>
    </row>
    <row r="331" spans="1:422">
      <c r="A331" s="131">
        <f>Calcolo_organizzazione_2!A58</f>
        <v>0</v>
      </c>
      <c r="B331" s="26" t="str">
        <f>Calcolo_organizzazione_2!B58</f>
        <v>N.A.</v>
      </c>
      <c r="C331" s="26" t="str">
        <f>Calcolo_organizzazione_2!C58</f>
        <v>N.A.</v>
      </c>
      <c r="D331" s="26" t="str">
        <f>Calcolo_organizzazione_2!D58</f>
        <v>N.A.</v>
      </c>
      <c r="E331" s="26" t="str">
        <f>Calcolo_organizzazione_2!E58</f>
        <v>N.A.</v>
      </c>
      <c r="F331" s="26" t="str">
        <f>Calcolo_organizzazione_2!F58</f>
        <v>N.A.</v>
      </c>
      <c r="G331" s="26" t="str">
        <f>Calcolo_organizzazione_2!G58</f>
        <v>N.A.</v>
      </c>
      <c r="H331" s="26" t="str">
        <f>Calcolo_organizzazione_2!H58</f>
        <v>N.A.</v>
      </c>
      <c r="I331" s="26" t="str">
        <f>Calcolo_organizzazione_2!I58</f>
        <v>N.A.</v>
      </c>
      <c r="J331" s="26" t="str">
        <f>Calcolo_organizzazione_2!J58</f>
        <v>N.A.</v>
      </c>
      <c r="K331" s="26" t="str">
        <f>Calcolo_organizzazione_2!K58</f>
        <v>N.A.</v>
      </c>
      <c r="L331" s="26" t="str">
        <f>Calcolo_organizzazione_2!L58</f>
        <v>N.A.</v>
      </c>
      <c r="M331" s="26" t="str">
        <f>Calcolo_organizzazione_2!M58</f>
        <v>N.A.</v>
      </c>
      <c r="N331" s="25"/>
      <c r="PF331" s="15"/>
    </row>
    <row r="332" spans="1:422">
      <c r="A332" s="131">
        <f>Calcolo_organizzazione_2!A59</f>
        <v>0</v>
      </c>
      <c r="B332" s="26" t="str">
        <f>Calcolo_organizzazione_2!B59</f>
        <v>N.A.</v>
      </c>
      <c r="C332" s="26" t="str">
        <f>Calcolo_organizzazione_2!C59</f>
        <v>N.A.</v>
      </c>
      <c r="D332" s="26" t="str">
        <f>Calcolo_organizzazione_2!D59</f>
        <v>N.A.</v>
      </c>
      <c r="E332" s="26" t="str">
        <f>Calcolo_organizzazione_2!E59</f>
        <v>N.A.</v>
      </c>
      <c r="F332" s="26" t="str">
        <f>Calcolo_organizzazione_2!F59</f>
        <v>N.A.</v>
      </c>
      <c r="G332" s="26" t="str">
        <f>Calcolo_organizzazione_2!G59</f>
        <v>N.A.</v>
      </c>
      <c r="H332" s="26" t="str">
        <f>Calcolo_organizzazione_2!H59</f>
        <v>N.A.</v>
      </c>
      <c r="I332" s="26" t="str">
        <f>Calcolo_organizzazione_2!I59</f>
        <v>N.A.</v>
      </c>
      <c r="J332" s="26" t="str">
        <f>Calcolo_organizzazione_2!J59</f>
        <v>N.A.</v>
      </c>
      <c r="K332" s="26" t="str">
        <f>Calcolo_organizzazione_2!K59</f>
        <v>N.A.</v>
      </c>
      <c r="L332" s="26" t="str">
        <f>Calcolo_organizzazione_2!L59</f>
        <v>N.A.</v>
      </c>
      <c r="M332" s="26" t="str">
        <f>Calcolo_organizzazione_2!M59</f>
        <v>N.A.</v>
      </c>
      <c r="N332" s="25"/>
      <c r="PF332" s="15"/>
    </row>
    <row r="333" spans="1:422">
      <c r="A333" s="131" t="str">
        <f>Calcolo_organizzazione_2!A60</f>
        <v>Totale complessivo</v>
      </c>
      <c r="B333" s="26">
        <f>Calcolo_organizzazione_2!B60</f>
        <v>-0.54115621529068791</v>
      </c>
      <c r="C333" s="26">
        <f>Calcolo_organizzazione_2!C60</f>
        <v>-0.53516743395054323</v>
      </c>
      <c r="D333" s="26">
        <f>Calcolo_organizzazione_2!D60</f>
        <v>-0.52373654088660393</v>
      </c>
      <c r="E333" s="26">
        <f>Calcolo_organizzazione_2!E60</f>
        <v>-0.49008642602948649</v>
      </c>
      <c r="F333" s="26">
        <f>Calcolo_organizzazione_2!F60</f>
        <v>-0.46615078287627831</v>
      </c>
      <c r="G333" s="26">
        <f>Calcolo_organizzazione_2!G60</f>
        <v>-0.43004198337800947</v>
      </c>
      <c r="H333" s="26">
        <f>Calcolo_organizzazione_2!H60</f>
        <v>-0.42317026553707465</v>
      </c>
      <c r="I333" s="26">
        <f>Calcolo_organizzazione_2!I60</f>
        <v>-0.38543299205640102</v>
      </c>
      <c r="J333" s="26">
        <f>Calcolo_organizzazione_2!J60</f>
        <v>-0.38043279487960985</v>
      </c>
      <c r="K333" s="26">
        <f>Calcolo_organizzazione_2!K60</f>
        <v>-0.37500066177833069</v>
      </c>
      <c r="L333" s="26">
        <f>Calcolo_organizzazione_2!L60</f>
        <v>-0.34694041038669726</v>
      </c>
      <c r="M333" s="26">
        <f>Calcolo_organizzazione_2!M60</f>
        <v>-0.31007580368505505</v>
      </c>
      <c r="N333" s="25"/>
      <c r="PF333" s="15"/>
    </row>
    <row r="334" spans="1:422">
      <c r="A334" s="131"/>
      <c r="PF334" s="15"/>
    </row>
    <row r="335" spans="1:422">
      <c r="A335" s="132"/>
      <c r="PF335" s="15"/>
    </row>
    <row r="336" spans="1:422">
      <c r="A336" s="132"/>
      <c r="PF336" s="15"/>
    </row>
    <row r="337" spans="1:422">
      <c r="A337" s="132"/>
      <c r="PF337" s="15"/>
    </row>
    <row r="338" spans="1:422">
      <c r="A338" s="12"/>
      <c r="PF338" s="15"/>
    </row>
    <row r="339" spans="1:422">
      <c r="A339" s="12"/>
      <c r="PF339" s="15"/>
    </row>
    <row r="340" spans="1:422">
      <c r="A340" s="12"/>
      <c r="PF340" s="15"/>
    </row>
    <row r="341" spans="1:422">
      <c r="A341" s="12"/>
      <c r="PF341" s="15"/>
    </row>
    <row r="342" spans="1:422">
      <c r="A342" s="12"/>
      <c r="PF342" s="15"/>
    </row>
    <row r="343" spans="1:422">
      <c r="A343" s="12"/>
      <c r="PF343" s="15"/>
    </row>
    <row r="344" spans="1:422">
      <c r="A344" s="12"/>
      <c r="PF344" s="15"/>
    </row>
    <row r="345" spans="1:422">
      <c r="A345" s="12"/>
      <c r="PF345" s="15"/>
    </row>
    <row r="346" spans="1:422">
      <c r="A346" s="12"/>
      <c r="PF346" s="15"/>
    </row>
    <row r="347" spans="1:422">
      <c r="A347" s="12"/>
      <c r="PF347" s="15"/>
    </row>
    <row r="348" spans="1:422">
      <c r="A348" s="12"/>
      <c r="PF348" s="15"/>
    </row>
    <row r="349" spans="1:422">
      <c r="A349" s="12"/>
      <c r="PF349" s="15"/>
    </row>
    <row r="350" spans="1:422">
      <c r="A350" s="12"/>
      <c r="PF350" s="15"/>
    </row>
    <row r="351" spans="1:422">
      <c r="A351" s="12"/>
      <c r="PF351" s="15"/>
    </row>
    <row r="352" spans="1:422">
      <c r="A352" s="12"/>
      <c r="PF352" s="15"/>
    </row>
    <row r="353" spans="1:422">
      <c r="A353" s="12"/>
      <c r="PF353" s="15"/>
    </row>
    <row r="354" spans="1:422">
      <c r="A354" s="12"/>
      <c r="PF354" s="15"/>
    </row>
    <row r="355" spans="1:422">
      <c r="A355" s="12"/>
      <c r="PF355" s="15"/>
    </row>
    <row r="356" spans="1:422">
      <c r="A356" s="12"/>
      <c r="PF356" s="15"/>
    </row>
    <row r="357" spans="1:422">
      <c r="A357" s="12"/>
      <c r="PF357" s="15"/>
    </row>
    <row r="358" spans="1:422">
      <c r="A358" s="12"/>
      <c r="PF358" s="15"/>
    </row>
    <row r="359" spans="1:422">
      <c r="A359" s="12"/>
      <c r="PF359" s="15"/>
    </row>
    <row r="360" spans="1:422">
      <c r="A360" s="12"/>
      <c r="PF360" s="15"/>
    </row>
    <row r="361" spans="1:422" ht="15.75" thickBot="1">
      <c r="A361" s="14"/>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c r="AJ361" s="16"/>
      <c r="AK361" s="16"/>
      <c r="AL361" s="16"/>
      <c r="AM361" s="16"/>
      <c r="AN361" s="16"/>
      <c r="AO361" s="16"/>
      <c r="AP361" s="16"/>
      <c r="AQ361" s="16"/>
      <c r="AR361" s="16"/>
      <c r="AS361" s="16"/>
      <c r="AT361" s="16"/>
      <c r="AU361" s="16"/>
      <c r="AV361" s="16"/>
      <c r="AW361" s="16"/>
      <c r="AX361" s="16"/>
      <c r="AY361" s="16"/>
      <c r="AZ361" s="16"/>
      <c r="BA361" s="16"/>
      <c r="BB361" s="16"/>
      <c r="BC361" s="16"/>
      <c r="BD361" s="16"/>
      <c r="BE361" s="16"/>
      <c r="BF361" s="16"/>
      <c r="BG361" s="16"/>
      <c r="BH361" s="16"/>
      <c r="BI361" s="16"/>
      <c r="BJ361" s="16"/>
      <c r="BK361" s="16"/>
      <c r="BL361" s="16"/>
      <c r="BM361" s="16"/>
      <c r="BN361" s="16"/>
      <c r="BO361" s="16"/>
      <c r="BP361" s="16"/>
      <c r="BQ361" s="16"/>
      <c r="BR361" s="16"/>
      <c r="BS361" s="16"/>
      <c r="BT361" s="16"/>
      <c r="BU361" s="16"/>
      <c r="BV361" s="16"/>
      <c r="BW361" s="16"/>
      <c r="BX361" s="16"/>
      <c r="BY361" s="16"/>
      <c r="BZ361" s="16"/>
      <c r="CA361" s="16"/>
      <c r="CB361" s="16"/>
      <c r="CC361" s="16"/>
      <c r="CD361" s="16"/>
      <c r="CE361" s="16"/>
      <c r="CF361" s="16"/>
      <c r="CG361" s="16"/>
      <c r="CH361" s="16"/>
      <c r="CI361" s="16"/>
      <c r="CJ361" s="16"/>
      <c r="CK361" s="16"/>
      <c r="CL361" s="16"/>
      <c r="CM361" s="16"/>
      <c r="CN361" s="16"/>
      <c r="CO361" s="16"/>
      <c r="CP361" s="16"/>
      <c r="CQ361" s="16"/>
      <c r="CR361" s="16"/>
      <c r="CS361" s="16"/>
      <c r="CT361" s="16"/>
      <c r="CU361" s="16"/>
      <c r="CV361" s="16"/>
      <c r="CW361" s="16"/>
      <c r="CX361" s="16"/>
      <c r="CY361" s="16"/>
      <c r="CZ361" s="16"/>
      <c r="DA361" s="16"/>
      <c r="DB361" s="16"/>
      <c r="DC361" s="16"/>
      <c r="DD361" s="16"/>
      <c r="DE361" s="16"/>
      <c r="DF361" s="16"/>
      <c r="DG361" s="16"/>
      <c r="DH361" s="16"/>
      <c r="DI361" s="16"/>
      <c r="DJ361" s="16"/>
      <c r="DK361" s="16"/>
      <c r="DL361" s="16"/>
      <c r="DM361" s="16"/>
      <c r="DN361" s="16"/>
      <c r="DO361" s="16"/>
      <c r="DP361" s="16"/>
      <c r="DQ361" s="16"/>
      <c r="DR361" s="16"/>
      <c r="DS361" s="16"/>
      <c r="DT361" s="16"/>
      <c r="DU361" s="16"/>
      <c r="DV361" s="16"/>
      <c r="DW361" s="16"/>
      <c r="DX361" s="16"/>
      <c r="DY361" s="16"/>
      <c r="DZ361" s="16"/>
      <c r="EA361" s="16"/>
      <c r="EB361" s="16"/>
      <c r="EC361" s="16"/>
      <c r="ED361" s="16"/>
      <c r="EE361" s="16"/>
      <c r="EF361" s="16"/>
      <c r="EG361" s="16"/>
      <c r="EH361" s="16"/>
      <c r="EI361" s="16"/>
      <c r="EJ361" s="16"/>
      <c r="EK361" s="16"/>
      <c r="EL361" s="16"/>
      <c r="EM361" s="16"/>
      <c r="EN361" s="16"/>
      <c r="EO361" s="16"/>
      <c r="EP361" s="16"/>
      <c r="EQ361" s="16"/>
      <c r="ER361" s="16"/>
      <c r="ES361" s="16"/>
      <c r="ET361" s="16"/>
      <c r="EU361" s="16"/>
      <c r="EV361" s="16"/>
      <c r="EW361" s="16"/>
      <c r="EX361" s="16"/>
      <c r="EY361" s="16"/>
      <c r="EZ361" s="16"/>
      <c r="FA361" s="16"/>
      <c r="FB361" s="16"/>
      <c r="FC361" s="16"/>
      <c r="FD361" s="16"/>
      <c r="FE361" s="16"/>
      <c r="FF361" s="16"/>
      <c r="FG361" s="16"/>
      <c r="FH361" s="16"/>
      <c r="FI361" s="16"/>
      <c r="FJ361" s="16"/>
      <c r="FK361" s="16"/>
      <c r="FL361" s="16"/>
      <c r="FM361" s="16"/>
      <c r="FN361" s="16"/>
      <c r="FO361" s="16"/>
      <c r="FP361" s="16"/>
      <c r="FQ361" s="16"/>
      <c r="FR361" s="16"/>
      <c r="FS361" s="16"/>
      <c r="FT361" s="16"/>
      <c r="FU361" s="16"/>
      <c r="FV361" s="16"/>
      <c r="FW361" s="16"/>
      <c r="FX361" s="16"/>
      <c r="FY361" s="16"/>
      <c r="FZ361" s="16"/>
      <c r="GA361" s="16"/>
      <c r="GB361" s="16"/>
      <c r="GC361" s="16"/>
      <c r="GD361" s="16"/>
      <c r="GE361" s="16"/>
      <c r="GF361" s="16"/>
      <c r="GG361" s="16"/>
      <c r="GH361" s="16"/>
      <c r="GI361" s="16"/>
      <c r="GJ361" s="16"/>
      <c r="GK361" s="16"/>
      <c r="GL361" s="16"/>
      <c r="GM361" s="16"/>
      <c r="GN361" s="16"/>
      <c r="GO361" s="16"/>
      <c r="GP361" s="16"/>
      <c r="GQ361" s="16"/>
      <c r="GR361" s="16"/>
      <c r="GS361" s="16"/>
      <c r="GT361" s="16"/>
      <c r="GU361" s="16"/>
      <c r="GV361" s="16"/>
      <c r="GW361" s="16"/>
      <c r="GX361" s="16"/>
      <c r="GY361" s="16"/>
      <c r="GZ361" s="16"/>
      <c r="HA361" s="16"/>
      <c r="HB361" s="16"/>
      <c r="HC361" s="16"/>
      <c r="HD361" s="16"/>
      <c r="HE361" s="16"/>
      <c r="HF361" s="16"/>
      <c r="HG361" s="16"/>
      <c r="HH361" s="16"/>
      <c r="HI361" s="16"/>
      <c r="HJ361" s="16"/>
      <c r="HK361" s="16"/>
      <c r="HL361" s="16"/>
      <c r="HM361" s="16"/>
      <c r="HN361" s="16"/>
      <c r="HO361" s="16"/>
      <c r="HP361" s="16"/>
      <c r="HQ361" s="16"/>
      <c r="HR361" s="16"/>
      <c r="HS361" s="16"/>
      <c r="HT361" s="16"/>
      <c r="HU361" s="16"/>
      <c r="HV361" s="16"/>
      <c r="HW361" s="16"/>
      <c r="HX361" s="16"/>
      <c r="HY361" s="16"/>
      <c r="HZ361" s="16"/>
      <c r="IA361" s="16"/>
      <c r="IB361" s="16"/>
      <c r="IC361" s="16"/>
      <c r="ID361" s="16"/>
      <c r="IE361" s="16"/>
      <c r="IF361" s="16"/>
      <c r="IG361" s="16"/>
      <c r="IH361" s="16"/>
      <c r="II361" s="16"/>
      <c r="IJ361" s="16"/>
      <c r="IK361" s="16"/>
      <c r="IL361" s="16"/>
      <c r="IM361" s="16"/>
      <c r="IN361" s="16"/>
      <c r="IO361" s="16"/>
      <c r="IP361" s="16"/>
      <c r="IQ361" s="16"/>
      <c r="IR361" s="16"/>
      <c r="IS361" s="16"/>
      <c r="IT361" s="16"/>
      <c r="IU361" s="16"/>
      <c r="IV361" s="16"/>
      <c r="IW361" s="16"/>
      <c r="IX361" s="16"/>
      <c r="IY361" s="16"/>
      <c r="IZ361" s="16"/>
      <c r="JA361" s="16"/>
      <c r="JB361" s="16"/>
      <c r="JC361" s="16"/>
      <c r="JD361" s="16"/>
      <c r="JE361" s="16"/>
      <c r="JF361" s="16"/>
      <c r="JG361" s="16"/>
      <c r="JH361" s="16"/>
      <c r="JI361" s="16"/>
      <c r="JJ361" s="16"/>
      <c r="JK361" s="16"/>
      <c r="JL361" s="16"/>
      <c r="JM361" s="16"/>
      <c r="JN361" s="16"/>
      <c r="JO361" s="16"/>
      <c r="JP361" s="16"/>
      <c r="JQ361" s="16"/>
      <c r="JR361" s="16"/>
      <c r="JS361" s="16"/>
      <c r="JT361" s="16"/>
      <c r="JU361" s="16"/>
      <c r="JV361" s="16"/>
      <c r="JW361" s="16"/>
      <c r="JX361" s="16"/>
      <c r="JY361" s="16"/>
      <c r="JZ361" s="16"/>
      <c r="KA361" s="16"/>
      <c r="KB361" s="16"/>
      <c r="KC361" s="16"/>
      <c r="KD361" s="16"/>
      <c r="KE361" s="16"/>
      <c r="KF361" s="16"/>
      <c r="KG361" s="16"/>
      <c r="KH361" s="16"/>
      <c r="KI361" s="16"/>
      <c r="KJ361" s="16"/>
      <c r="KK361" s="16"/>
      <c r="KL361" s="16"/>
      <c r="KM361" s="16"/>
      <c r="KN361" s="16"/>
      <c r="KO361" s="16"/>
      <c r="KP361" s="16"/>
      <c r="KQ361" s="16"/>
      <c r="KR361" s="16"/>
      <c r="KS361" s="16"/>
      <c r="KT361" s="16"/>
      <c r="KU361" s="16"/>
      <c r="KV361" s="16"/>
      <c r="KW361" s="16"/>
      <c r="KX361" s="16"/>
      <c r="KY361" s="16"/>
      <c r="KZ361" s="16"/>
      <c r="LA361" s="16"/>
      <c r="LB361" s="16"/>
      <c r="LC361" s="16"/>
      <c r="LD361" s="16"/>
      <c r="LE361" s="16"/>
      <c r="LF361" s="16"/>
      <c r="LG361" s="16"/>
      <c r="LH361" s="16"/>
      <c r="LI361" s="16"/>
      <c r="LJ361" s="16"/>
      <c r="LK361" s="16"/>
      <c r="LL361" s="16"/>
      <c r="LM361" s="16"/>
      <c r="LN361" s="16"/>
      <c r="LO361" s="16"/>
      <c r="LP361" s="16"/>
      <c r="LQ361" s="16"/>
      <c r="LR361" s="16"/>
      <c r="LS361" s="16"/>
      <c r="LT361" s="16"/>
      <c r="LU361" s="16"/>
      <c r="LV361" s="16"/>
      <c r="LW361" s="16"/>
      <c r="LX361" s="16"/>
      <c r="LY361" s="16"/>
      <c r="LZ361" s="16"/>
      <c r="MA361" s="16"/>
      <c r="MB361" s="16"/>
      <c r="MC361" s="16"/>
      <c r="MD361" s="16"/>
      <c r="ME361" s="16"/>
      <c r="MF361" s="16"/>
      <c r="MG361" s="16"/>
      <c r="MH361" s="16"/>
      <c r="MI361" s="16"/>
      <c r="MJ361" s="16"/>
      <c r="MK361" s="16"/>
      <c r="ML361" s="16"/>
      <c r="MM361" s="16"/>
      <c r="MN361" s="16"/>
      <c r="MO361" s="16"/>
      <c r="MP361" s="16"/>
      <c r="MQ361" s="16"/>
      <c r="MR361" s="16"/>
      <c r="MS361" s="16"/>
      <c r="MT361" s="16"/>
      <c r="MU361" s="16"/>
      <c r="MV361" s="16"/>
      <c r="MW361" s="16"/>
      <c r="MX361" s="16"/>
      <c r="MY361" s="16"/>
      <c r="MZ361" s="16"/>
      <c r="NA361" s="16"/>
      <c r="NB361" s="16"/>
      <c r="NC361" s="16"/>
      <c r="ND361" s="16"/>
      <c r="NE361" s="16"/>
      <c r="NF361" s="16"/>
      <c r="NG361" s="16"/>
      <c r="NH361" s="16"/>
      <c r="NI361" s="16"/>
      <c r="NJ361" s="16"/>
      <c r="NK361" s="16"/>
      <c r="NL361" s="16"/>
      <c r="NM361" s="16"/>
      <c r="NN361" s="16"/>
      <c r="NO361" s="16"/>
      <c r="NP361" s="16"/>
      <c r="NQ361" s="16"/>
      <c r="NR361" s="16"/>
      <c r="NS361" s="16"/>
      <c r="NT361" s="16"/>
      <c r="NU361" s="16"/>
      <c r="NV361" s="16"/>
      <c r="NW361" s="16"/>
      <c r="NX361" s="16"/>
      <c r="NY361" s="16"/>
      <c r="NZ361" s="16"/>
      <c r="OA361" s="16"/>
      <c r="OB361" s="16"/>
      <c r="OC361" s="16"/>
      <c r="OD361" s="16"/>
      <c r="OE361" s="16"/>
      <c r="OF361" s="16"/>
      <c r="OG361" s="16"/>
      <c r="OH361" s="16"/>
      <c r="OI361" s="16"/>
      <c r="OJ361" s="16"/>
      <c r="OK361" s="16"/>
      <c r="OL361" s="16"/>
      <c r="OM361" s="16"/>
      <c r="ON361" s="16"/>
      <c r="OO361" s="16"/>
      <c r="OP361" s="16"/>
      <c r="OQ361" s="16"/>
      <c r="OR361" s="16"/>
      <c r="OS361" s="16"/>
      <c r="OT361" s="16"/>
      <c r="OU361" s="16"/>
      <c r="OV361" s="16"/>
      <c r="OW361" s="16"/>
      <c r="OX361" s="16"/>
      <c r="OY361" s="16"/>
      <c r="OZ361" s="16"/>
      <c r="PA361" s="16"/>
      <c r="PB361" s="16"/>
      <c r="PC361" s="16"/>
      <c r="PD361" s="16"/>
      <c r="PE361" s="16"/>
      <c r="PF361" s="17"/>
    </row>
    <row r="364" spans="1:422" ht="27" thickBot="1">
      <c r="A364" s="113" t="s">
        <v>252</v>
      </c>
    </row>
    <row r="365" spans="1:422" ht="26.25">
      <c r="A365" s="114" t="s">
        <v>155</v>
      </c>
      <c r="B365" s="10"/>
      <c r="C365" s="10"/>
      <c r="D365" s="10"/>
      <c r="E365" s="10"/>
      <c r="F365" s="10"/>
      <c r="G365" s="10"/>
      <c r="H365" s="10"/>
      <c r="I365" s="10"/>
      <c r="J365" s="10"/>
      <c r="K365" s="10"/>
      <c r="L365" s="10"/>
      <c r="M365" s="10"/>
      <c r="N365" s="10"/>
      <c r="O365" s="10"/>
      <c r="P365" s="10"/>
      <c r="Q365" s="115" t="s">
        <v>253</v>
      </c>
      <c r="R365" s="10"/>
      <c r="S365" s="10"/>
      <c r="T365" s="10"/>
      <c r="U365" s="10"/>
      <c r="V365" s="10"/>
      <c r="W365" s="10"/>
      <c r="X365" s="10"/>
      <c r="Y365" s="10"/>
      <c r="Z365" s="10"/>
      <c r="AA365" s="10"/>
      <c r="AB365" s="10"/>
      <c r="AC365" s="10"/>
      <c r="AD365" s="10"/>
      <c r="AE365" s="10"/>
      <c r="AF365" s="10"/>
      <c r="AG365" s="10"/>
      <c r="AH365" s="115" t="s">
        <v>254</v>
      </c>
      <c r="AI365" s="10"/>
      <c r="AJ365" s="10"/>
      <c r="AK365" s="10"/>
      <c r="AL365" s="10"/>
      <c r="AM365" s="10"/>
      <c r="AN365" s="10"/>
      <c r="AO365" s="10"/>
      <c r="AP365" s="10"/>
      <c r="AQ365" s="10"/>
      <c r="AR365" s="10"/>
      <c r="AS365" s="10"/>
      <c r="AT365" s="10"/>
      <c r="AU365" s="10"/>
      <c r="AV365" s="10"/>
      <c r="AW365" s="10"/>
      <c r="AX365" s="115" t="s">
        <v>255</v>
      </c>
      <c r="AY365" s="10"/>
      <c r="AZ365" s="10"/>
      <c r="BA365" s="10"/>
      <c r="BB365" s="10"/>
      <c r="BC365" s="10"/>
      <c r="BD365" s="10"/>
      <c r="BE365" s="10"/>
      <c r="BF365" s="10"/>
      <c r="BG365" s="10"/>
      <c r="BH365" s="10"/>
      <c r="BI365" s="10"/>
      <c r="BJ365" s="10"/>
      <c r="BK365" s="10"/>
      <c r="BL365" s="10"/>
      <c r="BM365" s="115" t="s">
        <v>256</v>
      </c>
      <c r="BN365" s="10"/>
      <c r="BO365" s="10"/>
      <c r="BP365" s="10"/>
      <c r="BQ365" s="10"/>
      <c r="BR365" s="10"/>
      <c r="BS365" s="10"/>
      <c r="BT365" s="10"/>
      <c r="BU365" s="10"/>
      <c r="BV365" s="10"/>
      <c r="BW365" s="10"/>
      <c r="BX365" s="10"/>
      <c r="BY365" s="10"/>
      <c r="BZ365" s="10"/>
      <c r="CA365" s="10"/>
      <c r="CB365" s="115" t="s">
        <v>257</v>
      </c>
      <c r="CC365" s="10"/>
      <c r="CD365" s="10"/>
      <c r="CE365" s="10"/>
      <c r="CF365" s="10"/>
      <c r="CG365" s="10"/>
      <c r="CH365" s="10"/>
      <c r="CI365" s="10"/>
      <c r="CJ365" s="10"/>
      <c r="CK365" s="10"/>
      <c r="CL365" s="10"/>
      <c r="CM365" s="10"/>
      <c r="CN365" s="10"/>
      <c r="CO365" s="10"/>
      <c r="CP365" s="10"/>
      <c r="CQ365" s="115" t="s">
        <v>258</v>
      </c>
      <c r="CR365" s="10"/>
      <c r="CS365" s="10"/>
      <c r="CT365" s="10"/>
      <c r="CU365" s="10"/>
      <c r="CV365" s="10"/>
      <c r="CW365" s="10"/>
      <c r="CX365" s="10"/>
      <c r="CY365" s="10"/>
      <c r="CZ365" s="10"/>
      <c r="DA365" s="10"/>
      <c r="DB365" s="10"/>
      <c r="DC365" s="10"/>
      <c r="DD365" s="10"/>
      <c r="DE365" s="10"/>
      <c r="DF365" s="115" t="s">
        <v>259</v>
      </c>
      <c r="DG365" s="10"/>
      <c r="DH365" s="10"/>
      <c r="DI365" s="10"/>
      <c r="DJ365" s="10"/>
      <c r="DK365" s="10"/>
      <c r="DL365" s="10"/>
      <c r="DM365" s="10"/>
      <c r="DN365" s="10"/>
      <c r="DO365" s="10"/>
      <c r="DP365" s="10"/>
      <c r="DQ365" s="10"/>
      <c r="DR365" s="10"/>
      <c r="DS365" s="10"/>
      <c r="DT365" s="10"/>
      <c r="DU365" s="115" t="s">
        <v>260</v>
      </c>
      <c r="DV365" s="10"/>
      <c r="DW365" s="10"/>
      <c r="DX365" s="10"/>
      <c r="DY365" s="10"/>
      <c r="DZ365" s="10"/>
      <c r="EA365" s="10"/>
      <c r="EB365" s="10"/>
      <c r="EC365" s="10"/>
      <c r="ED365" s="10"/>
      <c r="EE365" s="10"/>
      <c r="EF365" s="10"/>
      <c r="EG365" s="10"/>
      <c r="EH365" s="10"/>
      <c r="EI365" s="10"/>
      <c r="EJ365" s="115" t="s">
        <v>261</v>
      </c>
      <c r="EK365" s="10"/>
      <c r="EL365" s="10"/>
      <c r="EM365" s="10"/>
      <c r="EN365" s="10"/>
      <c r="EO365" s="10"/>
      <c r="EP365" s="10"/>
      <c r="EQ365" s="10"/>
      <c r="ER365" s="10"/>
      <c r="ES365" s="10"/>
      <c r="ET365" s="10"/>
      <c r="EU365" s="10"/>
      <c r="EV365" s="10"/>
      <c r="EW365" s="10"/>
      <c r="EX365" s="10"/>
      <c r="EY365" s="115" t="s">
        <v>262</v>
      </c>
      <c r="EZ365" s="10"/>
      <c r="FA365" s="10"/>
      <c r="FB365" s="10"/>
      <c r="FC365" s="10"/>
      <c r="FD365" s="10"/>
      <c r="FE365" s="10"/>
      <c r="FF365" s="10"/>
      <c r="FG365" s="10"/>
      <c r="FH365" s="10"/>
      <c r="FI365" s="10"/>
      <c r="FJ365" s="10"/>
      <c r="FK365" s="10"/>
      <c r="FL365" s="10"/>
      <c r="FM365" s="10"/>
      <c r="FN365" s="115" t="s">
        <v>263</v>
      </c>
      <c r="FO365" s="10"/>
      <c r="FP365" s="10"/>
      <c r="FQ365" s="10"/>
      <c r="FR365" s="10"/>
      <c r="FS365" s="10"/>
      <c r="FT365" s="10"/>
      <c r="FU365" s="10"/>
      <c r="FV365" s="10"/>
      <c r="FW365" s="10"/>
      <c r="FX365" s="10"/>
      <c r="FY365" s="10"/>
      <c r="FZ365" s="10"/>
      <c r="GA365" s="10"/>
      <c r="GB365" s="10"/>
      <c r="GC365" s="115" t="s">
        <v>264</v>
      </c>
      <c r="GD365" s="10"/>
      <c r="GE365" s="10"/>
      <c r="GF365" s="10"/>
      <c r="GG365" s="10"/>
      <c r="GH365" s="10"/>
      <c r="GI365" s="10"/>
      <c r="GJ365" s="10"/>
      <c r="GK365" s="10"/>
      <c r="GL365" s="10"/>
      <c r="GM365" s="10"/>
      <c r="GN365" s="10"/>
      <c r="GO365" s="10"/>
      <c r="GP365" s="10"/>
      <c r="GQ365" s="10"/>
      <c r="GR365" s="115" t="s">
        <v>265</v>
      </c>
      <c r="GS365" s="10"/>
      <c r="GT365" s="10"/>
      <c r="GU365" s="10"/>
      <c r="GV365" s="10"/>
      <c r="GW365" s="10"/>
      <c r="GX365" s="10"/>
      <c r="GY365" s="10"/>
      <c r="GZ365" s="10"/>
      <c r="HA365" s="10"/>
      <c r="HB365" s="10"/>
      <c r="HC365" s="10"/>
      <c r="HD365" s="10"/>
      <c r="HE365" s="10"/>
      <c r="HF365" s="10"/>
      <c r="HG365" s="115" t="s">
        <v>266</v>
      </c>
      <c r="HH365" s="10"/>
      <c r="HI365" s="10"/>
      <c r="HJ365" s="10"/>
      <c r="HK365" s="10"/>
      <c r="HL365" s="10"/>
      <c r="HM365" s="10"/>
      <c r="HN365" s="10"/>
      <c r="HO365" s="10"/>
      <c r="HP365" s="10"/>
      <c r="HQ365" s="10"/>
      <c r="HR365" s="10"/>
      <c r="HS365" s="10"/>
      <c r="HT365" s="10"/>
      <c r="HU365" s="10"/>
      <c r="HV365" s="115" t="s">
        <v>267</v>
      </c>
      <c r="HW365" s="10"/>
      <c r="HX365" s="10"/>
      <c r="HY365" s="10"/>
      <c r="HZ365" s="10"/>
      <c r="IA365" s="10"/>
      <c r="IB365" s="10"/>
      <c r="IC365" s="10"/>
      <c r="ID365" s="10"/>
      <c r="IE365" s="10"/>
      <c r="IF365" s="10"/>
      <c r="IG365" s="10"/>
      <c r="IH365" s="10"/>
      <c r="II365" s="10"/>
      <c r="IJ365" s="10"/>
      <c r="IK365" s="115" t="s">
        <v>268</v>
      </c>
      <c r="IL365" s="10"/>
      <c r="IM365" s="10"/>
      <c r="IN365" s="10"/>
      <c r="IO365" s="10"/>
      <c r="IP365" s="10"/>
      <c r="IQ365" s="10"/>
      <c r="IR365" s="10"/>
      <c r="IS365" s="10"/>
      <c r="IT365" s="10"/>
      <c r="IU365" s="10"/>
      <c r="IV365" s="10"/>
      <c r="IW365" s="10"/>
      <c r="IX365" s="10"/>
      <c r="IY365" s="10"/>
      <c r="IZ365" s="115" t="s">
        <v>269</v>
      </c>
      <c r="JA365" s="10"/>
      <c r="JB365" s="10"/>
      <c r="JC365" s="10"/>
      <c r="JD365" s="10"/>
      <c r="JE365" s="10"/>
      <c r="JF365" s="10"/>
      <c r="JG365" s="10"/>
      <c r="JH365" s="10"/>
      <c r="JI365" s="10"/>
      <c r="JJ365" s="10"/>
      <c r="JK365" s="10"/>
      <c r="JL365" s="10"/>
      <c r="JM365" s="10"/>
      <c r="JN365" s="10"/>
      <c r="JO365" s="115" t="s">
        <v>270</v>
      </c>
      <c r="JP365" s="10"/>
      <c r="JQ365" s="10"/>
      <c r="JR365" s="10"/>
      <c r="JS365" s="10"/>
      <c r="JT365" s="10"/>
      <c r="JU365" s="10"/>
      <c r="JV365" s="10"/>
      <c r="JW365" s="10"/>
      <c r="JX365" s="10"/>
      <c r="JY365" s="10"/>
      <c r="JZ365" s="10"/>
      <c r="KA365" s="10"/>
      <c r="KB365" s="10"/>
      <c r="KC365" s="10"/>
      <c r="KD365" s="115" t="s">
        <v>271</v>
      </c>
      <c r="KE365" s="10"/>
      <c r="KF365" s="10"/>
      <c r="KG365" s="10"/>
      <c r="KH365" s="10"/>
      <c r="KI365" s="10"/>
      <c r="KJ365" s="10"/>
      <c r="KK365" s="10"/>
      <c r="KL365" s="10"/>
      <c r="KM365" s="10"/>
      <c r="KN365" s="10"/>
      <c r="KO365" s="10"/>
      <c r="KP365" s="10"/>
      <c r="KQ365" s="10"/>
      <c r="KR365" s="10"/>
      <c r="KS365" s="115" t="s">
        <v>272</v>
      </c>
      <c r="KT365" s="10"/>
      <c r="KU365" s="10"/>
      <c r="KV365" s="10"/>
      <c r="KW365" s="10"/>
      <c r="KX365" s="10"/>
      <c r="KY365" s="10"/>
      <c r="KZ365" s="10"/>
      <c r="LA365" s="10"/>
      <c r="LB365" s="10"/>
      <c r="LC365" s="10"/>
      <c r="LD365" s="10"/>
      <c r="LE365" s="10"/>
      <c r="LF365" s="10"/>
      <c r="LG365" s="10"/>
      <c r="LH365" s="115" t="s">
        <v>273</v>
      </c>
      <c r="LI365" s="10"/>
      <c r="LJ365" s="10"/>
      <c r="LK365" s="10"/>
      <c r="LL365" s="10"/>
      <c r="LM365" s="10"/>
      <c r="LN365" s="10"/>
      <c r="LO365" s="10"/>
      <c r="LP365" s="10"/>
      <c r="LQ365" s="10"/>
      <c r="LR365" s="10"/>
      <c r="LS365" s="10"/>
      <c r="LT365" s="10"/>
      <c r="LU365" s="10"/>
      <c r="LV365" s="10"/>
      <c r="LW365" s="115" t="s">
        <v>274</v>
      </c>
      <c r="LX365" s="10"/>
      <c r="LY365" s="10"/>
      <c r="LZ365" s="10"/>
      <c r="MA365" s="10"/>
      <c r="MB365" s="10"/>
      <c r="MC365" s="10"/>
      <c r="MD365" s="10"/>
      <c r="ME365" s="10"/>
      <c r="MF365" s="10"/>
      <c r="MG365" s="10"/>
      <c r="MH365" s="10"/>
      <c r="MI365" s="10"/>
      <c r="MJ365" s="10"/>
      <c r="MK365" s="10"/>
      <c r="ML365" s="115" t="s">
        <v>275</v>
      </c>
      <c r="MM365" s="10"/>
      <c r="MN365" s="10"/>
      <c r="MO365" s="10"/>
      <c r="MP365" s="10"/>
      <c r="MQ365" s="10"/>
      <c r="MR365" s="10"/>
      <c r="MS365" s="10"/>
      <c r="MT365" s="10"/>
      <c r="MU365" s="10"/>
      <c r="MV365" s="10"/>
      <c r="MW365" s="10"/>
      <c r="MX365" s="10"/>
      <c r="MY365" s="10"/>
      <c r="MZ365" s="10"/>
      <c r="NA365" s="115" t="s">
        <v>276</v>
      </c>
      <c r="NB365" s="10"/>
      <c r="NC365" s="10"/>
      <c r="ND365" s="10"/>
      <c r="NE365" s="10"/>
      <c r="NF365" s="10"/>
      <c r="NG365" s="10"/>
      <c r="NH365" s="10"/>
      <c r="NI365" s="10"/>
      <c r="NJ365" s="10"/>
      <c r="NK365" s="10"/>
      <c r="NL365" s="10"/>
      <c r="NM365" s="10"/>
      <c r="NN365" s="10"/>
      <c r="NO365" s="10"/>
      <c r="NP365" s="115" t="s">
        <v>277</v>
      </c>
      <c r="NQ365" s="10"/>
      <c r="NR365" s="10"/>
      <c r="NS365" s="10"/>
      <c r="NT365" s="10"/>
      <c r="NU365" s="10"/>
      <c r="NV365" s="10"/>
      <c r="NW365" s="10"/>
      <c r="NX365" s="10"/>
      <c r="NY365" s="10"/>
      <c r="NZ365" s="10"/>
      <c r="OA365" s="10"/>
      <c r="OB365" s="10"/>
      <c r="OC365" s="10"/>
      <c r="OD365" s="10"/>
      <c r="OE365" s="115" t="s">
        <v>278</v>
      </c>
      <c r="OF365" s="10"/>
      <c r="OG365" s="10"/>
      <c r="OH365" s="10"/>
      <c r="OI365" s="10"/>
      <c r="OJ365" s="10"/>
      <c r="OK365" s="10"/>
      <c r="OL365" s="10"/>
      <c r="OM365" s="10"/>
      <c r="ON365" s="10"/>
      <c r="OO365" s="10"/>
      <c r="OP365" s="10"/>
      <c r="OQ365" s="10"/>
      <c r="OR365" s="10"/>
      <c r="OS365" s="10"/>
      <c r="OT365" s="115" t="s">
        <v>279</v>
      </c>
      <c r="OU365" s="10"/>
      <c r="OV365" s="10"/>
      <c r="OW365" s="10"/>
      <c r="OX365" s="10"/>
      <c r="OY365" s="10"/>
      <c r="OZ365" s="10"/>
      <c r="PA365" s="10"/>
      <c r="PB365" s="10"/>
      <c r="PC365" s="10"/>
      <c r="PD365" s="10"/>
      <c r="PE365" s="10"/>
      <c r="PF365" s="11"/>
    </row>
    <row r="366" spans="1:422">
      <c r="A366" s="12"/>
      <c r="B366" s="13">
        <f>Calcolo_organizzazione_2!B64</f>
        <v>43466</v>
      </c>
      <c r="C366" s="13">
        <f>Calcolo_organizzazione_2!C64</f>
        <v>43497</v>
      </c>
      <c r="D366" s="13">
        <f>Calcolo_organizzazione_2!D64</f>
        <v>43525</v>
      </c>
      <c r="E366" s="13">
        <f>Calcolo_organizzazione_2!E64</f>
        <v>43556</v>
      </c>
      <c r="F366" s="13">
        <f>Calcolo_organizzazione_2!F64</f>
        <v>43586</v>
      </c>
      <c r="G366" s="13">
        <f>Calcolo_organizzazione_2!G64</f>
        <v>43617</v>
      </c>
      <c r="H366" s="13">
        <f>Calcolo_organizzazione_2!H64</f>
        <v>43647</v>
      </c>
      <c r="I366" s="13">
        <f>Calcolo_organizzazione_2!I64</f>
        <v>43678</v>
      </c>
      <c r="J366" s="13">
        <f>Calcolo_organizzazione_2!J64</f>
        <v>43709</v>
      </c>
      <c r="K366" s="13">
        <f>Calcolo_organizzazione_2!K64</f>
        <v>43739</v>
      </c>
      <c r="L366" s="13">
        <f>Calcolo_organizzazione_2!L64</f>
        <v>43770</v>
      </c>
      <c r="M366" s="13">
        <f>Calcolo_organizzazione_2!M64</f>
        <v>43800</v>
      </c>
      <c r="N366" s="13"/>
      <c r="R366" s="13" t="str">
        <f>TEXT('Input_Δ stampe'!B2,"mmmm")</f>
        <v>gennaio</v>
      </c>
      <c r="S366" s="13" t="str">
        <f>TEXT('Input_Δ stampe'!C2,"mmmm")</f>
        <v>febbraio</v>
      </c>
      <c r="T366" s="13" t="str">
        <f>TEXT('Input_Δ stampe'!D2,"mmmm")</f>
        <v>marzo</v>
      </c>
      <c r="U366" s="13" t="str">
        <f>TEXT('Input_Δ stampe'!E2,"mmmm")</f>
        <v>aprile</v>
      </c>
      <c r="V366" s="13" t="str">
        <f>TEXT('Input_Δ stampe'!F2,"mmmm")</f>
        <v>maggio</v>
      </c>
      <c r="W366" s="13" t="str">
        <f>TEXT('Input_Δ stampe'!G2,"mmmm")</f>
        <v>giugno</v>
      </c>
      <c r="X366" s="13" t="str">
        <f>TEXT('Input_Δ stampe'!H2,"mmmm")</f>
        <v>luglio</v>
      </c>
      <c r="Y366" s="13" t="str">
        <f>TEXT('Input_Δ stampe'!I2,"mmmm")</f>
        <v>agosto</v>
      </c>
      <c r="Z366" s="13" t="str">
        <f>TEXT('Input_Δ stampe'!J2,"mmmm")</f>
        <v>settembre</v>
      </c>
      <c r="AA366" s="13" t="str">
        <f>TEXT('Input_Δ stampe'!K2,"mmmm")</f>
        <v>ottobre</v>
      </c>
      <c r="AB366" s="13" t="str">
        <f>TEXT('Input_Δ stampe'!L2,"mmmm")</f>
        <v>novembre</v>
      </c>
      <c r="AC366" s="13" t="str">
        <f>TEXT('Input_Δ stampe'!M2,"mmmm")</f>
        <v>dicembre</v>
      </c>
      <c r="AI366" s="13" t="str">
        <f>TEXT('Input_Δ stampe'!B2,"mmmm")</f>
        <v>gennaio</v>
      </c>
      <c r="AJ366" s="13" t="str">
        <f>TEXT('Input_Δ stampe'!C2,"mmmm")</f>
        <v>febbraio</v>
      </c>
      <c r="AK366" s="13" t="str">
        <f>TEXT('Input_Δ stampe'!D2,"mmmm")</f>
        <v>marzo</v>
      </c>
      <c r="AL366" s="13" t="str">
        <f>TEXT('Input_Δ stampe'!E2,"mmmm")</f>
        <v>aprile</v>
      </c>
      <c r="AM366" s="13" t="str">
        <f>TEXT('Input_Δ stampe'!F2,"mmmm")</f>
        <v>maggio</v>
      </c>
      <c r="AN366" s="13" t="str">
        <f>TEXT('Input_Δ stampe'!G2,"mmmm")</f>
        <v>giugno</v>
      </c>
      <c r="AO366" s="13" t="str">
        <f>TEXT('Input_Δ stampe'!H2,"mmmm")</f>
        <v>luglio</v>
      </c>
      <c r="AP366" s="13" t="str">
        <f>TEXT('Input_Δ stampe'!I2,"mmmm")</f>
        <v>agosto</v>
      </c>
      <c r="AQ366" s="13" t="str">
        <f>TEXT('Input_Δ stampe'!J2,"mmmm")</f>
        <v>settembre</v>
      </c>
      <c r="AR366" s="13" t="str">
        <f>TEXT('Input_Δ stampe'!K2,"mmmm")</f>
        <v>ottobre</v>
      </c>
      <c r="AS366" s="13" t="str">
        <f>TEXT('Input_Δ stampe'!L2,"mmmm")</f>
        <v>novembre</v>
      </c>
      <c r="AT366" s="13" t="str">
        <f>TEXT('Input_Δ stampe'!M2,"mmmm")</f>
        <v>dicembre</v>
      </c>
      <c r="AY366" s="13" t="str">
        <f>TEXT('Input_Δ stampe'!B2,"mmmm")</f>
        <v>gennaio</v>
      </c>
      <c r="AZ366" s="13" t="str">
        <f>TEXT('Input_Δ stampe'!C2,"mmmm")</f>
        <v>febbraio</v>
      </c>
      <c r="BA366" s="13" t="str">
        <f>TEXT('Input_Δ stampe'!D2,"mmmm")</f>
        <v>marzo</v>
      </c>
      <c r="BB366" s="13" t="str">
        <f>TEXT('Input_Δ stampe'!E2,"mmmm")</f>
        <v>aprile</v>
      </c>
      <c r="BC366" s="13" t="str">
        <f>TEXT('Input_Δ stampe'!F2,"mmmm")</f>
        <v>maggio</v>
      </c>
      <c r="BD366" s="13" t="str">
        <f>TEXT('Input_Δ stampe'!G2,"mmmm")</f>
        <v>giugno</v>
      </c>
      <c r="BE366" s="13" t="str">
        <f>TEXT('Input_Δ stampe'!H2,"mmmm")</f>
        <v>luglio</v>
      </c>
      <c r="BF366" s="13" t="str">
        <f>TEXT('Input_Δ stampe'!I2,"mmmm")</f>
        <v>agosto</v>
      </c>
      <c r="BG366" s="13" t="str">
        <f>TEXT('Input_Δ stampe'!J2,"mmmm")</f>
        <v>settembre</v>
      </c>
      <c r="BH366" s="13" t="str">
        <f>TEXT('Input_Δ stampe'!K2,"mmmm")</f>
        <v>ottobre</v>
      </c>
      <c r="BI366" s="13" t="str">
        <f>TEXT('Input_Δ stampe'!L2,"mmmm")</f>
        <v>novembre</v>
      </c>
      <c r="BJ366" s="13" t="str">
        <f>TEXT('Input_Δ stampe'!M2,"mmmm")</f>
        <v>dicembre</v>
      </c>
      <c r="BN366" s="13" t="str">
        <f>TEXT('Input_Δ stampe'!B2,"mmmm")</f>
        <v>gennaio</v>
      </c>
      <c r="BO366" s="13" t="str">
        <f>TEXT('Input_Δ stampe'!C2,"mmmm")</f>
        <v>febbraio</v>
      </c>
      <c r="BP366" s="13" t="str">
        <f>TEXT('Input_Δ stampe'!D2,"mmmm")</f>
        <v>marzo</v>
      </c>
      <c r="BQ366" s="13" t="str">
        <f>TEXT('Input_Δ stampe'!E2,"mmmm")</f>
        <v>aprile</v>
      </c>
      <c r="BR366" s="13" t="str">
        <f>TEXT('Input_Δ stampe'!F2,"mmmm")</f>
        <v>maggio</v>
      </c>
      <c r="BS366" s="13" t="str">
        <f>TEXT('Input_Δ stampe'!G2,"mmmm")</f>
        <v>giugno</v>
      </c>
      <c r="BT366" s="13" t="str">
        <f>TEXT('Input_Δ stampe'!H2,"mmmm")</f>
        <v>luglio</v>
      </c>
      <c r="BU366" s="13" t="str">
        <f>TEXT('Input_Δ stampe'!I2,"mmmm")</f>
        <v>agosto</v>
      </c>
      <c r="BV366" s="13" t="str">
        <f>TEXT('Input_Δ stampe'!J2,"mmmm")</f>
        <v>settembre</v>
      </c>
      <c r="BW366" s="13" t="str">
        <f>TEXT('Input_Δ stampe'!K2,"mmmm")</f>
        <v>ottobre</v>
      </c>
      <c r="BX366" s="13" t="str">
        <f>TEXT('Input_Δ stampe'!L2,"mmmm")</f>
        <v>novembre</v>
      </c>
      <c r="BY366" s="13" t="str">
        <f>TEXT('Input_Δ stampe'!M2,"mmmm")</f>
        <v>dicembre</v>
      </c>
      <c r="CC366" s="13" t="str">
        <f>TEXT('Input_Δ stampe'!B2,"mmmm")</f>
        <v>gennaio</v>
      </c>
      <c r="CD366" s="13" t="str">
        <f>TEXT('Input_Δ stampe'!C2,"mmmm")</f>
        <v>febbraio</v>
      </c>
      <c r="CE366" s="13" t="str">
        <f>TEXT('Input_Δ stampe'!D2,"mmmm")</f>
        <v>marzo</v>
      </c>
      <c r="CF366" s="13" t="str">
        <f>TEXT('Input_Δ stampe'!E2,"mmmm")</f>
        <v>aprile</v>
      </c>
      <c r="CG366" s="13" t="str">
        <f>TEXT('Input_Δ stampe'!F2,"mmmm")</f>
        <v>maggio</v>
      </c>
      <c r="CH366" s="13" t="str">
        <f>TEXT('Input_Δ stampe'!G2,"mmmm")</f>
        <v>giugno</v>
      </c>
      <c r="CI366" s="13" t="str">
        <f>TEXT('Input_Δ stampe'!H2,"mmmm")</f>
        <v>luglio</v>
      </c>
      <c r="CJ366" s="13" t="str">
        <f>TEXT('Input_Δ stampe'!I2,"mmmm")</f>
        <v>agosto</v>
      </c>
      <c r="CK366" s="13" t="str">
        <f>TEXT('Input_Δ stampe'!J2,"mmmm")</f>
        <v>settembre</v>
      </c>
      <c r="CL366" s="13" t="str">
        <f>TEXT('Input_Δ stampe'!K2,"mmmm")</f>
        <v>ottobre</v>
      </c>
      <c r="CM366" s="13" t="str">
        <f>TEXT('Input_Δ stampe'!L2,"mmmm")</f>
        <v>novembre</v>
      </c>
      <c r="CN366" s="13" t="str">
        <f>TEXT('Input_Δ stampe'!M2,"mmmm")</f>
        <v>dicembre</v>
      </c>
      <c r="CR366" s="13" t="str">
        <f>TEXT('Input_Δ stampe'!B2,"mmmm")</f>
        <v>gennaio</v>
      </c>
      <c r="CS366" s="13" t="str">
        <f>TEXT('Input_Δ stampe'!C2,"mmmm")</f>
        <v>febbraio</v>
      </c>
      <c r="CT366" s="13" t="str">
        <f>TEXT('Input_Δ stampe'!D2,"mmmm")</f>
        <v>marzo</v>
      </c>
      <c r="CU366" s="13" t="str">
        <f>TEXT('Input_Δ stampe'!E2,"mmmm")</f>
        <v>aprile</v>
      </c>
      <c r="CV366" s="13" t="str">
        <f>TEXT('Input_Δ stampe'!F2,"mmmm")</f>
        <v>maggio</v>
      </c>
      <c r="CW366" s="13" t="str">
        <f>TEXT('Input_Δ stampe'!G2,"mmmm")</f>
        <v>giugno</v>
      </c>
      <c r="CX366" s="13" t="str">
        <f>TEXT('Input_Δ stampe'!H2,"mmmm")</f>
        <v>luglio</v>
      </c>
      <c r="CY366" s="13" t="str">
        <f>TEXT('Input_Δ stampe'!I2,"mmmm")</f>
        <v>agosto</v>
      </c>
      <c r="CZ366" s="13" t="str">
        <f>TEXT('Input_Δ stampe'!J2,"mmmm")</f>
        <v>settembre</v>
      </c>
      <c r="DA366" s="13" t="str">
        <f>TEXT('Input_Δ stampe'!K2,"mmmm")</f>
        <v>ottobre</v>
      </c>
      <c r="DB366" s="13" t="str">
        <f>TEXT('Input_Δ stampe'!L2,"mmmm")</f>
        <v>novembre</v>
      </c>
      <c r="DC366" s="13" t="str">
        <f>TEXT('Input_Δ stampe'!M2,"mmmm")</f>
        <v>dicembre</v>
      </c>
      <c r="DG366" s="13" t="str">
        <f>TEXT('Input_Δ stampe'!B2,"mmmm")</f>
        <v>gennaio</v>
      </c>
      <c r="DH366" s="13" t="str">
        <f>TEXT('Input_Δ stampe'!C2,"mmmm")</f>
        <v>febbraio</v>
      </c>
      <c r="DI366" s="13" t="str">
        <f>TEXT('Input_Δ stampe'!D2,"mmmm")</f>
        <v>marzo</v>
      </c>
      <c r="DJ366" s="13" t="str">
        <f>TEXT('Input_Δ stampe'!E2,"mmmm")</f>
        <v>aprile</v>
      </c>
      <c r="DK366" s="13" t="str">
        <f>TEXT('Input_Δ stampe'!F2,"mmmm")</f>
        <v>maggio</v>
      </c>
      <c r="DL366" s="13" t="str">
        <f>TEXT('Input_Δ stampe'!G2,"mmmm")</f>
        <v>giugno</v>
      </c>
      <c r="DM366" s="13" t="str">
        <f>TEXT('Input_Δ stampe'!H2,"mmmm")</f>
        <v>luglio</v>
      </c>
      <c r="DN366" s="13" t="str">
        <f>TEXT('Input_Δ stampe'!I2,"mmmm")</f>
        <v>agosto</v>
      </c>
      <c r="DO366" s="13" t="str">
        <f>TEXT('Input_Δ stampe'!J2,"mmmm")</f>
        <v>settembre</v>
      </c>
      <c r="DP366" s="13" t="str">
        <f>TEXT('Input_Δ stampe'!K2,"mmmm")</f>
        <v>ottobre</v>
      </c>
      <c r="DQ366" s="13" t="str">
        <f>TEXT('Input_Δ stampe'!L2,"mmmm")</f>
        <v>novembre</v>
      </c>
      <c r="DR366" s="13" t="str">
        <f>TEXT('Input_Δ stampe'!M2,"mmmm")</f>
        <v>dicembre</v>
      </c>
      <c r="DV366" s="13" t="str">
        <f>TEXT('Input_Δ stampe'!B2,"mmmm")</f>
        <v>gennaio</v>
      </c>
      <c r="DW366" s="13" t="str">
        <f>TEXT('Input_Δ stampe'!C2,"mmmm")</f>
        <v>febbraio</v>
      </c>
      <c r="DX366" s="13" t="str">
        <f>TEXT('Input_Δ stampe'!D2,"mmmm")</f>
        <v>marzo</v>
      </c>
      <c r="DY366" s="13" t="str">
        <f>TEXT('Input_Δ stampe'!E2,"mmmm")</f>
        <v>aprile</v>
      </c>
      <c r="DZ366" s="13" t="str">
        <f>TEXT('Input_Δ stampe'!F2,"mmmm")</f>
        <v>maggio</v>
      </c>
      <c r="EA366" s="13" t="str">
        <f>TEXT('Input_Δ stampe'!G2,"mmmm")</f>
        <v>giugno</v>
      </c>
      <c r="EB366" s="13" t="str">
        <f>TEXT('Input_Δ stampe'!H2,"mmmm")</f>
        <v>luglio</v>
      </c>
      <c r="EC366" s="13" t="str">
        <f>TEXT('Input_Δ stampe'!I2,"mmmm")</f>
        <v>agosto</v>
      </c>
      <c r="ED366" s="13" t="str">
        <f>TEXT('Input_Δ stampe'!J2,"mmmm")</f>
        <v>settembre</v>
      </c>
      <c r="EE366" s="13" t="str">
        <f>TEXT('Input_Δ stampe'!K2,"mmmm")</f>
        <v>ottobre</v>
      </c>
      <c r="EF366" s="13" t="str">
        <f>TEXT('Input_Δ stampe'!L2,"mmmm")</f>
        <v>novembre</v>
      </c>
      <c r="EG366" s="13" t="str">
        <f>TEXT('Input_Δ stampe'!M2,"mmmm")</f>
        <v>dicembre</v>
      </c>
      <c r="EK366" s="13" t="str">
        <f>TEXT('Input_Δ stampe'!B2,"mmmm")</f>
        <v>gennaio</v>
      </c>
      <c r="EL366" s="13" t="str">
        <f>TEXT('Input_Δ stampe'!C2,"mmmm")</f>
        <v>febbraio</v>
      </c>
      <c r="EM366" s="13" t="str">
        <f>TEXT('Input_Δ stampe'!D2,"mmmm")</f>
        <v>marzo</v>
      </c>
      <c r="EN366" s="13" t="str">
        <f>TEXT('Input_Δ stampe'!E2,"mmmm")</f>
        <v>aprile</v>
      </c>
      <c r="EO366" s="13" t="str">
        <f>TEXT('Input_Δ stampe'!F2,"mmmm")</f>
        <v>maggio</v>
      </c>
      <c r="EP366" s="13" t="str">
        <f>TEXT('Input_Δ stampe'!G2,"mmmm")</f>
        <v>giugno</v>
      </c>
      <c r="EQ366" s="13" t="str">
        <f>TEXT('Input_Δ stampe'!H2,"mmmm")</f>
        <v>luglio</v>
      </c>
      <c r="ER366" s="13" t="str">
        <f>TEXT('Input_Δ stampe'!I2,"mmmm")</f>
        <v>agosto</v>
      </c>
      <c r="ES366" s="13" t="str">
        <f>TEXT('Input_Δ stampe'!J2,"mmmm")</f>
        <v>settembre</v>
      </c>
      <c r="ET366" s="13" t="str">
        <f>TEXT('Input_Δ stampe'!K2,"mmmm")</f>
        <v>ottobre</v>
      </c>
      <c r="EU366" s="13" t="str">
        <f>TEXT('Input_Δ stampe'!L2,"mmmm")</f>
        <v>novembre</v>
      </c>
      <c r="EV366" s="13" t="str">
        <f>TEXT('Input_Δ stampe'!M2,"mmmm")</f>
        <v>dicembre</v>
      </c>
      <c r="EZ366" s="13" t="str">
        <f>TEXT('Input_Δ stampe'!B2,"mmmm")</f>
        <v>gennaio</v>
      </c>
      <c r="FA366" s="13" t="str">
        <f>TEXT('Input_Δ stampe'!C2,"mmmm")</f>
        <v>febbraio</v>
      </c>
      <c r="FB366" s="13" t="str">
        <f>TEXT('Input_Δ stampe'!D2,"mmmm")</f>
        <v>marzo</v>
      </c>
      <c r="FC366" s="13" t="str">
        <f>TEXT('Input_Δ stampe'!E2,"mmmm")</f>
        <v>aprile</v>
      </c>
      <c r="FD366" s="13" t="str">
        <f>TEXT('Input_Δ stampe'!F2,"mmmm")</f>
        <v>maggio</v>
      </c>
      <c r="FE366" s="13" t="str">
        <f>TEXT('Input_Δ stampe'!G2,"mmmm")</f>
        <v>giugno</v>
      </c>
      <c r="FF366" s="13" t="str">
        <f>TEXT('Input_Δ stampe'!H2,"mmmm")</f>
        <v>luglio</v>
      </c>
      <c r="FG366" s="13" t="str">
        <f>TEXT('Input_Δ stampe'!I2,"mmmm")</f>
        <v>agosto</v>
      </c>
      <c r="FH366" s="13" t="str">
        <f>TEXT('Input_Δ stampe'!J2,"mmmm")</f>
        <v>settembre</v>
      </c>
      <c r="FI366" s="13" t="str">
        <f>TEXT('Input_Δ stampe'!K2,"mmmm")</f>
        <v>ottobre</v>
      </c>
      <c r="FJ366" s="13" t="str">
        <f>TEXT('Input_Δ stampe'!L2,"mmmm")</f>
        <v>novembre</v>
      </c>
      <c r="FK366" s="13" t="str">
        <f>TEXT('Input_Δ stampe'!M2,"mmmm")</f>
        <v>dicembre</v>
      </c>
      <c r="FO366" s="13" t="str">
        <f>TEXT('Input_Δ stampe'!B2,"mmmm")</f>
        <v>gennaio</v>
      </c>
      <c r="FP366" s="13" t="str">
        <f>TEXT('Input_Δ stampe'!C2,"mmmm")</f>
        <v>febbraio</v>
      </c>
      <c r="FQ366" s="13" t="str">
        <f>TEXT('Input_Δ stampe'!D2,"mmmm")</f>
        <v>marzo</v>
      </c>
      <c r="FR366" s="13" t="str">
        <f>TEXT('Input_Δ stampe'!E2,"mmmm")</f>
        <v>aprile</v>
      </c>
      <c r="FS366" s="13" t="str">
        <f>TEXT('Input_Δ stampe'!F2,"mmmm")</f>
        <v>maggio</v>
      </c>
      <c r="FT366" s="13" t="str">
        <f>TEXT('Input_Δ stampe'!G2,"mmmm")</f>
        <v>giugno</v>
      </c>
      <c r="FU366" s="13" t="str">
        <f>TEXT('Input_Δ stampe'!H2,"mmmm")</f>
        <v>luglio</v>
      </c>
      <c r="FV366" s="13" t="str">
        <f>TEXT('Input_Δ stampe'!I2,"mmmm")</f>
        <v>agosto</v>
      </c>
      <c r="FW366" s="13" t="str">
        <f>TEXT('Input_Δ stampe'!J2,"mmmm")</f>
        <v>settembre</v>
      </c>
      <c r="FX366" s="13" t="str">
        <f>TEXT('Input_Δ stampe'!K2,"mmmm")</f>
        <v>ottobre</v>
      </c>
      <c r="FY366" s="13" t="str">
        <f>TEXT('Input_Δ stampe'!L2,"mmmm")</f>
        <v>novembre</v>
      </c>
      <c r="FZ366" s="13" t="str">
        <f>TEXT('Input_Δ stampe'!M2,"mmmm")</f>
        <v>dicembre</v>
      </c>
      <c r="GD366" s="13" t="str">
        <f>TEXT('Input_Δ stampe'!B2,"mmmm")</f>
        <v>gennaio</v>
      </c>
      <c r="GE366" s="13" t="str">
        <f>TEXT('Input_Δ stampe'!C2,"mmmm")</f>
        <v>febbraio</v>
      </c>
      <c r="GF366" s="13" t="str">
        <f>TEXT('Input_Δ stampe'!D2,"mmmm")</f>
        <v>marzo</v>
      </c>
      <c r="GG366" s="13" t="str">
        <f>TEXT('Input_Δ stampe'!E2,"mmmm")</f>
        <v>aprile</v>
      </c>
      <c r="GH366" s="13" t="str">
        <f>TEXT('Input_Δ stampe'!F2,"mmmm")</f>
        <v>maggio</v>
      </c>
      <c r="GI366" s="13" t="str">
        <f>TEXT('Input_Δ stampe'!G2,"mmmm")</f>
        <v>giugno</v>
      </c>
      <c r="GJ366" s="13" t="str">
        <f>TEXT('Input_Δ stampe'!H2,"mmmm")</f>
        <v>luglio</v>
      </c>
      <c r="GK366" s="13" t="str">
        <f>TEXT('Input_Δ stampe'!I2,"mmmm")</f>
        <v>agosto</v>
      </c>
      <c r="GL366" s="13" t="str">
        <f>TEXT('Input_Δ stampe'!J2,"mmmm")</f>
        <v>settembre</v>
      </c>
      <c r="GM366" s="13" t="str">
        <f>TEXT('Input_Δ stampe'!K2,"mmmm")</f>
        <v>ottobre</v>
      </c>
      <c r="GN366" s="13" t="str">
        <f>TEXT('Input_Δ stampe'!L2,"mmmm")</f>
        <v>novembre</v>
      </c>
      <c r="GO366" s="13" t="str">
        <f>TEXT('Input_Δ stampe'!M2,"mmmm")</f>
        <v>dicembre</v>
      </c>
      <c r="GS366" s="13" t="str">
        <f>TEXT('Input_Δ stampe'!B2,"mmmm")</f>
        <v>gennaio</v>
      </c>
      <c r="GT366" s="13" t="str">
        <f>TEXT('Input_Δ stampe'!C2,"mmmm")</f>
        <v>febbraio</v>
      </c>
      <c r="GU366" s="13" t="str">
        <f>TEXT('Input_Δ stampe'!D2,"mmmm")</f>
        <v>marzo</v>
      </c>
      <c r="GV366" s="13" t="str">
        <f>TEXT('Input_Δ stampe'!E2,"mmmm")</f>
        <v>aprile</v>
      </c>
      <c r="GW366" s="13" t="str">
        <f>TEXT('Input_Δ stampe'!F2,"mmmm")</f>
        <v>maggio</v>
      </c>
      <c r="GX366" s="13" t="str">
        <f>TEXT('Input_Δ stampe'!G2,"mmmm")</f>
        <v>giugno</v>
      </c>
      <c r="GY366" s="13" t="str">
        <f>TEXT('Input_Δ stampe'!H2,"mmmm")</f>
        <v>luglio</v>
      </c>
      <c r="GZ366" s="13" t="str">
        <f>TEXT('Input_Δ stampe'!I2,"mmmm")</f>
        <v>agosto</v>
      </c>
      <c r="HA366" s="13" t="str">
        <f>TEXT('Input_Δ stampe'!J2,"mmmm")</f>
        <v>settembre</v>
      </c>
      <c r="HB366" s="13" t="str">
        <f>TEXT('Input_Δ stampe'!K2,"mmmm")</f>
        <v>ottobre</v>
      </c>
      <c r="HC366" s="13" t="str">
        <f>TEXT('Input_Δ stampe'!L2,"mmmm")</f>
        <v>novembre</v>
      </c>
      <c r="HD366" s="13" t="str">
        <f>TEXT('Input_Δ stampe'!M2,"mmmm")</f>
        <v>dicembre</v>
      </c>
      <c r="HH366" s="13" t="str">
        <f>TEXT('Input_Δ stampe'!B2,"mmmm")</f>
        <v>gennaio</v>
      </c>
      <c r="HI366" s="13" t="str">
        <f>TEXT('Input_Δ stampe'!C2,"mmmm")</f>
        <v>febbraio</v>
      </c>
      <c r="HJ366" s="13" t="str">
        <f>TEXT('Input_Δ stampe'!D2,"mmmm")</f>
        <v>marzo</v>
      </c>
      <c r="HK366" s="13" t="str">
        <f>TEXT('Input_Δ stampe'!E2,"mmmm")</f>
        <v>aprile</v>
      </c>
      <c r="HL366" s="13" t="str">
        <f>TEXT('Input_Δ stampe'!F2,"mmmm")</f>
        <v>maggio</v>
      </c>
      <c r="HM366" s="13" t="str">
        <f>TEXT('Input_Δ stampe'!G2,"mmmm")</f>
        <v>giugno</v>
      </c>
      <c r="HN366" s="13" t="str">
        <f>TEXT('Input_Δ stampe'!H2,"mmmm")</f>
        <v>luglio</v>
      </c>
      <c r="HO366" s="13" t="str">
        <f>TEXT('Input_Δ stampe'!I2,"mmmm")</f>
        <v>agosto</v>
      </c>
      <c r="HP366" s="13" t="str">
        <f>TEXT('Input_Δ stampe'!J2,"mmmm")</f>
        <v>settembre</v>
      </c>
      <c r="HQ366" s="13" t="str">
        <f>TEXT('Input_Δ stampe'!K2,"mmmm")</f>
        <v>ottobre</v>
      </c>
      <c r="HR366" s="13" t="str">
        <f>TEXT('Input_Δ stampe'!L2,"mmmm")</f>
        <v>novembre</v>
      </c>
      <c r="HS366" s="13" t="str">
        <f>TEXT('Input_Δ stampe'!M2,"mmmm")</f>
        <v>dicembre</v>
      </c>
      <c r="HW366" s="13" t="str">
        <f>TEXT('Input_Δ stampe'!B2,"mmmm")</f>
        <v>gennaio</v>
      </c>
      <c r="HX366" s="13" t="str">
        <f>TEXT('Input_Δ stampe'!C2,"mmmm")</f>
        <v>febbraio</v>
      </c>
      <c r="HY366" s="13" t="str">
        <f>TEXT('Input_Δ stampe'!D2,"mmmm")</f>
        <v>marzo</v>
      </c>
      <c r="HZ366" s="13" t="str">
        <f>TEXT('Input_Δ stampe'!E2,"mmmm")</f>
        <v>aprile</v>
      </c>
      <c r="IA366" s="13" t="str">
        <f>TEXT('Input_Δ stampe'!F2,"mmmm")</f>
        <v>maggio</v>
      </c>
      <c r="IB366" s="13" t="str">
        <f>TEXT('Input_Δ stampe'!G2,"mmmm")</f>
        <v>giugno</v>
      </c>
      <c r="IC366" s="13" t="str">
        <f>TEXT('Input_Δ stampe'!H2,"mmmm")</f>
        <v>luglio</v>
      </c>
      <c r="ID366" s="13" t="str">
        <f>TEXT('Input_Δ stampe'!I2,"mmmm")</f>
        <v>agosto</v>
      </c>
      <c r="IE366" s="13" t="str">
        <f>TEXT('Input_Δ stampe'!J2,"mmmm")</f>
        <v>settembre</v>
      </c>
      <c r="IF366" s="13" t="str">
        <f>TEXT('Input_Δ stampe'!K2,"mmmm")</f>
        <v>ottobre</v>
      </c>
      <c r="IG366" s="13" t="str">
        <f>TEXT('Input_Δ stampe'!L2,"mmmm")</f>
        <v>novembre</v>
      </c>
      <c r="IH366" s="13" t="str">
        <f>TEXT('Input_Δ stampe'!M2,"mmmm")</f>
        <v>dicembre</v>
      </c>
      <c r="IL366" s="13" t="str">
        <f>TEXT('Input_Δ stampe'!B2,"mmmm")</f>
        <v>gennaio</v>
      </c>
      <c r="IM366" s="13" t="str">
        <f>TEXT('Input_Δ stampe'!C2,"mmmm")</f>
        <v>febbraio</v>
      </c>
      <c r="IN366" s="13" t="str">
        <f>TEXT('Input_Δ stampe'!D2,"mmmm")</f>
        <v>marzo</v>
      </c>
      <c r="IO366" s="13" t="str">
        <f>TEXT('Input_Δ stampe'!E2,"mmmm")</f>
        <v>aprile</v>
      </c>
      <c r="IP366" s="13" t="str">
        <f>TEXT('Input_Δ stampe'!F2,"mmmm")</f>
        <v>maggio</v>
      </c>
      <c r="IQ366" s="13" t="str">
        <f>TEXT('Input_Δ stampe'!G2,"mmmm")</f>
        <v>giugno</v>
      </c>
      <c r="IR366" s="13" t="str">
        <f>TEXT('Input_Δ stampe'!H2,"mmmm")</f>
        <v>luglio</v>
      </c>
      <c r="IS366" s="13" t="str">
        <f>TEXT('Input_Δ stampe'!I2,"mmmm")</f>
        <v>agosto</v>
      </c>
      <c r="IT366" s="13" t="str">
        <f>TEXT('Input_Δ stampe'!J2,"mmmm")</f>
        <v>settembre</v>
      </c>
      <c r="IU366" s="13" t="str">
        <f>TEXT('Input_Δ stampe'!K2,"mmmm")</f>
        <v>ottobre</v>
      </c>
      <c r="IV366" s="13" t="str">
        <f>TEXT('Input_Δ stampe'!L2,"mmmm")</f>
        <v>novembre</v>
      </c>
      <c r="IW366" s="13" t="str">
        <f>TEXT('Input_Δ stampe'!M2,"mmmm")</f>
        <v>dicembre</v>
      </c>
      <c r="JA366" s="13" t="str">
        <f>TEXT('Input_Δ stampe'!B2,"mmmm")</f>
        <v>gennaio</v>
      </c>
      <c r="JB366" s="13" t="str">
        <f>TEXT('Input_Δ stampe'!C2,"mmmm")</f>
        <v>febbraio</v>
      </c>
      <c r="JC366" s="13" t="str">
        <f>TEXT('Input_Δ stampe'!D2,"mmmm")</f>
        <v>marzo</v>
      </c>
      <c r="JD366" s="13" t="str">
        <f>TEXT('Input_Δ stampe'!E2,"mmmm")</f>
        <v>aprile</v>
      </c>
      <c r="JE366" s="13" t="str">
        <f>TEXT('Input_Δ stampe'!F2,"mmmm")</f>
        <v>maggio</v>
      </c>
      <c r="JF366" s="13" t="str">
        <f>TEXT('Input_Δ stampe'!G2,"mmmm")</f>
        <v>giugno</v>
      </c>
      <c r="JG366" s="13" t="str">
        <f>TEXT('Input_Δ stampe'!H2,"mmmm")</f>
        <v>luglio</v>
      </c>
      <c r="JH366" s="13" t="str">
        <f>TEXT('Input_Δ stampe'!I2,"mmmm")</f>
        <v>agosto</v>
      </c>
      <c r="JI366" s="13" t="str">
        <f>TEXT('Input_Δ stampe'!J2,"mmmm")</f>
        <v>settembre</v>
      </c>
      <c r="JJ366" s="13" t="str">
        <f>TEXT('Input_Δ stampe'!K2,"mmmm")</f>
        <v>ottobre</v>
      </c>
      <c r="JK366" s="13" t="str">
        <f>TEXT('Input_Δ stampe'!L2,"mmmm")</f>
        <v>novembre</v>
      </c>
      <c r="JL366" s="13" t="str">
        <f>TEXT('Input_Δ stampe'!M2,"mmmm")</f>
        <v>dicembre</v>
      </c>
      <c r="JP366" s="13" t="str">
        <f>TEXT('Input_Δ stampe'!B2,"mmmm")</f>
        <v>gennaio</v>
      </c>
      <c r="JQ366" s="13" t="str">
        <f>TEXT('Input_Δ stampe'!C2,"mmmm")</f>
        <v>febbraio</v>
      </c>
      <c r="JR366" s="13" t="str">
        <f>TEXT('Input_Δ stampe'!D2,"mmmm")</f>
        <v>marzo</v>
      </c>
      <c r="JS366" s="13" t="str">
        <f>TEXT('Input_Δ stampe'!E2,"mmmm")</f>
        <v>aprile</v>
      </c>
      <c r="JT366" s="13" t="str">
        <f>TEXT('Input_Δ stampe'!F2,"mmmm")</f>
        <v>maggio</v>
      </c>
      <c r="JU366" s="13" t="str">
        <f>TEXT('Input_Δ stampe'!G2,"mmmm")</f>
        <v>giugno</v>
      </c>
      <c r="JV366" s="13" t="str">
        <f>TEXT('Input_Δ stampe'!H2,"mmmm")</f>
        <v>luglio</v>
      </c>
      <c r="JW366" s="13" t="str">
        <f>TEXT('Input_Δ stampe'!I2,"mmmm")</f>
        <v>agosto</v>
      </c>
      <c r="JX366" s="13" t="str">
        <f>TEXT('Input_Δ stampe'!J2,"mmmm")</f>
        <v>settembre</v>
      </c>
      <c r="JY366" s="13" t="str">
        <f>TEXT('Input_Δ stampe'!K2,"mmmm")</f>
        <v>ottobre</v>
      </c>
      <c r="JZ366" s="13" t="str">
        <f>TEXT('Input_Δ stampe'!L2,"mmmm")</f>
        <v>novembre</v>
      </c>
      <c r="KA366" s="13" t="str">
        <f>TEXT('Input_Δ stampe'!M2,"mmmm")</f>
        <v>dicembre</v>
      </c>
      <c r="KE366" s="13" t="str">
        <f>TEXT('Input_Δ stampe'!B2,"mmmm")</f>
        <v>gennaio</v>
      </c>
      <c r="KF366" s="13" t="str">
        <f>TEXT('Input_Δ stampe'!C2,"mmmm")</f>
        <v>febbraio</v>
      </c>
      <c r="KG366" s="13" t="str">
        <f>TEXT('Input_Δ stampe'!D2,"mmmm")</f>
        <v>marzo</v>
      </c>
      <c r="KH366" s="13" t="str">
        <f>TEXT('Input_Δ stampe'!E2,"mmmm")</f>
        <v>aprile</v>
      </c>
      <c r="KI366" s="13" t="str">
        <f>TEXT('Input_Δ stampe'!F2,"mmmm")</f>
        <v>maggio</v>
      </c>
      <c r="KJ366" s="13" t="str">
        <f>TEXT('Input_Δ stampe'!G2,"mmmm")</f>
        <v>giugno</v>
      </c>
      <c r="KK366" s="13" t="str">
        <f>TEXT('Input_Δ stampe'!H2,"mmmm")</f>
        <v>luglio</v>
      </c>
      <c r="KL366" s="13" t="str">
        <f>TEXT('Input_Δ stampe'!I2,"mmmm")</f>
        <v>agosto</v>
      </c>
      <c r="KM366" s="13" t="str">
        <f>TEXT('Input_Δ stampe'!J2,"mmmm")</f>
        <v>settembre</v>
      </c>
      <c r="KN366" s="13" t="str">
        <f>TEXT('Input_Δ stampe'!K2,"mmmm")</f>
        <v>ottobre</v>
      </c>
      <c r="KO366" s="13" t="str">
        <f>TEXT('Input_Δ stampe'!L2,"mmmm")</f>
        <v>novembre</v>
      </c>
      <c r="KP366" s="13" t="str">
        <f>TEXT('Input_Δ stampe'!M2,"mmmm")</f>
        <v>dicembre</v>
      </c>
      <c r="KT366" s="13" t="str">
        <f>TEXT('Input_Δ stampe'!B2,"mmmm")</f>
        <v>gennaio</v>
      </c>
      <c r="KU366" s="13" t="str">
        <f>TEXT('Input_Δ stampe'!C2,"mmmm")</f>
        <v>febbraio</v>
      </c>
      <c r="KV366" s="13" t="str">
        <f>TEXT('Input_Δ stampe'!D2,"mmmm")</f>
        <v>marzo</v>
      </c>
      <c r="KW366" s="13" t="str">
        <f>TEXT('Input_Δ stampe'!E2,"mmmm")</f>
        <v>aprile</v>
      </c>
      <c r="KX366" s="13" t="str">
        <f>TEXT('Input_Δ stampe'!F2,"mmmm")</f>
        <v>maggio</v>
      </c>
      <c r="KY366" s="13" t="str">
        <f>TEXT('Input_Δ stampe'!G2,"mmmm")</f>
        <v>giugno</v>
      </c>
      <c r="KZ366" s="13" t="str">
        <f>TEXT('Input_Δ stampe'!H2,"mmmm")</f>
        <v>luglio</v>
      </c>
      <c r="LA366" s="13" t="str">
        <f>TEXT('Input_Δ stampe'!I2,"mmmm")</f>
        <v>agosto</v>
      </c>
      <c r="LB366" s="13" t="str">
        <f>TEXT('Input_Δ stampe'!J2,"mmmm")</f>
        <v>settembre</v>
      </c>
      <c r="LC366" s="13" t="str">
        <f>TEXT('Input_Δ stampe'!K2,"mmmm")</f>
        <v>ottobre</v>
      </c>
      <c r="LD366" s="13" t="str">
        <f>TEXT('Input_Δ stampe'!L2,"mmmm")</f>
        <v>novembre</v>
      </c>
      <c r="LE366" s="13" t="str">
        <f>TEXT('Input_Δ stampe'!M2,"mmmm")</f>
        <v>dicembre</v>
      </c>
      <c r="LI366" s="13" t="str">
        <f>TEXT('Input_Δ stampe'!B2,"mmmm")</f>
        <v>gennaio</v>
      </c>
      <c r="LJ366" s="13" t="str">
        <f>TEXT('Input_Δ stampe'!C2,"mmmm")</f>
        <v>febbraio</v>
      </c>
      <c r="LK366" s="13" t="str">
        <f>TEXT('Input_Δ stampe'!D2,"mmmm")</f>
        <v>marzo</v>
      </c>
      <c r="LL366" s="13" t="str">
        <f>TEXT('Input_Δ stampe'!E2,"mmmm")</f>
        <v>aprile</v>
      </c>
      <c r="LM366" s="13" t="str">
        <f>TEXT('Input_Δ stampe'!F2,"mmmm")</f>
        <v>maggio</v>
      </c>
      <c r="LN366" s="13" t="str">
        <f>TEXT('Input_Δ stampe'!G2,"mmmm")</f>
        <v>giugno</v>
      </c>
      <c r="LO366" s="13" t="str">
        <f>TEXT('Input_Δ stampe'!H2,"mmmm")</f>
        <v>luglio</v>
      </c>
      <c r="LP366" s="13" t="str">
        <f>TEXT('Input_Δ stampe'!I2,"mmmm")</f>
        <v>agosto</v>
      </c>
      <c r="LQ366" s="13" t="str">
        <f>TEXT('Input_Δ stampe'!J2,"mmmm")</f>
        <v>settembre</v>
      </c>
      <c r="LR366" s="13" t="str">
        <f>TEXT('Input_Δ stampe'!K2,"mmmm")</f>
        <v>ottobre</v>
      </c>
      <c r="LS366" s="13" t="str">
        <f>TEXT('Input_Δ stampe'!L2,"mmmm")</f>
        <v>novembre</v>
      </c>
      <c r="LT366" s="13" t="str">
        <f>TEXT('Input_Δ stampe'!M2,"mmmm")</f>
        <v>dicembre</v>
      </c>
      <c r="LX366" s="13" t="str">
        <f>TEXT('Input_Δ stampe'!B2,"mmmm")</f>
        <v>gennaio</v>
      </c>
      <c r="LY366" s="13" t="str">
        <f>TEXT('Input_Δ stampe'!C2,"mmmm")</f>
        <v>febbraio</v>
      </c>
      <c r="LZ366" s="13" t="str">
        <f>TEXT('Input_Δ stampe'!D2,"mmmm")</f>
        <v>marzo</v>
      </c>
      <c r="MA366" s="13" t="str">
        <f>TEXT('Input_Δ stampe'!E2,"mmmm")</f>
        <v>aprile</v>
      </c>
      <c r="MB366" s="13" t="str">
        <f>TEXT('Input_Δ stampe'!F2,"mmmm")</f>
        <v>maggio</v>
      </c>
      <c r="MC366" s="13" t="str">
        <f>TEXT('Input_Δ stampe'!G2,"mmmm")</f>
        <v>giugno</v>
      </c>
      <c r="MD366" s="13" t="str">
        <f>TEXT('Input_Δ stampe'!H2,"mmmm")</f>
        <v>luglio</v>
      </c>
      <c r="ME366" s="13" t="str">
        <f>TEXT('Input_Δ stampe'!I2,"mmmm")</f>
        <v>agosto</v>
      </c>
      <c r="MF366" s="13" t="str">
        <f>TEXT('Input_Δ stampe'!J2,"mmmm")</f>
        <v>settembre</v>
      </c>
      <c r="MG366" s="13" t="str">
        <f>TEXT('Input_Δ stampe'!K2,"mmmm")</f>
        <v>ottobre</v>
      </c>
      <c r="MH366" s="13" t="str">
        <f>TEXT('Input_Δ stampe'!L2,"mmmm")</f>
        <v>novembre</v>
      </c>
      <c r="MI366" s="13" t="str">
        <f>TEXT('Input_Δ stampe'!M2,"mmmm")</f>
        <v>dicembre</v>
      </c>
      <c r="MM366" s="13" t="str">
        <f>TEXT('Input_Δ stampe'!B2,"mmmm")</f>
        <v>gennaio</v>
      </c>
      <c r="MN366" s="13" t="str">
        <f>TEXT('Input_Δ stampe'!C2,"mmmm")</f>
        <v>febbraio</v>
      </c>
      <c r="MO366" s="13" t="str">
        <f>TEXT('Input_Δ stampe'!D2,"mmmm")</f>
        <v>marzo</v>
      </c>
      <c r="MP366" s="13" t="str">
        <f>TEXT('Input_Δ stampe'!E2,"mmmm")</f>
        <v>aprile</v>
      </c>
      <c r="MQ366" s="13" t="str">
        <f>TEXT('Input_Δ stampe'!F2,"mmmm")</f>
        <v>maggio</v>
      </c>
      <c r="MR366" s="13" t="str">
        <f>TEXT('Input_Δ stampe'!G2,"mmmm")</f>
        <v>giugno</v>
      </c>
      <c r="MS366" s="13" t="str">
        <f>TEXT('Input_Δ stampe'!H2,"mmmm")</f>
        <v>luglio</v>
      </c>
      <c r="MT366" s="13" t="str">
        <f>TEXT('Input_Δ stampe'!I2,"mmmm")</f>
        <v>agosto</v>
      </c>
      <c r="MU366" s="13" t="str">
        <f>TEXT('Input_Δ stampe'!J2,"mmmm")</f>
        <v>settembre</v>
      </c>
      <c r="MV366" s="13" t="str">
        <f>TEXT('Input_Δ stampe'!K2,"mmmm")</f>
        <v>ottobre</v>
      </c>
      <c r="MW366" s="13" t="str">
        <f>TEXT('Input_Δ stampe'!L2,"mmmm")</f>
        <v>novembre</v>
      </c>
      <c r="MX366" s="13" t="str">
        <f>TEXT('Input_Δ stampe'!M2,"mmmm")</f>
        <v>dicembre</v>
      </c>
      <c r="NB366" s="13" t="str">
        <f>TEXT('Input_Δ stampe'!B2,"mmmm")</f>
        <v>gennaio</v>
      </c>
      <c r="NC366" s="13" t="str">
        <f>TEXT('Input_Δ stampe'!C2,"mmmm")</f>
        <v>febbraio</v>
      </c>
      <c r="ND366" s="13" t="str">
        <f>TEXT('Input_Δ stampe'!D2,"mmmm")</f>
        <v>marzo</v>
      </c>
      <c r="NE366" s="13" t="str">
        <f>TEXT('Input_Δ stampe'!E2,"mmmm")</f>
        <v>aprile</v>
      </c>
      <c r="NF366" s="13" t="str">
        <f>TEXT('Input_Δ stampe'!F2,"mmmm")</f>
        <v>maggio</v>
      </c>
      <c r="NG366" s="13" t="str">
        <f>TEXT('Input_Δ stampe'!G2,"mmmm")</f>
        <v>giugno</v>
      </c>
      <c r="NH366" s="13" t="str">
        <f>TEXT('Input_Δ stampe'!H2,"mmmm")</f>
        <v>luglio</v>
      </c>
      <c r="NI366" s="13" t="str">
        <f>TEXT('Input_Δ stampe'!I2,"mmmm")</f>
        <v>agosto</v>
      </c>
      <c r="NJ366" s="13" t="str">
        <f>TEXT('Input_Δ stampe'!J2,"mmmm")</f>
        <v>settembre</v>
      </c>
      <c r="NK366" s="13" t="str">
        <f>TEXT('Input_Δ stampe'!K2,"mmmm")</f>
        <v>ottobre</v>
      </c>
      <c r="NL366" s="13" t="str">
        <f>TEXT('Input_Δ stampe'!L2,"mmmm")</f>
        <v>novembre</v>
      </c>
      <c r="NM366" s="13" t="str">
        <f>TEXT('Input_Δ stampe'!M2,"mmmm")</f>
        <v>dicembre</v>
      </c>
      <c r="NQ366" s="13" t="str">
        <f>TEXT('Input_Δ stampe'!B2,"mmmm")</f>
        <v>gennaio</v>
      </c>
      <c r="NR366" s="13" t="str">
        <f>TEXT('Input_Δ stampe'!C2,"mmmm")</f>
        <v>febbraio</v>
      </c>
      <c r="NS366" s="13" t="str">
        <f>TEXT('Input_Δ stampe'!D2,"mmmm")</f>
        <v>marzo</v>
      </c>
      <c r="NT366" s="13" t="str">
        <f>TEXT('Input_Δ stampe'!E2,"mmmm")</f>
        <v>aprile</v>
      </c>
      <c r="NU366" s="13" t="str">
        <f>TEXT('Input_Δ stampe'!F2,"mmmm")</f>
        <v>maggio</v>
      </c>
      <c r="NV366" s="13" t="str">
        <f>TEXT('Input_Δ stampe'!G2,"mmmm")</f>
        <v>giugno</v>
      </c>
      <c r="NW366" s="13" t="str">
        <f>TEXT('Input_Δ stampe'!H2,"mmmm")</f>
        <v>luglio</v>
      </c>
      <c r="NX366" s="13" t="str">
        <f>TEXT('Input_Δ stampe'!I2,"mmmm")</f>
        <v>agosto</v>
      </c>
      <c r="NY366" s="13" t="str">
        <f>TEXT('Input_Δ stampe'!J2,"mmmm")</f>
        <v>settembre</v>
      </c>
      <c r="NZ366" s="13" t="str">
        <f>TEXT('Input_Δ stampe'!K2,"mmmm")</f>
        <v>ottobre</v>
      </c>
      <c r="OA366" s="13" t="str">
        <f>TEXT('Input_Δ stampe'!L2,"mmmm")</f>
        <v>novembre</v>
      </c>
      <c r="OB366" s="13" t="str">
        <f>TEXT('Input_Δ stampe'!M2,"mmmm")</f>
        <v>dicembre</v>
      </c>
      <c r="OF366" s="13" t="str">
        <f>TEXT('Input_Δ stampe'!B2,"mmmm")</f>
        <v>gennaio</v>
      </c>
      <c r="OG366" s="13" t="str">
        <f>TEXT('Input_Δ stampe'!C2,"mmmm")</f>
        <v>febbraio</v>
      </c>
      <c r="OH366" s="13" t="str">
        <f>TEXT('Input_Δ stampe'!D2,"mmmm")</f>
        <v>marzo</v>
      </c>
      <c r="OI366" s="13" t="str">
        <f>TEXT('Input_Δ stampe'!E2,"mmmm")</f>
        <v>aprile</v>
      </c>
      <c r="OJ366" s="13" t="str">
        <f>TEXT('Input_Δ stampe'!F2,"mmmm")</f>
        <v>maggio</v>
      </c>
      <c r="OK366" s="13" t="str">
        <f>TEXT('Input_Δ stampe'!G2,"mmmm")</f>
        <v>giugno</v>
      </c>
      <c r="OL366" s="13" t="str">
        <f>TEXT('Input_Δ stampe'!H2,"mmmm")</f>
        <v>luglio</v>
      </c>
      <c r="OM366" s="13" t="str">
        <f>TEXT('Input_Δ stampe'!I2,"mmmm")</f>
        <v>agosto</v>
      </c>
      <c r="ON366" s="13" t="str">
        <f>TEXT('Input_Δ stampe'!J2,"mmmm")</f>
        <v>settembre</v>
      </c>
      <c r="OO366" s="13" t="str">
        <f>TEXT('Input_Δ stampe'!K2,"mmmm")</f>
        <v>ottobre</v>
      </c>
      <c r="OP366" s="13" t="str">
        <f>TEXT('Input_Δ stampe'!L2,"mmmm")</f>
        <v>novembre</v>
      </c>
      <c r="OQ366" s="13" t="str">
        <f>TEXT('Input_Δ stampe'!M2,"mmmm")</f>
        <v>dicembre</v>
      </c>
      <c r="OU366" s="13" t="str">
        <f>TEXT('Input_Δ stampe'!B2,"mmmm")</f>
        <v>gennaio</v>
      </c>
      <c r="OV366" s="13" t="str">
        <f>TEXT('Input_Δ stampe'!C2,"mmmm")</f>
        <v>febbraio</v>
      </c>
      <c r="OW366" s="13" t="str">
        <f>TEXT('Input_Δ stampe'!D2,"mmmm")</f>
        <v>marzo</v>
      </c>
      <c r="OX366" s="13" t="str">
        <f>TEXT('Input_Δ stampe'!E2,"mmmm")</f>
        <v>aprile</v>
      </c>
      <c r="OY366" s="13" t="str">
        <f>TEXT('Input_Δ stampe'!F2,"mmmm")</f>
        <v>maggio</v>
      </c>
      <c r="OZ366" s="13" t="str">
        <f>TEXT('Input_Δ stampe'!G2,"mmmm")</f>
        <v>giugno</v>
      </c>
      <c r="PA366" s="13" t="str">
        <f>TEXT('Input_Δ stampe'!H2,"mmmm")</f>
        <v>luglio</v>
      </c>
      <c r="PB366" s="13" t="str">
        <f>TEXT('Input_Δ stampe'!I2,"mmmm")</f>
        <v>agosto</v>
      </c>
      <c r="PC366" s="13" t="str">
        <f>TEXT('Input_Δ stampe'!J2,"mmmm")</f>
        <v>settembre</v>
      </c>
      <c r="PD366" s="13" t="str">
        <f>TEXT('Input_Δ stampe'!K2,"mmmm")</f>
        <v>ottobre</v>
      </c>
      <c r="PE366" s="13" t="str">
        <f>TEXT('Input_Δ stampe'!L2,"mmmm")</f>
        <v>novembre</v>
      </c>
      <c r="PF366" s="133" t="str">
        <f>TEXT('Input_Δ stampe'!M2,"mmmm")</f>
        <v>dicembre</v>
      </c>
    </row>
    <row r="367" spans="1:422">
      <c r="A367" s="20" t="str">
        <f>Calcolo_organizzazione_2!A65</f>
        <v>CORPORATE</v>
      </c>
      <c r="B367" s="26">
        <f>Calcolo_organizzazione_2!B65</f>
        <v>-0.12</v>
      </c>
      <c r="C367" s="26">
        <f>Calcolo_organizzazione_2!C65</f>
        <v>-0.12121212121212122</v>
      </c>
      <c r="D367" s="26">
        <f>Calcolo_organizzazione_2!D65</f>
        <v>-0.12244897959183673</v>
      </c>
      <c r="E367" s="26">
        <f>Calcolo_organizzazione_2!E65</f>
        <v>-0.12371134020618557</v>
      </c>
      <c r="F367" s="26">
        <f>Calcolo_organizzazione_2!F65</f>
        <v>-0.125</v>
      </c>
      <c r="G367" s="26">
        <f>Calcolo_organizzazione_2!G65</f>
        <v>-0.12631578947368421</v>
      </c>
      <c r="H367" s="26">
        <f>Calcolo_organizzazione_2!H65</f>
        <v>-0.1276595744680851</v>
      </c>
      <c r="I367" s="26">
        <f>Calcolo_organizzazione_2!I65</f>
        <v>-0.12903225806451613</v>
      </c>
      <c r="J367" s="26">
        <f>Calcolo_organizzazione_2!J65</f>
        <v>-0.13043478260869565</v>
      </c>
      <c r="K367" s="26">
        <f>Calcolo_organizzazione_2!K65</f>
        <v>-0.13186813186813187</v>
      </c>
      <c r="L367" s="26">
        <f>Calcolo_organizzazione_2!L65</f>
        <v>-0.13333333333333333</v>
      </c>
      <c r="M367" s="26">
        <f>Calcolo_organizzazione_2!M65</f>
        <v>-0.1348314606741573</v>
      </c>
      <c r="N367" s="26"/>
      <c r="Q367" s="1">
        <f>YEAR('Input_Δ stampe'!B2)</f>
        <v>2018</v>
      </c>
      <c r="R367">
        <f>IF(ISBLANK('Input_Δ stampe'!B3),"N.A.",'Input_Δ stampe'!B3)</f>
        <v>100</v>
      </c>
      <c r="S367">
        <f>IF(ISBLANK('Input_Δ stampe'!C3),"N.A.",'Input_Δ stampe'!C3)</f>
        <v>99</v>
      </c>
      <c r="T367">
        <f>IF(ISBLANK('Input_Δ stampe'!D3),"N.A.",'Input_Δ stampe'!D3)</f>
        <v>98</v>
      </c>
      <c r="U367">
        <f>IF(ISBLANK('Input_Δ stampe'!E3),"N.A.",'Input_Δ stampe'!E3)</f>
        <v>97</v>
      </c>
      <c r="V367">
        <f>IF(ISBLANK('Input_Δ stampe'!F3),"N.A.",'Input_Δ stampe'!F3)</f>
        <v>96</v>
      </c>
      <c r="W367">
        <f>IF(ISBLANK('Input_Δ stampe'!G3),"N.A.",'Input_Δ stampe'!G3)</f>
        <v>95</v>
      </c>
      <c r="X367">
        <f>IF(ISBLANK('Input_Δ stampe'!H3),"N.A.",'Input_Δ stampe'!H3)</f>
        <v>94</v>
      </c>
      <c r="Y367">
        <f>IF(ISBLANK('Input_Δ stampe'!I3),"N.A.",'Input_Δ stampe'!I3)</f>
        <v>93</v>
      </c>
      <c r="Z367">
        <f>IF(ISBLANK('Input_Δ stampe'!J3),"N.A.",'Input_Δ stampe'!J3)</f>
        <v>92</v>
      </c>
      <c r="AA367">
        <f>IF(ISBLANK('Input_Δ stampe'!K3),"N.A.",'Input_Δ stampe'!K3)</f>
        <v>91</v>
      </c>
      <c r="AB367">
        <f>IF(ISBLANK('Input_Δ stampe'!L3),"N.A.",'Input_Δ stampe'!L3)</f>
        <v>90</v>
      </c>
      <c r="AC367">
        <f>IF(ISBLANK('Input_Δ stampe'!M3),"N.A.",'Input_Δ stampe'!M3)</f>
        <v>89</v>
      </c>
      <c r="AH367" s="1">
        <f>YEAR('Input_Δ stampe'!B2)</f>
        <v>2018</v>
      </c>
      <c r="AI367">
        <f>IF(ISBLANK('Input_Δ stampe'!B4),"N.A.",'Input_Δ stampe'!B4)</f>
        <v>101</v>
      </c>
      <c r="AJ367">
        <f>IF(ISBLANK('Input_Δ stampe'!C4),"N.A.",'Input_Δ stampe'!C4)</f>
        <v>100</v>
      </c>
      <c r="AK367">
        <f>IF(ISBLANK('Input_Δ stampe'!D4),"N.A.",'Input_Δ stampe'!D4)</f>
        <v>99</v>
      </c>
      <c r="AL367">
        <f>IF(ISBLANK('Input_Δ stampe'!E4),"N.A.",'Input_Δ stampe'!E4)</f>
        <v>98</v>
      </c>
      <c r="AM367">
        <f>IF(ISBLANK('Input_Δ stampe'!F4),"N.A.",'Input_Δ stampe'!F4)</f>
        <v>97</v>
      </c>
      <c r="AN367">
        <f>IF(ISBLANK('Input_Δ stampe'!G4),"N.A.",'Input_Δ stampe'!G4)</f>
        <v>96</v>
      </c>
      <c r="AO367">
        <f>IF(ISBLANK('Input_Δ stampe'!H4),"N.A.",'Input_Δ stampe'!H4)</f>
        <v>95</v>
      </c>
      <c r="AP367">
        <f>IF(ISBLANK('Input_Δ stampe'!I4),"N.A.",'Input_Δ stampe'!I4)</f>
        <v>94</v>
      </c>
      <c r="AQ367">
        <f>IF(ISBLANK('Input_Δ stampe'!J4),"N.A.",'Input_Δ stampe'!J4)</f>
        <v>93</v>
      </c>
      <c r="AR367">
        <f>IF(ISBLANK('Input_Δ stampe'!K4),"N.A.",'Input_Δ stampe'!K4)</f>
        <v>92</v>
      </c>
      <c r="AS367">
        <f>IF(ISBLANK('Input_Δ stampe'!L4),"N.A.",'Input_Δ stampe'!L4)</f>
        <v>91</v>
      </c>
      <c r="AT367">
        <f>IF(ISBLANK('Input_Δ stampe'!M4),"N.A.",'Input_Δ stampe'!M4)</f>
        <v>90</v>
      </c>
      <c r="AX367" s="1">
        <f>YEAR('Input_Δ stampe'!B2)</f>
        <v>2018</v>
      </c>
      <c r="AY367">
        <f>IF(ISBLANK('Input_Δ stampe'!B5),"N.A.",'Input_Δ stampe'!B5)</f>
        <v>102</v>
      </c>
      <c r="AZ367">
        <f>IF(ISBLANK('Input_Δ stampe'!C5),"N.A.",'Input_Δ stampe'!C5)</f>
        <v>101</v>
      </c>
      <c r="BA367">
        <f>IF(ISBLANK('Input_Δ stampe'!D5),"N.A.",'Input_Δ stampe'!D5)</f>
        <v>100</v>
      </c>
      <c r="BB367">
        <f>IF(ISBLANK('Input_Δ stampe'!E5),"N.A.",'Input_Δ stampe'!E5)</f>
        <v>99</v>
      </c>
      <c r="BC367">
        <f>IF(ISBLANK('Input_Δ stampe'!F5),"N.A.",'Input_Δ stampe'!F5)</f>
        <v>98</v>
      </c>
      <c r="BD367">
        <f>IF(ISBLANK('Input_Δ stampe'!G5),"N.A.",'Input_Δ stampe'!G5)</f>
        <v>97</v>
      </c>
      <c r="BE367">
        <f>IF(ISBLANK('Input_Δ stampe'!H5),"N.A.",'Input_Δ stampe'!H5)</f>
        <v>96</v>
      </c>
      <c r="BF367">
        <f>IF(ISBLANK('Input_Δ stampe'!I5),"N.A.",'Input_Δ stampe'!I5)</f>
        <v>95</v>
      </c>
      <c r="BG367">
        <f>IF(ISBLANK('Input_Δ stampe'!J5),"N.A.",'Input_Δ stampe'!J5)</f>
        <v>94</v>
      </c>
      <c r="BH367">
        <f>IF(ISBLANK('Input_Δ stampe'!K5),"N.A.",'Input_Δ stampe'!K5)</f>
        <v>93</v>
      </c>
      <c r="BI367">
        <f>IF(ISBLANK('Input_Δ stampe'!L5),"N.A.",'Input_Δ stampe'!L5)</f>
        <v>92</v>
      </c>
      <c r="BJ367">
        <f>IF(ISBLANK('Input_Δ stampe'!M5),"N.A.",'Input_Δ stampe'!M5)</f>
        <v>91</v>
      </c>
      <c r="BM367" s="1">
        <f>YEAR('Input_Δ stampe'!B2)</f>
        <v>2018</v>
      </c>
      <c r="BN367">
        <f>IF(ISBLANK('Input_Δ stampe'!B6),"N.A.",'Input_Δ stampe'!B6)</f>
        <v>103</v>
      </c>
      <c r="BO367">
        <f>IF(ISBLANK('Input_Δ stampe'!C6),"N.A.",'Input_Δ stampe'!C6)</f>
        <v>102</v>
      </c>
      <c r="BP367">
        <f>IF(ISBLANK('Input_Δ stampe'!D6),"N.A.",'Input_Δ stampe'!D6)</f>
        <v>101</v>
      </c>
      <c r="BQ367">
        <f>IF(ISBLANK('Input_Δ stampe'!E6),"N.A.",'Input_Δ stampe'!E6)</f>
        <v>100</v>
      </c>
      <c r="BR367">
        <f>IF(ISBLANK('Input_Δ stampe'!F6),"N.A.",'Input_Δ stampe'!F6)</f>
        <v>99</v>
      </c>
      <c r="BS367">
        <f>IF(ISBLANK('Input_Δ stampe'!G6),"N.A.",'Input_Δ stampe'!G6)</f>
        <v>98</v>
      </c>
      <c r="BT367">
        <f>IF(ISBLANK('Input_Δ stampe'!H6),"N.A.",'Input_Δ stampe'!H6)</f>
        <v>97</v>
      </c>
      <c r="BU367">
        <f>IF(ISBLANK('Input_Δ stampe'!I6),"N.A.",'Input_Δ stampe'!I6)</f>
        <v>96</v>
      </c>
      <c r="BV367">
        <f>IF(ISBLANK('Input_Δ stampe'!J6),"N.A.",'Input_Δ stampe'!J6)</f>
        <v>95</v>
      </c>
      <c r="BW367">
        <f>IF(ISBLANK('Input_Δ stampe'!K6),"N.A.",'Input_Δ stampe'!K6)</f>
        <v>94</v>
      </c>
      <c r="BX367">
        <f>IF(ISBLANK('Input_Δ stampe'!L6),"N.A.",'Input_Δ stampe'!L6)</f>
        <v>93</v>
      </c>
      <c r="BY367">
        <f>IF(ISBLANK('Input_Δ stampe'!M6),"N.A.",'Input_Δ stampe'!M6)</f>
        <v>92</v>
      </c>
      <c r="CB367" s="1">
        <f>YEAR('Input_Δ stampe'!B2)</f>
        <v>2018</v>
      </c>
      <c r="CC367">
        <f>IF(ISBLANK('Input_Δ stampe'!B7),"N.A.",'Input_Δ stampe'!B7)</f>
        <v>104</v>
      </c>
      <c r="CD367">
        <f>IF(ISBLANK('Input_Δ stampe'!C7),"N.A.",'Input_Δ stampe'!C7)</f>
        <v>103</v>
      </c>
      <c r="CE367">
        <f>IF(ISBLANK('Input_Δ stampe'!D7),"N.A.",'Input_Δ stampe'!D7)</f>
        <v>102</v>
      </c>
      <c r="CF367">
        <f>IF(ISBLANK('Input_Δ stampe'!E7),"N.A.",'Input_Δ stampe'!E7)</f>
        <v>101</v>
      </c>
      <c r="CG367">
        <f>IF(ISBLANK('Input_Δ stampe'!F7),"N.A.",'Input_Δ stampe'!F7)</f>
        <v>100</v>
      </c>
      <c r="CH367">
        <f>IF(ISBLANK('Input_Δ stampe'!G7),"N.A.",'Input_Δ stampe'!G7)</f>
        <v>99</v>
      </c>
      <c r="CI367">
        <f>IF(ISBLANK('Input_Δ stampe'!H7),"N.A.",'Input_Δ stampe'!H7)</f>
        <v>98</v>
      </c>
      <c r="CJ367">
        <f>IF(ISBLANK('Input_Δ stampe'!I7),"N.A.",'Input_Δ stampe'!I7)</f>
        <v>97</v>
      </c>
      <c r="CK367">
        <f>IF(ISBLANK('Input_Δ stampe'!J7),"N.A.",'Input_Δ stampe'!J7)</f>
        <v>96</v>
      </c>
      <c r="CL367">
        <f>IF(ISBLANK('Input_Δ stampe'!K7),"N.A.",'Input_Δ stampe'!K7)</f>
        <v>95</v>
      </c>
      <c r="CM367">
        <f>IF(ISBLANK('Input_Δ stampe'!L7),"N.A.",'Input_Δ stampe'!L7)</f>
        <v>94</v>
      </c>
      <c r="CN367">
        <f>IF(ISBLANK('Input_Δ stampe'!M7),"N.A.",'Input_Δ stampe'!M7)</f>
        <v>93</v>
      </c>
      <c r="CQ367" s="1">
        <f>YEAR('Input_Δ stampe'!B2)</f>
        <v>2018</v>
      </c>
      <c r="CR367">
        <f>IF(ISBLANK('Input_Δ stampe'!B8),"N.A.",'Input_Δ stampe'!B8)</f>
        <v>105</v>
      </c>
      <c r="CS367">
        <f>IF(ISBLANK('Input_Δ stampe'!C8),"N.A.",'Input_Δ stampe'!C8)</f>
        <v>104</v>
      </c>
      <c r="CT367">
        <f>IF(ISBLANK('Input_Δ stampe'!D8),"N.A.",'Input_Δ stampe'!D8)</f>
        <v>103</v>
      </c>
      <c r="CU367">
        <f>IF(ISBLANK('Input_Δ stampe'!E8),"N.A.",'Input_Δ stampe'!E8)</f>
        <v>102</v>
      </c>
      <c r="CV367">
        <f>IF(ISBLANK('Input_Δ stampe'!F8),"N.A.",'Input_Δ stampe'!F8)</f>
        <v>101</v>
      </c>
      <c r="CW367">
        <f>IF(ISBLANK('Input_Δ stampe'!G8),"N.A.",'Input_Δ stampe'!G8)</f>
        <v>100</v>
      </c>
      <c r="CX367">
        <f>IF(ISBLANK('Input_Δ stampe'!H8),"N.A.",'Input_Δ stampe'!H8)</f>
        <v>99</v>
      </c>
      <c r="CY367">
        <f>IF(ISBLANK('Input_Δ stampe'!I8),"N.A.",'Input_Δ stampe'!I8)</f>
        <v>98</v>
      </c>
      <c r="CZ367">
        <f>IF(ISBLANK('Input_Δ stampe'!J8),"N.A.",'Input_Δ stampe'!J8)</f>
        <v>97</v>
      </c>
      <c r="DA367">
        <f>IF(ISBLANK('Input_Δ stampe'!K8),"N.A.",'Input_Δ stampe'!K8)</f>
        <v>96</v>
      </c>
      <c r="DB367">
        <f>IF(ISBLANK('Input_Δ stampe'!L8),"N.A.",'Input_Δ stampe'!L8)</f>
        <v>95</v>
      </c>
      <c r="DC367">
        <f>IF(ISBLANK('Input_Δ stampe'!M8),"N.A.",'Input_Δ stampe'!M8)</f>
        <v>94</v>
      </c>
      <c r="DF367" s="1">
        <f>YEAR('Input_Δ stampe'!B2)</f>
        <v>2018</v>
      </c>
      <c r="DG367" t="str">
        <f>IF(ISBLANK('Input_Δ stampe'!B9),"N.A.",'Input_Δ stampe'!B9)</f>
        <v>N.A.</v>
      </c>
      <c r="DH367" t="str">
        <f>IF(ISBLANK('Input_Δ stampe'!C9),"N.A.",'Input_Δ stampe'!C9)</f>
        <v>N.A.</v>
      </c>
      <c r="DI367" t="str">
        <f>IF(ISBLANK('Input_Δ stampe'!D9),"N.A.",'Input_Δ stampe'!D9)</f>
        <v>N.A.</v>
      </c>
      <c r="DJ367" t="str">
        <f>IF(ISBLANK('Input_Δ stampe'!E9),"N.A.",'Input_Δ stampe'!E9)</f>
        <v>N.A.</v>
      </c>
      <c r="DK367" t="str">
        <f>IF(ISBLANK('Input_Δ stampe'!F9),"N.A.",'Input_Δ stampe'!F9)</f>
        <v>N.A.</v>
      </c>
      <c r="DL367" t="str">
        <f>IF(ISBLANK('Input_Δ stampe'!G9),"N.A.",'Input_Δ stampe'!G9)</f>
        <v>N.A.</v>
      </c>
      <c r="DM367" t="str">
        <f>IF(ISBLANK('Input_Δ stampe'!H9),"N.A.",'Input_Δ stampe'!H9)</f>
        <v>N.A.</v>
      </c>
      <c r="DN367" t="str">
        <f>IF(ISBLANK('Input_Δ stampe'!I9),"N.A.",'Input_Δ stampe'!I9)</f>
        <v>N.A.</v>
      </c>
      <c r="DO367" t="str">
        <f>IF(ISBLANK('Input_Δ stampe'!J9),"N.A.",'Input_Δ stampe'!J9)</f>
        <v>N.A.</v>
      </c>
      <c r="DP367" t="str">
        <f>IF(ISBLANK('Input_Δ stampe'!K9),"N.A.",'Input_Δ stampe'!K9)</f>
        <v>N.A.</v>
      </c>
      <c r="DQ367" t="str">
        <f>IF(ISBLANK('Input_Δ stampe'!L9),"N.A.",'Input_Δ stampe'!L9)</f>
        <v>N.A.</v>
      </c>
      <c r="DR367" t="str">
        <f>IF(ISBLANK('Input_Δ stampe'!M9),"N.A.",'Input_Δ stampe'!M9)</f>
        <v>N.A.</v>
      </c>
      <c r="DU367" s="1">
        <f>YEAR('Input_Δ stampe'!B2)</f>
        <v>2018</v>
      </c>
      <c r="DV367" t="str">
        <f>IF(ISBLANK('Input_Δ stampe'!B10),"N.A.",'Input_Δ stampe'!B10)</f>
        <v>N.A.</v>
      </c>
      <c r="DW367" t="str">
        <f>IF(ISBLANK('Input_Δ stampe'!C10),"N.A.",'Input_Δ stampe'!C10)</f>
        <v>N.A.</v>
      </c>
      <c r="DX367" t="str">
        <f>IF(ISBLANK('Input_Δ stampe'!D10),"N.A.",'Input_Δ stampe'!D10)</f>
        <v>N.A.</v>
      </c>
      <c r="DY367" t="str">
        <f>IF(ISBLANK('Input_Δ stampe'!E10),"N.A.",'Input_Δ stampe'!E10)</f>
        <v>N.A.</v>
      </c>
      <c r="DZ367" t="str">
        <f>IF(ISBLANK('Input_Δ stampe'!F10),"N.A.",'Input_Δ stampe'!F10)</f>
        <v>N.A.</v>
      </c>
      <c r="EA367" t="str">
        <f>IF(ISBLANK('Input_Δ stampe'!G10),"N.A.",'Input_Δ stampe'!G10)</f>
        <v>N.A.</v>
      </c>
      <c r="EB367" t="str">
        <f>IF(ISBLANK('Input_Δ stampe'!H10),"N.A.",'Input_Δ stampe'!H10)</f>
        <v>N.A.</v>
      </c>
      <c r="EC367" t="str">
        <f>IF(ISBLANK('Input_Δ stampe'!I10),"N.A.",'Input_Δ stampe'!I10)</f>
        <v>N.A.</v>
      </c>
      <c r="ED367" t="str">
        <f>IF(ISBLANK('Input_Δ stampe'!J10),"N.A.",'Input_Δ stampe'!J10)</f>
        <v>N.A.</v>
      </c>
      <c r="EE367" t="str">
        <f>IF(ISBLANK('Input_Δ stampe'!K10),"N.A.",'Input_Δ stampe'!K10)</f>
        <v>N.A.</v>
      </c>
      <c r="EF367" t="str">
        <f>IF(ISBLANK('Input_Δ stampe'!L10),"N.A.",'Input_Δ stampe'!L10)</f>
        <v>N.A.</v>
      </c>
      <c r="EG367" t="str">
        <f>IF(ISBLANK('Input_Δ stampe'!M10),"N.A.",'Input_Δ stampe'!M10)</f>
        <v>N.A.</v>
      </c>
      <c r="EJ367" s="1">
        <f>YEAR('Input_Δ stampe'!B2)</f>
        <v>2018</v>
      </c>
      <c r="EK367" t="str">
        <f>IF(ISBLANK('Input_Δ stampe'!B11),"N.A.",'Input_Δ stampe'!B11)</f>
        <v>N.A.</v>
      </c>
      <c r="EL367" t="str">
        <f>IF(ISBLANK('Input_Δ stampe'!C11),"N.A.",'Input_Δ stampe'!C11)</f>
        <v>N.A.</v>
      </c>
      <c r="EM367" t="str">
        <f>IF(ISBLANK('Input_Δ stampe'!D11),"N.A.",'Input_Δ stampe'!D11)</f>
        <v>N.A.</v>
      </c>
      <c r="EN367" t="str">
        <f>IF(ISBLANK('Input_Δ stampe'!E11),"N.A.",'Input_Δ stampe'!E11)</f>
        <v>N.A.</v>
      </c>
      <c r="EO367" t="str">
        <f>IF(ISBLANK('Input_Δ stampe'!F11),"N.A.",'Input_Δ stampe'!F11)</f>
        <v>N.A.</v>
      </c>
      <c r="EP367" t="str">
        <f>IF(ISBLANK('Input_Δ stampe'!G11),"N.A.",'Input_Δ stampe'!G11)</f>
        <v>N.A.</v>
      </c>
      <c r="EQ367" t="str">
        <f>IF(ISBLANK('Input_Δ stampe'!H11),"N.A.",'Input_Δ stampe'!H11)</f>
        <v>N.A.</v>
      </c>
      <c r="ER367" t="str">
        <f>IF(ISBLANK('Input_Δ stampe'!I11),"N.A.",'Input_Δ stampe'!I11)</f>
        <v>N.A.</v>
      </c>
      <c r="ES367" t="str">
        <f>IF(ISBLANK('Input_Δ stampe'!J11),"N.A.",'Input_Δ stampe'!J11)</f>
        <v>N.A.</v>
      </c>
      <c r="ET367" t="str">
        <f>IF(ISBLANK('Input_Δ stampe'!K11),"N.A.",'Input_Δ stampe'!K11)</f>
        <v>N.A.</v>
      </c>
      <c r="EU367" t="str">
        <f>IF(ISBLANK('Input_Δ stampe'!L11),"N.A.",'Input_Δ stampe'!L11)</f>
        <v>N.A.</v>
      </c>
      <c r="EV367" t="str">
        <f>IF(ISBLANK('Input_Δ stampe'!M11),"N.A.",'Input_Δ stampe'!M11)</f>
        <v>N.A.</v>
      </c>
      <c r="EY367" s="1">
        <f>YEAR('Input_Δ stampe'!B2)</f>
        <v>2018</v>
      </c>
      <c r="EZ367" t="str">
        <f>IF(ISBLANK('Input_Δ stampe'!B12),"N.A.",'Input_Δ stampe'!B12)</f>
        <v>N.A.</v>
      </c>
      <c r="FA367" t="str">
        <f>IF(ISBLANK('Input_Δ stampe'!C12),"N.A.",'Input_Δ stampe'!C12)</f>
        <v>N.A.</v>
      </c>
      <c r="FB367" t="str">
        <f>IF(ISBLANK('Input_Δ stampe'!D12),"N.A.",'Input_Δ stampe'!D12)</f>
        <v>N.A.</v>
      </c>
      <c r="FC367" t="str">
        <f>IF(ISBLANK('Input_Δ stampe'!E12),"N.A.",'Input_Δ stampe'!E12)</f>
        <v>N.A.</v>
      </c>
      <c r="FD367" t="str">
        <f>IF(ISBLANK('Input_Δ stampe'!F12),"N.A.",'Input_Δ stampe'!F12)</f>
        <v>N.A.</v>
      </c>
      <c r="FE367" t="str">
        <f>IF(ISBLANK('Input_Δ stampe'!G12),"N.A.",'Input_Δ stampe'!G12)</f>
        <v>N.A.</v>
      </c>
      <c r="FF367" t="str">
        <f>IF(ISBLANK('Input_Δ stampe'!H12),"N.A.",'Input_Δ stampe'!H12)</f>
        <v>N.A.</v>
      </c>
      <c r="FG367" t="str">
        <f>IF(ISBLANK('Input_Δ stampe'!I12),"N.A.",'Input_Δ stampe'!I12)</f>
        <v>N.A.</v>
      </c>
      <c r="FH367" t="str">
        <f>IF(ISBLANK('Input_Δ stampe'!J12),"N.A.",'Input_Δ stampe'!J12)</f>
        <v>N.A.</v>
      </c>
      <c r="FI367" t="str">
        <f>IF(ISBLANK('Input_Δ stampe'!K12),"N.A.",'Input_Δ stampe'!K12)</f>
        <v>N.A.</v>
      </c>
      <c r="FJ367" t="str">
        <f>IF(ISBLANK('Input_Δ stampe'!L12),"N.A.",'Input_Δ stampe'!L12)</f>
        <v>N.A.</v>
      </c>
      <c r="FK367" t="str">
        <f>IF(ISBLANK('Input_Δ stampe'!M12),"N.A.",'Input_Δ stampe'!M12)</f>
        <v>N.A.</v>
      </c>
      <c r="FN367" s="1">
        <f>YEAR('Input_Δ stampe'!B2)</f>
        <v>2018</v>
      </c>
      <c r="FO367" t="str">
        <f>IF(ISBLANK('Input_Δ stampe'!B13),"N.A.",'Input_Δ stampe'!B13)</f>
        <v>N.A.</v>
      </c>
      <c r="FP367" t="str">
        <f>IF(ISBLANK('Input_Δ stampe'!C13),"N.A.",'Input_Δ stampe'!C13)</f>
        <v>N.A.</v>
      </c>
      <c r="FQ367" t="str">
        <f>IF(ISBLANK('Input_Δ stampe'!D13),"N.A.",'Input_Δ stampe'!D13)</f>
        <v>N.A.</v>
      </c>
      <c r="FR367" t="str">
        <f>IF(ISBLANK('Input_Δ stampe'!E13),"N.A.",'Input_Δ stampe'!E13)</f>
        <v>N.A.</v>
      </c>
      <c r="FS367" t="str">
        <f>IF(ISBLANK('Input_Δ stampe'!F13),"N.A.",'Input_Δ stampe'!F13)</f>
        <v>N.A.</v>
      </c>
      <c r="FT367" t="str">
        <f>IF(ISBLANK('Input_Δ stampe'!G13),"N.A.",'Input_Δ stampe'!G13)</f>
        <v>N.A.</v>
      </c>
      <c r="FU367" t="str">
        <f>IF(ISBLANK('Input_Δ stampe'!H13),"N.A.",'Input_Δ stampe'!H13)</f>
        <v>N.A.</v>
      </c>
      <c r="FV367" t="str">
        <f>IF(ISBLANK('Input_Δ stampe'!I13),"N.A.",'Input_Δ stampe'!I13)</f>
        <v>N.A.</v>
      </c>
      <c r="FW367" t="str">
        <f>IF(ISBLANK('Input_Δ stampe'!J13),"N.A.",'Input_Δ stampe'!J13)</f>
        <v>N.A.</v>
      </c>
      <c r="FX367" t="str">
        <f>IF(ISBLANK('Input_Δ stampe'!K13),"N.A.",'Input_Δ stampe'!K13)</f>
        <v>N.A.</v>
      </c>
      <c r="FY367" t="str">
        <f>IF(ISBLANK('Input_Δ stampe'!L13),"N.A.",'Input_Δ stampe'!L13)</f>
        <v>N.A.</v>
      </c>
      <c r="FZ367" t="str">
        <f>IF(ISBLANK('Input_Δ stampe'!M13),"N.A.",'Input_Δ stampe'!M13)</f>
        <v>N.A.</v>
      </c>
      <c r="GC367" s="1">
        <f>YEAR('Input_Δ stampe'!B2)</f>
        <v>2018</v>
      </c>
      <c r="GD367" t="str">
        <f>IF(ISBLANK('Input_Δ stampe'!B14),"N.A.",'Input_Δ stampe'!B14)</f>
        <v>N.A.</v>
      </c>
      <c r="GE367" t="str">
        <f>IF(ISBLANK('Input_Δ stampe'!C14),"N.A.",'Input_Δ stampe'!C14)</f>
        <v>N.A.</v>
      </c>
      <c r="GF367" t="str">
        <f>IF(ISBLANK('Input_Δ stampe'!D14),"N.A.",'Input_Δ stampe'!D14)</f>
        <v>N.A.</v>
      </c>
      <c r="GG367" t="str">
        <f>IF(ISBLANK('Input_Δ stampe'!E14),"N.A.",'Input_Δ stampe'!E14)</f>
        <v>N.A.</v>
      </c>
      <c r="GH367" t="str">
        <f>IF(ISBLANK('Input_Δ stampe'!F14),"N.A.",'Input_Δ stampe'!F14)</f>
        <v>N.A.</v>
      </c>
      <c r="GI367" t="str">
        <f>IF(ISBLANK('Input_Δ stampe'!G14),"N.A.",'Input_Δ stampe'!G14)</f>
        <v>N.A.</v>
      </c>
      <c r="GJ367" t="str">
        <f>IF(ISBLANK('Input_Δ stampe'!H14),"N.A.",'Input_Δ stampe'!H14)</f>
        <v>N.A.</v>
      </c>
      <c r="GK367" t="str">
        <f>IF(ISBLANK('Input_Δ stampe'!I14),"N.A.",'Input_Δ stampe'!I14)</f>
        <v>N.A.</v>
      </c>
      <c r="GL367" t="str">
        <f>IF(ISBLANK('Input_Δ stampe'!J14),"N.A.",'Input_Δ stampe'!J14)</f>
        <v>N.A.</v>
      </c>
      <c r="GM367" t="str">
        <f>IF(ISBLANK('Input_Δ stampe'!K14),"N.A.",'Input_Δ stampe'!K14)</f>
        <v>N.A.</v>
      </c>
      <c r="GN367" t="str">
        <f>IF(ISBLANK('Input_Δ stampe'!L14),"N.A.",'Input_Δ stampe'!L14)</f>
        <v>N.A.</v>
      </c>
      <c r="GO367" t="str">
        <f>IF(ISBLANK('Input_Δ stampe'!M14),"N.A.",'Input_Δ stampe'!M14)</f>
        <v>N.A.</v>
      </c>
      <c r="GR367" s="1">
        <f>YEAR('Input_Δ stampe'!B2)</f>
        <v>2018</v>
      </c>
      <c r="GS367" t="str">
        <f>IF(ISBLANK('Input_Δ stampe'!B15),"N.A.",'Input_Δ stampe'!B15)</f>
        <v>N.A.</v>
      </c>
      <c r="GT367" t="str">
        <f>IF(ISBLANK('Input_Δ stampe'!C15),"N.A.",'Input_Δ stampe'!C15)</f>
        <v>N.A.</v>
      </c>
      <c r="GU367" t="str">
        <f>IF(ISBLANK('Input_Δ stampe'!D15),"N.A.",'Input_Δ stampe'!D15)</f>
        <v>N.A.</v>
      </c>
      <c r="GV367" t="str">
        <f>IF(ISBLANK('Input_Δ stampe'!E15),"N.A.",'Input_Δ stampe'!E15)</f>
        <v>N.A.</v>
      </c>
      <c r="GW367" t="str">
        <f>IF(ISBLANK('Input_Δ stampe'!F15),"N.A.",'Input_Δ stampe'!F15)</f>
        <v>N.A.</v>
      </c>
      <c r="GX367" t="str">
        <f>IF(ISBLANK('Input_Δ stampe'!G15),"N.A.",'Input_Δ stampe'!G15)</f>
        <v>N.A.</v>
      </c>
      <c r="GY367" t="str">
        <f>IF(ISBLANK('Input_Δ stampe'!H15),"N.A.",'Input_Δ stampe'!H15)</f>
        <v>N.A.</v>
      </c>
      <c r="GZ367" t="str">
        <f>IF(ISBLANK('Input_Δ stampe'!I15),"N.A.",'Input_Δ stampe'!I15)</f>
        <v>N.A.</v>
      </c>
      <c r="HA367" t="str">
        <f>IF(ISBLANK('Input_Δ stampe'!J15),"N.A.",'Input_Δ stampe'!J15)</f>
        <v>N.A.</v>
      </c>
      <c r="HB367" t="str">
        <f>IF(ISBLANK('Input_Δ stampe'!K15),"N.A.",'Input_Δ stampe'!K15)</f>
        <v>N.A.</v>
      </c>
      <c r="HC367" t="str">
        <f>IF(ISBLANK('Input_Δ stampe'!L15),"N.A.",'Input_Δ stampe'!L15)</f>
        <v>N.A.</v>
      </c>
      <c r="HD367" t="str">
        <f>IF(ISBLANK('Input_Δ stampe'!M15),"N.A.",'Input_Δ stampe'!M15)</f>
        <v>N.A.</v>
      </c>
      <c r="HG367" s="1">
        <f>YEAR('Input_Δ stampe'!B2)</f>
        <v>2018</v>
      </c>
      <c r="HH367" t="str">
        <f>IF(ISBLANK('Input_Δ stampe'!B16),"N.A.",'Input_Δ stampe'!B16)</f>
        <v>N.A.</v>
      </c>
      <c r="HI367" t="str">
        <f>IF(ISBLANK('Input_Δ stampe'!C16),"N.A.",'Input_Δ stampe'!C16)</f>
        <v>N.A.</v>
      </c>
      <c r="HJ367" t="str">
        <f>IF(ISBLANK('Input_Δ stampe'!D16),"N.A.",'Input_Δ stampe'!D16)</f>
        <v>N.A.</v>
      </c>
      <c r="HK367" t="str">
        <f>IF(ISBLANK('Input_Δ stampe'!E16),"N.A.",'Input_Δ stampe'!E16)</f>
        <v>N.A.</v>
      </c>
      <c r="HL367" t="str">
        <f>IF(ISBLANK('Input_Δ stampe'!F16),"N.A.",'Input_Δ stampe'!F16)</f>
        <v>N.A.</v>
      </c>
      <c r="HM367" t="str">
        <f>IF(ISBLANK('Input_Δ stampe'!G16),"N.A.",'Input_Δ stampe'!G16)</f>
        <v>N.A.</v>
      </c>
      <c r="HN367" t="str">
        <f>IF(ISBLANK('Input_Δ stampe'!H16),"N.A.",'Input_Δ stampe'!H16)</f>
        <v>N.A.</v>
      </c>
      <c r="HO367" t="str">
        <f>IF(ISBLANK('Input_Δ stampe'!I16),"N.A.",'Input_Δ stampe'!I16)</f>
        <v>N.A.</v>
      </c>
      <c r="HP367" t="str">
        <f>IF(ISBLANK('Input_Δ stampe'!J16),"N.A.",'Input_Δ stampe'!J16)</f>
        <v>N.A.</v>
      </c>
      <c r="HQ367" t="str">
        <f>IF(ISBLANK('Input_Δ stampe'!K16),"N.A.",'Input_Δ stampe'!K16)</f>
        <v>N.A.</v>
      </c>
      <c r="HR367" t="str">
        <f>IF(ISBLANK('Input_Δ stampe'!L16),"N.A.",'Input_Δ stampe'!L16)</f>
        <v>N.A.</v>
      </c>
      <c r="HS367" t="str">
        <f>IF(ISBLANK('Input_Δ stampe'!M16),"N.A.",'Input_Δ stampe'!M16)</f>
        <v>N.A.</v>
      </c>
      <c r="HV367" s="1">
        <f>YEAR('Input_Δ stampe'!B2)</f>
        <v>2018</v>
      </c>
      <c r="HW367" t="str">
        <f>IF(ISBLANK('Input_Δ stampe'!B17),"N.A.",'Input_Δ stampe'!B17)</f>
        <v>N.A.</v>
      </c>
      <c r="HX367" t="str">
        <f>IF(ISBLANK('Input_Δ stampe'!C17),"N.A.",'Input_Δ stampe'!C17)</f>
        <v>N.A.</v>
      </c>
      <c r="HY367" t="str">
        <f>IF(ISBLANK('Input_Δ stampe'!D17),"N.A.",'Input_Δ stampe'!D17)</f>
        <v>N.A.</v>
      </c>
      <c r="HZ367" t="str">
        <f>IF(ISBLANK('Input_Δ stampe'!E17),"N.A.",'Input_Δ stampe'!E17)</f>
        <v>N.A.</v>
      </c>
      <c r="IA367" t="str">
        <f>IF(ISBLANK('Input_Δ stampe'!F17),"N.A.",'Input_Δ stampe'!F17)</f>
        <v>N.A.</v>
      </c>
      <c r="IB367" t="str">
        <f>IF(ISBLANK('Input_Δ stampe'!G17),"N.A.",'Input_Δ stampe'!G17)</f>
        <v>N.A.</v>
      </c>
      <c r="IC367" t="str">
        <f>IF(ISBLANK('Input_Δ stampe'!H17),"N.A.",'Input_Δ stampe'!H17)</f>
        <v>N.A.</v>
      </c>
      <c r="ID367" t="str">
        <f>IF(ISBLANK('Input_Δ stampe'!I17),"N.A.",'Input_Δ stampe'!I17)</f>
        <v>N.A.</v>
      </c>
      <c r="IE367" t="str">
        <f>IF(ISBLANK('Input_Δ stampe'!J17),"N.A.",'Input_Δ stampe'!J17)</f>
        <v>N.A.</v>
      </c>
      <c r="IF367" t="str">
        <f>IF(ISBLANK('Input_Δ stampe'!K17),"N.A.",'Input_Δ stampe'!K17)</f>
        <v>N.A.</v>
      </c>
      <c r="IG367" t="str">
        <f>IF(ISBLANK('Input_Δ stampe'!L17),"N.A.",'Input_Δ stampe'!L17)</f>
        <v>N.A.</v>
      </c>
      <c r="IH367" t="str">
        <f>IF(ISBLANK('Input_Δ stampe'!M17),"N.A.",'Input_Δ stampe'!M17)</f>
        <v>N.A.</v>
      </c>
      <c r="IK367" s="1">
        <f>YEAR('Input_Δ stampe'!B2)</f>
        <v>2018</v>
      </c>
      <c r="IL367" t="str">
        <f>IF(ISBLANK('Input_Δ stampe'!B18),"N.A.",'Input_Δ stampe'!B18)</f>
        <v>N.A.</v>
      </c>
      <c r="IM367" t="str">
        <f>IF(ISBLANK('Input_Δ stampe'!C18),"N.A.",'Input_Δ stampe'!C18)</f>
        <v>N.A.</v>
      </c>
      <c r="IN367" t="str">
        <f>IF(ISBLANK('Input_Δ stampe'!D18),"N.A.",'Input_Δ stampe'!D18)</f>
        <v>N.A.</v>
      </c>
      <c r="IO367" t="str">
        <f>IF(ISBLANK('Input_Δ stampe'!E18),"N.A.",'Input_Δ stampe'!E18)</f>
        <v>N.A.</v>
      </c>
      <c r="IP367" t="str">
        <f>IF(ISBLANK('Input_Δ stampe'!F18),"N.A.",'Input_Δ stampe'!F18)</f>
        <v>N.A.</v>
      </c>
      <c r="IQ367" t="str">
        <f>IF(ISBLANK('Input_Δ stampe'!G18),"N.A.",'Input_Δ stampe'!G18)</f>
        <v>N.A.</v>
      </c>
      <c r="IR367" t="str">
        <f>IF(ISBLANK('Input_Δ stampe'!H18),"N.A.",'Input_Δ stampe'!H18)</f>
        <v>N.A.</v>
      </c>
      <c r="IS367" t="str">
        <f>IF(ISBLANK('Input_Δ stampe'!I18),"N.A.",'Input_Δ stampe'!I18)</f>
        <v>N.A.</v>
      </c>
      <c r="IT367" t="str">
        <f>IF(ISBLANK('Input_Δ stampe'!J18),"N.A.",'Input_Δ stampe'!J18)</f>
        <v>N.A.</v>
      </c>
      <c r="IU367" t="str">
        <f>IF(ISBLANK('Input_Δ stampe'!K18),"N.A.",'Input_Δ stampe'!K18)</f>
        <v>N.A.</v>
      </c>
      <c r="IV367" t="str">
        <f>IF(ISBLANK('Input_Δ stampe'!L18),"N.A.",'Input_Δ stampe'!L18)</f>
        <v>N.A.</v>
      </c>
      <c r="IW367" t="str">
        <f>IF(ISBLANK('Input_Δ stampe'!M18),"N.A.",'Input_Δ stampe'!M18)</f>
        <v>N.A.</v>
      </c>
      <c r="IZ367" s="1">
        <f>YEAR('Input_Δ stampe'!B2)</f>
        <v>2018</v>
      </c>
      <c r="JA367" t="str">
        <f>IF(ISBLANK('Input_Δ stampe'!B19),"N.A.",'Input_Δ stampe'!B19)</f>
        <v>N.A.</v>
      </c>
      <c r="JB367" t="str">
        <f>IF(ISBLANK('Input_Δ stampe'!C19),"N.A.",'Input_Δ stampe'!C19)</f>
        <v>N.A.</v>
      </c>
      <c r="JC367" t="str">
        <f>IF(ISBLANK('Input_Δ stampe'!D19),"N.A.",'Input_Δ stampe'!D19)</f>
        <v>N.A.</v>
      </c>
      <c r="JD367" t="str">
        <f>IF(ISBLANK('Input_Δ stampe'!E19),"N.A.",'Input_Δ stampe'!E19)</f>
        <v>N.A.</v>
      </c>
      <c r="JE367" t="str">
        <f>IF(ISBLANK('Input_Δ stampe'!F19),"N.A.",'Input_Δ stampe'!F19)</f>
        <v>N.A.</v>
      </c>
      <c r="JF367" t="str">
        <f>IF(ISBLANK('Input_Δ stampe'!G19),"N.A.",'Input_Δ stampe'!G19)</f>
        <v>N.A.</v>
      </c>
      <c r="JG367" t="str">
        <f>IF(ISBLANK('Input_Δ stampe'!H19),"N.A.",'Input_Δ stampe'!H19)</f>
        <v>N.A.</v>
      </c>
      <c r="JH367" t="str">
        <f>IF(ISBLANK('Input_Δ stampe'!I19),"N.A.",'Input_Δ stampe'!I19)</f>
        <v>N.A.</v>
      </c>
      <c r="JI367" t="str">
        <f>IF(ISBLANK('Input_Δ stampe'!J19),"N.A.",'Input_Δ stampe'!J19)</f>
        <v>N.A.</v>
      </c>
      <c r="JJ367" t="str">
        <f>IF(ISBLANK('Input_Δ stampe'!K19),"N.A.",'Input_Δ stampe'!K19)</f>
        <v>N.A.</v>
      </c>
      <c r="JK367" t="str">
        <f>IF(ISBLANK('Input_Δ stampe'!L19),"N.A.",'Input_Δ stampe'!L19)</f>
        <v>N.A.</v>
      </c>
      <c r="JL367" t="str">
        <f>IF(ISBLANK('Input_Δ stampe'!M19),"N.A.",'Input_Δ stampe'!M19)</f>
        <v>N.A.</v>
      </c>
      <c r="JO367" s="1">
        <f>YEAR('Input_Δ stampe'!B2)</f>
        <v>2018</v>
      </c>
      <c r="JP367" t="str">
        <f>IF(ISBLANK('Input_Δ stampe'!B20),"N.A.",'Input_Δ stampe'!B20)</f>
        <v>N.A.</v>
      </c>
      <c r="JQ367" t="str">
        <f>IF(ISBLANK('Input_Δ stampe'!C20),"N.A.",'Input_Δ stampe'!C20)</f>
        <v>N.A.</v>
      </c>
      <c r="JR367" t="str">
        <f>IF(ISBLANK('Input_Δ stampe'!D20),"N.A.",'Input_Δ stampe'!D20)</f>
        <v>N.A.</v>
      </c>
      <c r="JS367" t="str">
        <f>IF(ISBLANK('Input_Δ stampe'!E20),"N.A.",'Input_Δ stampe'!E20)</f>
        <v>N.A.</v>
      </c>
      <c r="JT367" t="str">
        <f>IF(ISBLANK('Input_Δ stampe'!F20),"N.A.",'Input_Δ stampe'!F20)</f>
        <v>N.A.</v>
      </c>
      <c r="JU367" t="str">
        <f>IF(ISBLANK('Input_Δ stampe'!G20),"N.A.",'Input_Δ stampe'!G20)</f>
        <v>N.A.</v>
      </c>
      <c r="JV367" t="str">
        <f>IF(ISBLANK('Input_Δ stampe'!H20),"N.A.",'Input_Δ stampe'!H20)</f>
        <v>N.A.</v>
      </c>
      <c r="JW367" t="str">
        <f>IF(ISBLANK('Input_Δ stampe'!I20),"N.A.",'Input_Δ stampe'!I20)</f>
        <v>N.A.</v>
      </c>
      <c r="JX367" t="str">
        <f>IF(ISBLANK('Input_Δ stampe'!J20),"N.A.",'Input_Δ stampe'!J20)</f>
        <v>N.A.</v>
      </c>
      <c r="JY367" t="str">
        <f>IF(ISBLANK('Input_Δ stampe'!K20),"N.A.",'Input_Δ stampe'!K20)</f>
        <v>N.A.</v>
      </c>
      <c r="JZ367" t="str">
        <f>IF(ISBLANK('Input_Δ stampe'!L20),"N.A.",'Input_Δ stampe'!L20)</f>
        <v>N.A.</v>
      </c>
      <c r="KA367" t="str">
        <f>IF(ISBLANK('Input_Δ stampe'!M20),"N.A.",'Input_Δ stampe'!M20)</f>
        <v>N.A.</v>
      </c>
      <c r="KD367" s="1">
        <f>YEAR('Input_Δ stampe'!B2)</f>
        <v>2018</v>
      </c>
      <c r="KE367" t="str">
        <f>IF(ISBLANK('Input_Δ stampe'!B21),"N.A.",'Input_Δ stampe'!B21)</f>
        <v>N.A.</v>
      </c>
      <c r="KF367" t="str">
        <f>IF(ISBLANK('Input_Δ stampe'!C21),"N.A.",'Input_Δ stampe'!C21)</f>
        <v>N.A.</v>
      </c>
      <c r="KG367" t="str">
        <f>IF(ISBLANK('Input_Δ stampe'!D21),"N.A.",'Input_Δ stampe'!D21)</f>
        <v>N.A.</v>
      </c>
      <c r="KH367" t="str">
        <f>IF(ISBLANK('Input_Δ stampe'!E21),"N.A.",'Input_Δ stampe'!E21)</f>
        <v>N.A.</v>
      </c>
      <c r="KI367" t="str">
        <f>IF(ISBLANK('Input_Δ stampe'!F21),"N.A.",'Input_Δ stampe'!F21)</f>
        <v>N.A.</v>
      </c>
      <c r="KJ367" t="str">
        <f>IF(ISBLANK('Input_Δ stampe'!G21),"N.A.",'Input_Δ stampe'!G21)</f>
        <v>N.A.</v>
      </c>
      <c r="KK367" t="str">
        <f>IF(ISBLANK('Input_Δ stampe'!H21),"N.A.",'Input_Δ stampe'!H21)</f>
        <v>N.A.</v>
      </c>
      <c r="KL367" t="str">
        <f>IF(ISBLANK('Input_Δ stampe'!I21),"N.A.",'Input_Δ stampe'!I21)</f>
        <v>N.A.</v>
      </c>
      <c r="KM367" t="str">
        <f>IF(ISBLANK('Input_Δ stampe'!J21),"N.A.",'Input_Δ stampe'!J21)</f>
        <v>N.A.</v>
      </c>
      <c r="KN367" t="str">
        <f>IF(ISBLANK('Input_Δ stampe'!K21),"N.A.",'Input_Δ stampe'!K21)</f>
        <v>N.A.</v>
      </c>
      <c r="KO367" t="str">
        <f>IF(ISBLANK('Input_Δ stampe'!L21),"N.A.",'Input_Δ stampe'!L21)</f>
        <v>N.A.</v>
      </c>
      <c r="KP367" t="str">
        <f>IF(ISBLANK('Input_Δ stampe'!M21),"N.A.",'Input_Δ stampe'!M21)</f>
        <v>N.A.</v>
      </c>
      <c r="KS367" s="1">
        <f>YEAR('Input_Δ stampe'!B2)</f>
        <v>2018</v>
      </c>
      <c r="KT367" t="str">
        <f>IF(ISBLANK('Input_Δ stampe'!B22),"N.A.",'Input_Δ stampe'!B22)</f>
        <v>N.A.</v>
      </c>
      <c r="KU367" t="str">
        <f>IF(ISBLANK('Input_Δ stampe'!C22),"N.A.",'Input_Δ stampe'!C22)</f>
        <v>N.A.</v>
      </c>
      <c r="KV367" t="str">
        <f>IF(ISBLANK('Input_Δ stampe'!D22),"N.A.",'Input_Δ stampe'!D22)</f>
        <v>N.A.</v>
      </c>
      <c r="KW367" t="str">
        <f>IF(ISBLANK('Input_Δ stampe'!E22),"N.A.",'Input_Δ stampe'!E22)</f>
        <v>N.A.</v>
      </c>
      <c r="KX367" t="str">
        <f>IF(ISBLANK('Input_Δ stampe'!F22),"N.A.",'Input_Δ stampe'!F22)</f>
        <v>N.A.</v>
      </c>
      <c r="KY367" t="str">
        <f>IF(ISBLANK('Input_Δ stampe'!G22),"N.A.",'Input_Δ stampe'!G22)</f>
        <v>N.A.</v>
      </c>
      <c r="KZ367" t="str">
        <f>IF(ISBLANK('Input_Δ stampe'!H22),"N.A.",'Input_Δ stampe'!H22)</f>
        <v>N.A.</v>
      </c>
      <c r="LA367" t="str">
        <f>IF(ISBLANK('Input_Δ stampe'!I22),"N.A.",'Input_Δ stampe'!I22)</f>
        <v>N.A.</v>
      </c>
      <c r="LB367" t="str">
        <f>IF(ISBLANK('Input_Δ stampe'!J22),"N.A.",'Input_Δ stampe'!J22)</f>
        <v>N.A.</v>
      </c>
      <c r="LC367" t="str">
        <f>IF(ISBLANK('Input_Δ stampe'!K22),"N.A.",'Input_Δ stampe'!K22)</f>
        <v>N.A.</v>
      </c>
      <c r="LD367" t="str">
        <f>IF(ISBLANK('Input_Δ stampe'!L22),"N.A.",'Input_Δ stampe'!L22)</f>
        <v>N.A.</v>
      </c>
      <c r="LE367" t="str">
        <f>IF(ISBLANK('Input_Δ stampe'!M22),"N.A.",'Input_Δ stampe'!M22)</f>
        <v>N.A.</v>
      </c>
      <c r="LH367" s="1">
        <f>YEAR('Input_Δ stampe'!B2)</f>
        <v>2018</v>
      </c>
      <c r="LI367" t="str">
        <f>IF(ISBLANK('Input_Δ stampe'!B23),"N.A.",'Input_Δ stampe'!B23)</f>
        <v>N.A.</v>
      </c>
      <c r="LJ367" t="str">
        <f>IF(ISBLANK('Input_Δ stampe'!C23),"N.A.",'Input_Δ stampe'!C23)</f>
        <v>N.A.</v>
      </c>
      <c r="LK367" t="str">
        <f>IF(ISBLANK('Input_Δ stampe'!D23),"N.A.",'Input_Δ stampe'!D23)</f>
        <v>N.A.</v>
      </c>
      <c r="LL367" t="str">
        <f>IF(ISBLANK('Input_Δ stampe'!E23),"N.A.",'Input_Δ stampe'!E23)</f>
        <v>N.A.</v>
      </c>
      <c r="LM367" t="str">
        <f>IF(ISBLANK('Input_Δ stampe'!F23),"N.A.",'Input_Δ stampe'!F23)</f>
        <v>N.A.</v>
      </c>
      <c r="LN367" t="str">
        <f>IF(ISBLANK('Input_Δ stampe'!G23),"N.A.",'Input_Δ stampe'!G23)</f>
        <v>N.A.</v>
      </c>
      <c r="LO367" t="str">
        <f>IF(ISBLANK('Input_Δ stampe'!H23),"N.A.",'Input_Δ stampe'!H23)</f>
        <v>N.A.</v>
      </c>
      <c r="LP367" t="str">
        <f>IF(ISBLANK('Input_Δ stampe'!I23),"N.A.",'Input_Δ stampe'!I23)</f>
        <v>N.A.</v>
      </c>
      <c r="LQ367" t="str">
        <f>IF(ISBLANK('Input_Δ stampe'!J23),"N.A.",'Input_Δ stampe'!J23)</f>
        <v>N.A.</v>
      </c>
      <c r="LR367" t="str">
        <f>IF(ISBLANK('Input_Δ stampe'!K23),"N.A.",'Input_Δ stampe'!K23)</f>
        <v>N.A.</v>
      </c>
      <c r="LS367" t="str">
        <f>IF(ISBLANK('Input_Δ stampe'!L23),"N.A.",'Input_Δ stampe'!L23)</f>
        <v>N.A.</v>
      </c>
      <c r="LT367" t="str">
        <f>IF(ISBLANK('Input_Δ stampe'!M23),"N.A.",'Input_Δ stampe'!M23)</f>
        <v>N.A.</v>
      </c>
      <c r="LW367" s="1">
        <f>YEAR('Input_Δ stampe'!B2)</f>
        <v>2018</v>
      </c>
      <c r="LX367" t="str">
        <f>IF(ISBLANK('Input_Δ stampe'!B24),"N.A.",'Input_Δ stampe'!B24)</f>
        <v>N.A.</v>
      </c>
      <c r="LY367" t="str">
        <f>IF(ISBLANK('Input_Δ stampe'!C24),"N.A.",'Input_Δ stampe'!C24)</f>
        <v>N.A.</v>
      </c>
      <c r="LZ367" t="str">
        <f>IF(ISBLANK('Input_Δ stampe'!D24),"N.A.",'Input_Δ stampe'!D24)</f>
        <v>N.A.</v>
      </c>
      <c r="MA367" t="str">
        <f>IF(ISBLANK('Input_Δ stampe'!E24),"N.A.",'Input_Δ stampe'!E24)</f>
        <v>N.A.</v>
      </c>
      <c r="MB367" t="str">
        <f>IF(ISBLANK('Input_Δ stampe'!F24),"N.A.",'Input_Δ stampe'!F24)</f>
        <v>N.A.</v>
      </c>
      <c r="MC367" t="str">
        <f>IF(ISBLANK('Input_Δ stampe'!G24),"N.A.",'Input_Δ stampe'!G24)</f>
        <v>N.A.</v>
      </c>
      <c r="MD367" t="str">
        <f>IF(ISBLANK('Input_Δ stampe'!H24),"N.A.",'Input_Δ stampe'!H24)</f>
        <v>N.A.</v>
      </c>
      <c r="ME367" t="str">
        <f>IF(ISBLANK('Input_Δ stampe'!I24),"N.A.",'Input_Δ stampe'!I24)</f>
        <v>N.A.</v>
      </c>
      <c r="MF367" t="str">
        <f>IF(ISBLANK('Input_Δ stampe'!J24),"N.A.",'Input_Δ stampe'!J24)</f>
        <v>N.A.</v>
      </c>
      <c r="MG367" t="str">
        <f>IF(ISBLANK('Input_Δ stampe'!K24),"N.A.",'Input_Δ stampe'!K24)</f>
        <v>N.A.</v>
      </c>
      <c r="MH367" t="str">
        <f>IF(ISBLANK('Input_Δ stampe'!L24),"N.A.",'Input_Δ stampe'!L24)</f>
        <v>N.A.</v>
      </c>
      <c r="MI367" t="str">
        <f>IF(ISBLANK('Input_Δ stampe'!M24),"N.A.",'Input_Δ stampe'!M24)</f>
        <v>N.A.</v>
      </c>
      <c r="ML367" s="1">
        <f>YEAR('Input_Δ stampe'!B2)</f>
        <v>2018</v>
      </c>
      <c r="MM367" t="str">
        <f>IF(ISBLANK('Input_Δ stampe'!B25),"N.A.",'Input_Δ stampe'!B25)</f>
        <v>N.A.</v>
      </c>
      <c r="MN367" t="str">
        <f>IF(ISBLANK('Input_Δ stampe'!C25),"N.A.",'Input_Δ stampe'!C25)</f>
        <v>N.A.</v>
      </c>
      <c r="MO367" t="str">
        <f>IF(ISBLANK('Input_Δ stampe'!D25),"N.A.",'Input_Δ stampe'!D25)</f>
        <v>N.A.</v>
      </c>
      <c r="MP367" t="str">
        <f>IF(ISBLANK('Input_Δ stampe'!E25),"N.A.",'Input_Δ stampe'!E25)</f>
        <v>N.A.</v>
      </c>
      <c r="MQ367" t="str">
        <f>IF(ISBLANK('Input_Δ stampe'!F25),"N.A.",'Input_Δ stampe'!F25)</f>
        <v>N.A.</v>
      </c>
      <c r="MR367" t="str">
        <f>IF(ISBLANK('Input_Δ stampe'!G25),"N.A.",'Input_Δ stampe'!G25)</f>
        <v>N.A.</v>
      </c>
      <c r="MS367" t="str">
        <f>IF(ISBLANK('Input_Δ stampe'!H25),"N.A.",'Input_Δ stampe'!H25)</f>
        <v>N.A.</v>
      </c>
      <c r="MT367" t="str">
        <f>IF(ISBLANK('Input_Δ stampe'!I25),"N.A.",'Input_Δ stampe'!I25)</f>
        <v>N.A.</v>
      </c>
      <c r="MU367" t="str">
        <f>IF(ISBLANK('Input_Δ stampe'!J25),"N.A.",'Input_Δ stampe'!J25)</f>
        <v>N.A.</v>
      </c>
      <c r="MV367" t="str">
        <f>IF(ISBLANK('Input_Δ stampe'!K25),"N.A.",'Input_Δ stampe'!K25)</f>
        <v>N.A.</v>
      </c>
      <c r="MW367" t="str">
        <f>IF(ISBLANK('Input_Δ stampe'!L25),"N.A.",'Input_Δ stampe'!L25)</f>
        <v>N.A.</v>
      </c>
      <c r="MX367" t="str">
        <f>IF(ISBLANK('Input_Δ stampe'!M25),"N.A.",'Input_Δ stampe'!M25)</f>
        <v>N.A.</v>
      </c>
      <c r="NA367" s="1">
        <f>YEAR('Input_Δ stampe'!B2)</f>
        <v>2018</v>
      </c>
      <c r="NB367" t="str">
        <f>IF(ISBLANK('Input_Δ stampe'!B26),"N.A.",'Input_Δ stampe'!B26)</f>
        <v>N.A.</v>
      </c>
      <c r="NC367" t="str">
        <f>IF(ISBLANK('Input_Δ stampe'!C26),"N.A.",'Input_Δ stampe'!C26)</f>
        <v>N.A.</v>
      </c>
      <c r="ND367" t="str">
        <f>IF(ISBLANK('Input_Δ stampe'!D26),"N.A.",'Input_Δ stampe'!D26)</f>
        <v>N.A.</v>
      </c>
      <c r="NE367" t="str">
        <f>IF(ISBLANK('Input_Δ stampe'!E26),"N.A.",'Input_Δ stampe'!E26)</f>
        <v>N.A.</v>
      </c>
      <c r="NF367" t="str">
        <f>IF(ISBLANK('Input_Δ stampe'!F26),"N.A.",'Input_Δ stampe'!F26)</f>
        <v>N.A.</v>
      </c>
      <c r="NG367" t="str">
        <f>IF(ISBLANK('Input_Δ stampe'!G26),"N.A.",'Input_Δ stampe'!G26)</f>
        <v>N.A.</v>
      </c>
      <c r="NH367" t="str">
        <f>IF(ISBLANK('Input_Δ stampe'!H26),"N.A.",'Input_Δ stampe'!H26)</f>
        <v>N.A.</v>
      </c>
      <c r="NI367" t="str">
        <f>IF(ISBLANK('Input_Δ stampe'!I26),"N.A.",'Input_Δ stampe'!I26)</f>
        <v>N.A.</v>
      </c>
      <c r="NJ367" t="str">
        <f>IF(ISBLANK('Input_Δ stampe'!J26),"N.A.",'Input_Δ stampe'!J26)</f>
        <v>N.A.</v>
      </c>
      <c r="NK367" t="str">
        <f>IF(ISBLANK('Input_Δ stampe'!K26),"N.A.",'Input_Δ stampe'!K26)</f>
        <v>N.A.</v>
      </c>
      <c r="NL367" t="str">
        <f>IF(ISBLANK('Input_Δ stampe'!L26),"N.A.",'Input_Δ stampe'!L26)</f>
        <v>N.A.</v>
      </c>
      <c r="NM367" t="str">
        <f>IF(ISBLANK('Input_Δ stampe'!M26),"N.A.",'Input_Δ stampe'!M26)</f>
        <v>N.A.</v>
      </c>
      <c r="NP367" s="1">
        <f>YEAR('Input_Δ stampe'!B2)</f>
        <v>2018</v>
      </c>
      <c r="NQ367" t="str">
        <f>IF(ISBLANK('Input_Δ stampe'!B27),"N.A.",'Input_Δ stampe'!B27)</f>
        <v>N.A.</v>
      </c>
      <c r="NR367" t="str">
        <f>IF(ISBLANK('Input_Δ stampe'!C27),"N.A.",'Input_Δ stampe'!C27)</f>
        <v>N.A.</v>
      </c>
      <c r="NS367" t="str">
        <f>IF(ISBLANK('Input_Δ stampe'!D27),"N.A.",'Input_Δ stampe'!D27)</f>
        <v>N.A.</v>
      </c>
      <c r="NT367" t="str">
        <f>IF(ISBLANK('Input_Δ stampe'!E27),"N.A.",'Input_Δ stampe'!E27)</f>
        <v>N.A.</v>
      </c>
      <c r="NU367" t="str">
        <f>IF(ISBLANK('Input_Δ stampe'!F27),"N.A.",'Input_Δ stampe'!F27)</f>
        <v>N.A.</v>
      </c>
      <c r="NV367" t="str">
        <f>IF(ISBLANK('Input_Δ stampe'!G27),"N.A.",'Input_Δ stampe'!G27)</f>
        <v>N.A.</v>
      </c>
      <c r="NW367" t="str">
        <f>IF(ISBLANK('Input_Δ stampe'!H27),"N.A.",'Input_Δ stampe'!H27)</f>
        <v>N.A.</v>
      </c>
      <c r="NX367" t="str">
        <f>IF(ISBLANK('Input_Δ stampe'!I27),"N.A.",'Input_Δ stampe'!I27)</f>
        <v>N.A.</v>
      </c>
      <c r="NY367" t="str">
        <f>IF(ISBLANK('Input_Δ stampe'!J27),"N.A.",'Input_Δ stampe'!J27)</f>
        <v>N.A.</v>
      </c>
      <c r="NZ367" t="str">
        <f>IF(ISBLANK('Input_Δ stampe'!K27),"N.A.",'Input_Δ stampe'!K27)</f>
        <v>N.A.</v>
      </c>
      <c r="OA367" t="str">
        <f>IF(ISBLANK('Input_Δ stampe'!L27),"N.A.",'Input_Δ stampe'!L27)</f>
        <v>N.A.</v>
      </c>
      <c r="OB367" t="str">
        <f>IF(ISBLANK('Input_Δ stampe'!M27),"N.A.",'Input_Δ stampe'!M27)</f>
        <v>N.A.</v>
      </c>
      <c r="OE367" s="1">
        <f>YEAR('Input_Δ stampe'!B2)</f>
        <v>2018</v>
      </c>
      <c r="OF367" t="str">
        <f>IF(ISBLANK('Input_Δ stampe'!B28),"N.A.",'Input_Δ stampe'!B28)</f>
        <v>N.A.</v>
      </c>
      <c r="OG367" t="str">
        <f>IF(ISBLANK('Input_Δ stampe'!C28),"N.A.",'Input_Δ stampe'!C28)</f>
        <v>N.A.</v>
      </c>
      <c r="OH367" t="str">
        <f>IF(ISBLANK('Input_Δ stampe'!D28),"N.A.",'Input_Δ stampe'!D28)</f>
        <v>N.A.</v>
      </c>
      <c r="OI367" t="str">
        <f>IF(ISBLANK('Input_Δ stampe'!E28),"N.A.",'Input_Δ stampe'!E28)</f>
        <v>N.A.</v>
      </c>
      <c r="OJ367" t="str">
        <f>IF(ISBLANK('Input_Δ stampe'!F28),"N.A.",'Input_Δ stampe'!F28)</f>
        <v>N.A.</v>
      </c>
      <c r="OK367" t="str">
        <f>IF(ISBLANK('Input_Δ stampe'!G28),"N.A.",'Input_Δ stampe'!G28)</f>
        <v>N.A.</v>
      </c>
      <c r="OL367" t="str">
        <f>IF(ISBLANK('Input_Δ stampe'!H28),"N.A.",'Input_Δ stampe'!H28)</f>
        <v>N.A.</v>
      </c>
      <c r="OM367" t="str">
        <f>IF(ISBLANK('Input_Δ stampe'!I28),"N.A.",'Input_Δ stampe'!I28)</f>
        <v>N.A.</v>
      </c>
      <c r="ON367" t="str">
        <f>IF(ISBLANK('Input_Δ stampe'!J28),"N.A.",'Input_Δ stampe'!J28)</f>
        <v>N.A.</v>
      </c>
      <c r="OO367" t="str">
        <f>IF(ISBLANK('Input_Δ stampe'!K28),"N.A.",'Input_Δ stampe'!K28)</f>
        <v>N.A.</v>
      </c>
      <c r="OP367" t="str">
        <f>IF(ISBLANK('Input_Δ stampe'!L28),"N.A.",'Input_Δ stampe'!L28)</f>
        <v>N.A.</v>
      </c>
      <c r="OQ367" t="str">
        <f>IF(ISBLANK('Input_Δ stampe'!M28),"N.A.",'Input_Δ stampe'!M28)</f>
        <v>N.A.</v>
      </c>
      <c r="OT367" s="1">
        <f>YEAR('Input_Δ stampe'!B2)</f>
        <v>2018</v>
      </c>
      <c r="OU367">
        <f>IF(ISBLANK('Input_Δ stampe'!B29),"N.A.",'Input_Δ stampe'!B29)</f>
        <v>615</v>
      </c>
      <c r="OV367">
        <f>IF(ISBLANK('Input_Δ stampe'!C29),"N.A.",'Input_Δ stampe'!C29)</f>
        <v>609</v>
      </c>
      <c r="OW367">
        <f>IF(ISBLANK('Input_Δ stampe'!D29),"N.A.",'Input_Δ stampe'!D29)</f>
        <v>603</v>
      </c>
      <c r="OX367">
        <f>IF(ISBLANK('Input_Δ stampe'!E29),"N.A.",'Input_Δ stampe'!E29)</f>
        <v>597</v>
      </c>
      <c r="OY367">
        <f>IF(ISBLANK('Input_Δ stampe'!F29),"N.A.",'Input_Δ stampe'!F29)</f>
        <v>591</v>
      </c>
      <c r="OZ367">
        <f>IF(ISBLANK('Input_Δ stampe'!G29),"N.A.",'Input_Δ stampe'!G29)</f>
        <v>585</v>
      </c>
      <c r="PA367">
        <f>IF(ISBLANK('Input_Δ stampe'!H29),"N.A.",'Input_Δ stampe'!H29)</f>
        <v>579</v>
      </c>
      <c r="PB367">
        <f>IF(ISBLANK('Input_Δ stampe'!I29),"N.A.",'Input_Δ stampe'!I29)</f>
        <v>573</v>
      </c>
      <c r="PC367">
        <f>IF(ISBLANK('Input_Δ stampe'!J29),"N.A.",'Input_Δ stampe'!J29)</f>
        <v>567</v>
      </c>
      <c r="PD367">
        <f>IF(ISBLANK('Input_Δ stampe'!K29),"N.A.",'Input_Δ stampe'!K29)</f>
        <v>561</v>
      </c>
      <c r="PE367">
        <f>IF(ISBLANK('Input_Δ stampe'!L29),"N.A.",'Input_Δ stampe'!L29)</f>
        <v>555</v>
      </c>
      <c r="PF367" s="15">
        <f>IF(ISBLANK('Input_Δ stampe'!M29),"N.A.",'Input_Δ stampe'!M29)</f>
        <v>549</v>
      </c>
    </row>
    <row r="368" spans="1:422">
      <c r="A368" s="20" t="str">
        <f>Calcolo_organizzazione_2!A66</f>
        <v>SALES</v>
      </c>
      <c r="B368" s="26">
        <f>Calcolo_organizzazione_2!B66</f>
        <v>-0.11881188118811881</v>
      </c>
      <c r="C368" s="26">
        <f>Calcolo_organizzazione_2!C66</f>
        <v>-0.12</v>
      </c>
      <c r="D368" s="26">
        <f>Calcolo_organizzazione_2!D66</f>
        <v>-0.12121212121212122</v>
      </c>
      <c r="E368" s="26">
        <f>Calcolo_organizzazione_2!E66</f>
        <v>-0.12244897959183673</v>
      </c>
      <c r="F368" s="26">
        <f>Calcolo_organizzazione_2!F66</f>
        <v>-0.12371134020618557</v>
      </c>
      <c r="G368" s="26">
        <f>Calcolo_organizzazione_2!G66</f>
        <v>-0.125</v>
      </c>
      <c r="H368" s="26">
        <f>Calcolo_organizzazione_2!H66</f>
        <v>-0.12631578947368421</v>
      </c>
      <c r="I368" s="26">
        <f>Calcolo_organizzazione_2!I66</f>
        <v>-0.1276595744680851</v>
      </c>
      <c r="J368" s="26">
        <f>Calcolo_organizzazione_2!J66</f>
        <v>-0.12903225806451613</v>
      </c>
      <c r="K368" s="26">
        <f>Calcolo_organizzazione_2!K66</f>
        <v>-0.13043478260869565</v>
      </c>
      <c r="L368" s="26">
        <f>Calcolo_organizzazione_2!L66</f>
        <v>-0.13186813186813187</v>
      </c>
      <c r="M368" s="26">
        <f>Calcolo_organizzazione_2!M66</f>
        <v>-0.13333333333333333</v>
      </c>
      <c r="N368" s="26"/>
      <c r="Q368" s="1">
        <f>YEAR(EDATE('Input_Δ stampe'!B2,12))</f>
        <v>2019</v>
      </c>
      <c r="R368">
        <f>IF(ISBLANK('Input_Δ stampe'!N3),"N.A.",'Input_Δ stampe'!N3)</f>
        <v>88</v>
      </c>
      <c r="S368">
        <f>IF(ISBLANK('Input_Δ stampe'!O3),"N.A.",'Input_Δ stampe'!O3)</f>
        <v>87</v>
      </c>
      <c r="T368">
        <f>IF(ISBLANK('Input_Δ stampe'!P3),"N.A.",'Input_Δ stampe'!P3)</f>
        <v>86</v>
      </c>
      <c r="U368">
        <f>IF(ISBLANK('Input_Δ stampe'!Q3),"N.A.",'Input_Δ stampe'!Q3)</f>
        <v>85</v>
      </c>
      <c r="V368">
        <f>IF(ISBLANK('Input_Δ stampe'!R3),"N.A.",'Input_Δ stampe'!R3)</f>
        <v>84</v>
      </c>
      <c r="W368">
        <f>IF(ISBLANK('Input_Δ stampe'!S3),"N.A.",'Input_Δ stampe'!S3)</f>
        <v>83</v>
      </c>
      <c r="X368">
        <f>IF(ISBLANK('Input_Δ stampe'!T3),"N.A.",'Input_Δ stampe'!T3)</f>
        <v>82</v>
      </c>
      <c r="Y368">
        <f>IF(ISBLANK('Input_Δ stampe'!U3),"N.A.",'Input_Δ stampe'!U3)</f>
        <v>81</v>
      </c>
      <c r="Z368">
        <f>IF(ISBLANK('Input_Δ stampe'!V3),"N.A.",'Input_Δ stampe'!V3)</f>
        <v>80</v>
      </c>
      <c r="AA368">
        <f>IF(ISBLANK('Input_Δ stampe'!W3),"N.A.",'Input_Δ stampe'!W3)</f>
        <v>79</v>
      </c>
      <c r="AB368">
        <f>IF(ISBLANK('Input_Δ stampe'!X3),"N.A.",'Input_Δ stampe'!X3)</f>
        <v>78</v>
      </c>
      <c r="AC368">
        <f>IF(ISBLANK('Input_Δ stampe'!Y3),"N.A.",'Input_Δ stampe'!Y3)</f>
        <v>77</v>
      </c>
      <c r="AH368" s="1">
        <f>YEAR(EDATE('Input_Δ stampe'!B2,12))</f>
        <v>2019</v>
      </c>
      <c r="AI368">
        <f>IF(ISBLANK('Input_Δ stampe'!N4),"N.A.",'Input_Δ stampe'!N4)</f>
        <v>89</v>
      </c>
      <c r="AJ368">
        <f>IF(ISBLANK('Input_Δ stampe'!O4),"N.A.",'Input_Δ stampe'!O4)</f>
        <v>88</v>
      </c>
      <c r="AK368">
        <f>IF(ISBLANK('Input_Δ stampe'!P4),"N.A.",'Input_Δ stampe'!P4)</f>
        <v>87</v>
      </c>
      <c r="AL368">
        <f>IF(ISBLANK('Input_Δ stampe'!Q4),"N.A.",'Input_Δ stampe'!Q4)</f>
        <v>86</v>
      </c>
      <c r="AM368">
        <f>IF(ISBLANK('Input_Δ stampe'!R4),"N.A.",'Input_Δ stampe'!R4)</f>
        <v>85</v>
      </c>
      <c r="AN368">
        <f>IF(ISBLANK('Input_Δ stampe'!S4),"N.A.",'Input_Δ stampe'!S4)</f>
        <v>84</v>
      </c>
      <c r="AO368">
        <f>IF(ISBLANK('Input_Δ stampe'!T4),"N.A.",'Input_Δ stampe'!T4)</f>
        <v>83</v>
      </c>
      <c r="AP368">
        <f>IF(ISBLANK('Input_Δ stampe'!U4),"N.A.",'Input_Δ stampe'!U4)</f>
        <v>82</v>
      </c>
      <c r="AQ368">
        <f>IF(ISBLANK('Input_Δ stampe'!V4),"N.A.",'Input_Δ stampe'!V4)</f>
        <v>81</v>
      </c>
      <c r="AR368">
        <f>IF(ISBLANK('Input_Δ stampe'!W4),"N.A.",'Input_Δ stampe'!W4)</f>
        <v>80</v>
      </c>
      <c r="AS368">
        <f>IF(ISBLANK('Input_Δ stampe'!X4),"N.A.",'Input_Δ stampe'!X4)</f>
        <v>79</v>
      </c>
      <c r="AT368">
        <f>IF(ISBLANK('Input_Δ stampe'!Y4),"N.A.",'Input_Δ stampe'!Y4)</f>
        <v>78</v>
      </c>
      <c r="AX368" s="1">
        <f>YEAR(EDATE('Input_Δ stampe'!B2,12))</f>
        <v>2019</v>
      </c>
      <c r="AY368">
        <f>IF(ISBLANK('Input_Δ stampe'!N5),"N.A.",'Input_Δ stampe'!N5)</f>
        <v>90</v>
      </c>
      <c r="AZ368">
        <f>IF(ISBLANK('Input_Δ stampe'!O5),"N.A.",'Input_Δ stampe'!O5)</f>
        <v>89</v>
      </c>
      <c r="BA368">
        <f>IF(ISBLANK('Input_Δ stampe'!P5),"N.A.",'Input_Δ stampe'!P5)</f>
        <v>88</v>
      </c>
      <c r="BB368">
        <f>IF(ISBLANK('Input_Δ stampe'!Q5),"N.A.",'Input_Δ stampe'!Q5)</f>
        <v>87</v>
      </c>
      <c r="BC368">
        <f>IF(ISBLANK('Input_Δ stampe'!R5),"N.A.",'Input_Δ stampe'!R5)</f>
        <v>86</v>
      </c>
      <c r="BD368">
        <f>IF(ISBLANK('Input_Δ stampe'!S5),"N.A.",'Input_Δ stampe'!S5)</f>
        <v>85</v>
      </c>
      <c r="BE368">
        <f>IF(ISBLANK('Input_Δ stampe'!T5),"N.A.",'Input_Δ stampe'!T5)</f>
        <v>84</v>
      </c>
      <c r="BF368">
        <f>IF(ISBLANK('Input_Δ stampe'!U5),"N.A.",'Input_Δ stampe'!U5)</f>
        <v>83</v>
      </c>
      <c r="BG368">
        <f>IF(ISBLANK('Input_Δ stampe'!V5),"N.A.",'Input_Δ stampe'!V5)</f>
        <v>82</v>
      </c>
      <c r="BH368">
        <f>IF(ISBLANK('Input_Δ stampe'!W5),"N.A.",'Input_Δ stampe'!W5)</f>
        <v>81</v>
      </c>
      <c r="BI368">
        <f>IF(ISBLANK('Input_Δ stampe'!X5),"N.A.",'Input_Δ stampe'!X5)</f>
        <v>80</v>
      </c>
      <c r="BJ368">
        <f>IF(ISBLANK('Input_Δ stampe'!Y5),"N.A.",'Input_Δ stampe'!Y5)</f>
        <v>79</v>
      </c>
      <c r="BM368" s="1">
        <f>YEAR(EDATE('Input_Δ stampe'!B2,12))</f>
        <v>2019</v>
      </c>
      <c r="BN368">
        <f>IF(ISBLANK('Input_Δ stampe'!N6),"N.A.",'Input_Δ stampe'!N6)</f>
        <v>91</v>
      </c>
      <c r="BO368">
        <f>IF(ISBLANK('Input_Δ stampe'!O6),"N.A.",'Input_Δ stampe'!O6)</f>
        <v>90</v>
      </c>
      <c r="BP368">
        <f>IF(ISBLANK('Input_Δ stampe'!P6),"N.A.",'Input_Δ stampe'!P6)</f>
        <v>89</v>
      </c>
      <c r="BQ368">
        <f>IF(ISBLANK('Input_Δ stampe'!Q6),"N.A.",'Input_Δ stampe'!Q6)</f>
        <v>88</v>
      </c>
      <c r="BR368">
        <f>IF(ISBLANK('Input_Δ stampe'!R6),"N.A.",'Input_Δ stampe'!R6)</f>
        <v>87</v>
      </c>
      <c r="BS368">
        <f>IF(ISBLANK('Input_Δ stampe'!S6),"N.A.",'Input_Δ stampe'!S6)</f>
        <v>86</v>
      </c>
      <c r="BT368">
        <f>IF(ISBLANK('Input_Δ stampe'!T6),"N.A.",'Input_Δ stampe'!T6)</f>
        <v>85</v>
      </c>
      <c r="BU368">
        <f>IF(ISBLANK('Input_Δ stampe'!U6),"N.A.",'Input_Δ stampe'!U6)</f>
        <v>84</v>
      </c>
      <c r="BV368">
        <f>IF(ISBLANK('Input_Δ stampe'!V6),"N.A.",'Input_Δ stampe'!V6)</f>
        <v>83</v>
      </c>
      <c r="BW368">
        <f>IF(ISBLANK('Input_Δ stampe'!W6),"N.A.",'Input_Δ stampe'!W6)</f>
        <v>82</v>
      </c>
      <c r="BX368">
        <f>IF(ISBLANK('Input_Δ stampe'!X6),"N.A.",'Input_Δ stampe'!X6)</f>
        <v>81</v>
      </c>
      <c r="BY368">
        <f>IF(ISBLANK('Input_Δ stampe'!Y6),"N.A.",'Input_Δ stampe'!Y6)</f>
        <v>80</v>
      </c>
      <c r="CB368" s="1">
        <f>YEAR(EDATE('Input_Δ stampe'!B2,12))</f>
        <v>2019</v>
      </c>
      <c r="CC368">
        <f>IF(ISBLANK('Input_Δ stampe'!N7),"N.A.",'Input_Δ stampe'!N7)</f>
        <v>92</v>
      </c>
      <c r="CD368">
        <f>IF(ISBLANK('Input_Δ stampe'!O7),"N.A.",'Input_Δ stampe'!O7)</f>
        <v>91</v>
      </c>
      <c r="CE368">
        <f>IF(ISBLANK('Input_Δ stampe'!P7),"N.A.",'Input_Δ stampe'!P7)</f>
        <v>90</v>
      </c>
      <c r="CF368">
        <f>IF(ISBLANK('Input_Δ stampe'!Q7),"N.A.",'Input_Δ stampe'!Q7)</f>
        <v>89</v>
      </c>
      <c r="CG368">
        <f>IF(ISBLANK('Input_Δ stampe'!R7),"N.A.",'Input_Δ stampe'!R7)</f>
        <v>88</v>
      </c>
      <c r="CH368">
        <f>IF(ISBLANK('Input_Δ stampe'!S7),"N.A.",'Input_Δ stampe'!S7)</f>
        <v>87</v>
      </c>
      <c r="CI368">
        <f>IF(ISBLANK('Input_Δ stampe'!T7),"N.A.",'Input_Δ stampe'!T7)</f>
        <v>86</v>
      </c>
      <c r="CJ368">
        <f>IF(ISBLANK('Input_Δ stampe'!U7),"N.A.",'Input_Δ stampe'!U7)</f>
        <v>85</v>
      </c>
      <c r="CK368">
        <f>IF(ISBLANK('Input_Δ stampe'!V7),"N.A.",'Input_Δ stampe'!V7)</f>
        <v>84</v>
      </c>
      <c r="CL368">
        <f>IF(ISBLANK('Input_Δ stampe'!W7),"N.A.",'Input_Δ stampe'!W7)</f>
        <v>83</v>
      </c>
      <c r="CM368">
        <f>IF(ISBLANK('Input_Δ stampe'!X7),"N.A.",'Input_Δ stampe'!X7)</f>
        <v>82</v>
      </c>
      <c r="CN368">
        <f>IF(ISBLANK('Input_Δ stampe'!Y7),"N.A.",'Input_Δ stampe'!Y7)</f>
        <v>81</v>
      </c>
      <c r="CQ368" s="1">
        <f>YEAR(EDATE('Input_Δ stampe'!B2,12))</f>
        <v>2019</v>
      </c>
      <c r="CR368">
        <f>IF(ISBLANK('Input_Δ stampe'!N8),"N.A.",'Input_Δ stampe'!N8)</f>
        <v>93</v>
      </c>
      <c r="CS368">
        <f>IF(ISBLANK('Input_Δ stampe'!O8),"N.A.",'Input_Δ stampe'!O8)</f>
        <v>92</v>
      </c>
      <c r="CT368">
        <f>IF(ISBLANK('Input_Δ stampe'!P8),"N.A.",'Input_Δ stampe'!P8)</f>
        <v>91</v>
      </c>
      <c r="CU368">
        <f>IF(ISBLANK('Input_Δ stampe'!Q8),"N.A.",'Input_Δ stampe'!Q8)</f>
        <v>90</v>
      </c>
      <c r="CV368">
        <f>IF(ISBLANK('Input_Δ stampe'!R8),"N.A.",'Input_Δ stampe'!R8)</f>
        <v>89</v>
      </c>
      <c r="CW368">
        <f>IF(ISBLANK('Input_Δ stampe'!S8),"N.A.",'Input_Δ stampe'!S8)</f>
        <v>88</v>
      </c>
      <c r="CX368">
        <f>IF(ISBLANK('Input_Δ stampe'!T8),"N.A.",'Input_Δ stampe'!T8)</f>
        <v>87</v>
      </c>
      <c r="CY368">
        <f>IF(ISBLANK('Input_Δ stampe'!U8),"N.A.",'Input_Δ stampe'!U8)</f>
        <v>86</v>
      </c>
      <c r="CZ368">
        <f>IF(ISBLANK('Input_Δ stampe'!V8),"N.A.",'Input_Δ stampe'!V8)</f>
        <v>85</v>
      </c>
      <c r="DA368">
        <f>IF(ISBLANK('Input_Δ stampe'!W8),"N.A.",'Input_Δ stampe'!W8)</f>
        <v>84</v>
      </c>
      <c r="DB368">
        <f>IF(ISBLANK('Input_Δ stampe'!X8),"N.A.",'Input_Δ stampe'!X8)</f>
        <v>83</v>
      </c>
      <c r="DC368">
        <f>IF(ISBLANK('Input_Δ stampe'!Y8),"N.A.",'Input_Δ stampe'!Y8)</f>
        <v>82</v>
      </c>
      <c r="DF368" s="1">
        <f>YEAR(EDATE('Input_Δ stampe'!B2,12))</f>
        <v>2019</v>
      </c>
      <c r="DG368" t="str">
        <f>IF(ISBLANK('Input_Δ stampe'!N9),"N.A.",'Input_Δ stampe'!N9)</f>
        <v>N.A.</v>
      </c>
      <c r="DH368" t="str">
        <f>IF(ISBLANK('Input_Δ stampe'!O9),"N.A.",'Input_Δ stampe'!O9)</f>
        <v>N.A.</v>
      </c>
      <c r="DI368" t="str">
        <f>IF(ISBLANK('Input_Δ stampe'!P9),"N.A.",'Input_Δ stampe'!P9)</f>
        <v>N.A.</v>
      </c>
      <c r="DJ368" t="str">
        <f>IF(ISBLANK('Input_Δ stampe'!Q9),"N.A.",'Input_Δ stampe'!Q9)</f>
        <v>N.A.</v>
      </c>
      <c r="DK368" t="str">
        <f>IF(ISBLANK('Input_Δ stampe'!R9),"N.A.",'Input_Δ stampe'!R9)</f>
        <v>N.A.</v>
      </c>
      <c r="DL368" t="str">
        <f>IF(ISBLANK('Input_Δ stampe'!S9),"N.A.",'Input_Δ stampe'!S9)</f>
        <v>N.A.</v>
      </c>
      <c r="DM368" t="str">
        <f>IF(ISBLANK('Input_Δ stampe'!T9),"N.A.",'Input_Δ stampe'!T9)</f>
        <v>N.A.</v>
      </c>
      <c r="DN368" t="str">
        <f>IF(ISBLANK('Input_Δ stampe'!U9),"N.A.",'Input_Δ stampe'!U9)</f>
        <v>N.A.</v>
      </c>
      <c r="DO368" t="str">
        <f>IF(ISBLANK('Input_Δ stampe'!V9),"N.A.",'Input_Δ stampe'!V9)</f>
        <v>N.A.</v>
      </c>
      <c r="DP368" t="str">
        <f>IF(ISBLANK('Input_Δ stampe'!W9),"N.A.",'Input_Δ stampe'!W9)</f>
        <v>N.A.</v>
      </c>
      <c r="DQ368" t="str">
        <f>IF(ISBLANK('Input_Δ stampe'!X9),"N.A.",'Input_Δ stampe'!X9)</f>
        <v>N.A.</v>
      </c>
      <c r="DR368" t="str">
        <f>IF(ISBLANK('Input_Δ stampe'!Y9),"N.A.",'Input_Δ stampe'!Y9)</f>
        <v>N.A.</v>
      </c>
      <c r="DU368" s="1">
        <f>YEAR(EDATE('Input_Δ stampe'!B2,12))</f>
        <v>2019</v>
      </c>
      <c r="DV368" t="str">
        <f>IF(ISBLANK('Input_Δ stampe'!N10),"N.A.",'Input_Δ stampe'!N10)</f>
        <v>N.A.</v>
      </c>
      <c r="DW368" t="str">
        <f>IF(ISBLANK('Input_Δ stampe'!O10),"N.A.",'Input_Δ stampe'!O10)</f>
        <v>N.A.</v>
      </c>
      <c r="DX368" t="str">
        <f>IF(ISBLANK('Input_Δ stampe'!P10),"N.A.",'Input_Δ stampe'!P10)</f>
        <v>N.A.</v>
      </c>
      <c r="DY368" t="str">
        <f>IF(ISBLANK('Input_Δ stampe'!Q10),"N.A.",'Input_Δ stampe'!Q10)</f>
        <v>N.A.</v>
      </c>
      <c r="DZ368" t="str">
        <f>IF(ISBLANK('Input_Δ stampe'!R10),"N.A.",'Input_Δ stampe'!R10)</f>
        <v>N.A.</v>
      </c>
      <c r="EA368" t="str">
        <f>IF(ISBLANK('Input_Δ stampe'!S10),"N.A.",'Input_Δ stampe'!S10)</f>
        <v>N.A.</v>
      </c>
      <c r="EB368" t="str">
        <f>IF(ISBLANK('Input_Δ stampe'!T10),"N.A.",'Input_Δ stampe'!T10)</f>
        <v>N.A.</v>
      </c>
      <c r="EC368" t="str">
        <f>IF(ISBLANK('Input_Δ stampe'!U10),"N.A.",'Input_Δ stampe'!U10)</f>
        <v>N.A.</v>
      </c>
      <c r="ED368" t="str">
        <f>IF(ISBLANK('Input_Δ stampe'!V10),"N.A.",'Input_Δ stampe'!V10)</f>
        <v>N.A.</v>
      </c>
      <c r="EE368" t="str">
        <f>IF(ISBLANK('Input_Δ stampe'!W10),"N.A.",'Input_Δ stampe'!W10)</f>
        <v>N.A.</v>
      </c>
      <c r="EF368" t="str">
        <f>IF(ISBLANK('Input_Δ stampe'!X10),"N.A.",'Input_Δ stampe'!X10)</f>
        <v>N.A.</v>
      </c>
      <c r="EG368" t="str">
        <f>IF(ISBLANK('Input_Δ stampe'!Y10),"N.A.",'Input_Δ stampe'!Y10)</f>
        <v>N.A.</v>
      </c>
      <c r="EJ368" s="1">
        <f>YEAR(EDATE('Input_Δ stampe'!B2,12))</f>
        <v>2019</v>
      </c>
      <c r="EK368" t="str">
        <f>IF(ISBLANK('Input_Δ stampe'!N11),"N.A.",'Input_Δ stampe'!N11)</f>
        <v>N.A.</v>
      </c>
      <c r="EL368" t="str">
        <f>IF(ISBLANK('Input_Δ stampe'!O11),"N.A.",'Input_Δ stampe'!O11)</f>
        <v>N.A.</v>
      </c>
      <c r="EM368" t="str">
        <f>IF(ISBLANK('Input_Δ stampe'!P11),"N.A.",'Input_Δ stampe'!P11)</f>
        <v>N.A.</v>
      </c>
      <c r="EN368" t="str">
        <f>IF(ISBLANK('Input_Δ stampe'!Q11),"N.A.",'Input_Δ stampe'!Q11)</f>
        <v>N.A.</v>
      </c>
      <c r="EO368" t="str">
        <f>IF(ISBLANK('Input_Δ stampe'!R11),"N.A.",'Input_Δ stampe'!R11)</f>
        <v>N.A.</v>
      </c>
      <c r="EP368" t="str">
        <f>IF(ISBLANK('Input_Δ stampe'!S11),"N.A.",'Input_Δ stampe'!S11)</f>
        <v>N.A.</v>
      </c>
      <c r="EQ368" t="str">
        <f>IF(ISBLANK('Input_Δ stampe'!T11),"N.A.",'Input_Δ stampe'!T11)</f>
        <v>N.A.</v>
      </c>
      <c r="ER368" t="str">
        <f>IF(ISBLANK('Input_Δ stampe'!U11),"N.A.",'Input_Δ stampe'!U11)</f>
        <v>N.A.</v>
      </c>
      <c r="ES368" t="str">
        <f>IF(ISBLANK('Input_Δ stampe'!V11),"N.A.",'Input_Δ stampe'!V11)</f>
        <v>N.A.</v>
      </c>
      <c r="ET368" t="str">
        <f>IF(ISBLANK('Input_Δ stampe'!W11),"N.A.",'Input_Δ stampe'!W11)</f>
        <v>N.A.</v>
      </c>
      <c r="EU368" t="str">
        <f>IF(ISBLANK('Input_Δ stampe'!X11),"N.A.",'Input_Δ stampe'!X11)</f>
        <v>N.A.</v>
      </c>
      <c r="EV368" t="str">
        <f>IF(ISBLANK('Input_Δ stampe'!Y11),"N.A.",'Input_Δ stampe'!Y11)</f>
        <v>N.A.</v>
      </c>
      <c r="EY368" s="1">
        <f>YEAR(EDATE('Input_Δ stampe'!B2,12))</f>
        <v>2019</v>
      </c>
      <c r="EZ368" t="str">
        <f>IF(ISBLANK('Input_Δ stampe'!N12),"N.A.",'Input_Δ stampe'!N12)</f>
        <v>N.A.</v>
      </c>
      <c r="FA368" t="str">
        <f>IF(ISBLANK('Input_Δ stampe'!O12),"N.A.",'Input_Δ stampe'!O12)</f>
        <v>N.A.</v>
      </c>
      <c r="FB368" t="str">
        <f>IF(ISBLANK('Input_Δ stampe'!P12),"N.A.",'Input_Δ stampe'!P12)</f>
        <v>N.A.</v>
      </c>
      <c r="FC368" t="str">
        <f>IF(ISBLANK('Input_Δ stampe'!Q12),"N.A.",'Input_Δ stampe'!Q12)</f>
        <v>N.A.</v>
      </c>
      <c r="FD368" t="str">
        <f>IF(ISBLANK('Input_Δ stampe'!R12),"N.A.",'Input_Δ stampe'!R12)</f>
        <v>N.A.</v>
      </c>
      <c r="FE368" t="str">
        <f>IF(ISBLANK('Input_Δ stampe'!S12),"N.A.",'Input_Δ stampe'!S12)</f>
        <v>N.A.</v>
      </c>
      <c r="FF368" t="str">
        <f>IF(ISBLANK('Input_Δ stampe'!T12),"N.A.",'Input_Δ stampe'!T12)</f>
        <v>N.A.</v>
      </c>
      <c r="FG368" t="str">
        <f>IF(ISBLANK('Input_Δ stampe'!U12),"N.A.",'Input_Δ stampe'!U12)</f>
        <v>N.A.</v>
      </c>
      <c r="FH368" t="str">
        <f>IF(ISBLANK('Input_Δ stampe'!V12),"N.A.",'Input_Δ stampe'!V12)</f>
        <v>N.A.</v>
      </c>
      <c r="FI368" t="str">
        <f>IF(ISBLANK('Input_Δ stampe'!W12),"N.A.",'Input_Δ stampe'!W12)</f>
        <v>N.A.</v>
      </c>
      <c r="FJ368" t="str">
        <f>IF(ISBLANK('Input_Δ stampe'!X12),"N.A.",'Input_Δ stampe'!X12)</f>
        <v>N.A.</v>
      </c>
      <c r="FK368" t="str">
        <f>IF(ISBLANK('Input_Δ stampe'!Y12),"N.A.",'Input_Δ stampe'!Y12)</f>
        <v>N.A.</v>
      </c>
      <c r="FN368" s="1">
        <f>YEAR(EDATE('Input_Δ stampe'!B2,12))</f>
        <v>2019</v>
      </c>
      <c r="FO368" t="str">
        <f>IF(ISBLANK('Input_Δ stampe'!N13),"N.A.",'Input_Δ stampe'!N13)</f>
        <v>N.A.</v>
      </c>
      <c r="FP368" t="str">
        <f>IF(ISBLANK('Input_Δ stampe'!O13),"N.A.",'Input_Δ stampe'!O13)</f>
        <v>N.A.</v>
      </c>
      <c r="FQ368" t="str">
        <f>IF(ISBLANK('Input_Δ stampe'!P13),"N.A.",'Input_Δ stampe'!P13)</f>
        <v>N.A.</v>
      </c>
      <c r="FR368" t="str">
        <f>IF(ISBLANK('Input_Δ stampe'!Q13),"N.A.",'Input_Δ stampe'!Q13)</f>
        <v>N.A.</v>
      </c>
      <c r="FS368" t="str">
        <f>IF(ISBLANK('Input_Δ stampe'!R13),"N.A.",'Input_Δ stampe'!R13)</f>
        <v>N.A.</v>
      </c>
      <c r="FT368" t="str">
        <f>IF(ISBLANK('Input_Δ stampe'!S13),"N.A.",'Input_Δ stampe'!S13)</f>
        <v>N.A.</v>
      </c>
      <c r="FU368" t="str">
        <f>IF(ISBLANK('Input_Δ stampe'!T13),"N.A.",'Input_Δ stampe'!T13)</f>
        <v>N.A.</v>
      </c>
      <c r="FV368" t="str">
        <f>IF(ISBLANK('Input_Δ stampe'!U13),"N.A.",'Input_Δ stampe'!U13)</f>
        <v>N.A.</v>
      </c>
      <c r="FW368" t="str">
        <f>IF(ISBLANK('Input_Δ stampe'!V13),"N.A.",'Input_Δ stampe'!V13)</f>
        <v>N.A.</v>
      </c>
      <c r="FX368" t="str">
        <f>IF(ISBLANK('Input_Δ stampe'!W13),"N.A.",'Input_Δ stampe'!W13)</f>
        <v>N.A.</v>
      </c>
      <c r="FY368" t="str">
        <f>IF(ISBLANK('Input_Δ stampe'!X13),"N.A.",'Input_Δ stampe'!X13)</f>
        <v>N.A.</v>
      </c>
      <c r="FZ368" t="str">
        <f>IF(ISBLANK('Input_Δ stampe'!Y13),"N.A.",'Input_Δ stampe'!Y13)</f>
        <v>N.A.</v>
      </c>
      <c r="GC368" s="1">
        <f>YEAR(EDATE('Input_Δ stampe'!B2,12))</f>
        <v>2019</v>
      </c>
      <c r="GD368" t="str">
        <f>IF(ISBLANK('Input_Δ stampe'!N14),"N.A.",'Input_Δ stampe'!N14)</f>
        <v>N.A.</v>
      </c>
      <c r="GE368" t="str">
        <f>IF(ISBLANK('Input_Δ stampe'!O14),"N.A.",'Input_Δ stampe'!O14)</f>
        <v>N.A.</v>
      </c>
      <c r="GF368" t="str">
        <f>IF(ISBLANK('Input_Δ stampe'!P14),"N.A.",'Input_Δ stampe'!P14)</f>
        <v>N.A.</v>
      </c>
      <c r="GG368" t="str">
        <f>IF(ISBLANK('Input_Δ stampe'!Q14),"N.A.",'Input_Δ stampe'!Q14)</f>
        <v>N.A.</v>
      </c>
      <c r="GH368" t="str">
        <f>IF(ISBLANK('Input_Δ stampe'!R14),"N.A.",'Input_Δ stampe'!R14)</f>
        <v>N.A.</v>
      </c>
      <c r="GI368" t="str">
        <f>IF(ISBLANK('Input_Δ stampe'!S14),"N.A.",'Input_Δ stampe'!S14)</f>
        <v>N.A.</v>
      </c>
      <c r="GJ368" t="str">
        <f>IF(ISBLANK('Input_Δ stampe'!T14),"N.A.",'Input_Δ stampe'!T14)</f>
        <v>N.A.</v>
      </c>
      <c r="GK368" t="str">
        <f>IF(ISBLANK('Input_Δ stampe'!U14),"N.A.",'Input_Δ stampe'!U14)</f>
        <v>N.A.</v>
      </c>
      <c r="GL368" t="str">
        <f>IF(ISBLANK('Input_Δ stampe'!V14),"N.A.",'Input_Δ stampe'!V14)</f>
        <v>N.A.</v>
      </c>
      <c r="GM368" t="str">
        <f>IF(ISBLANK('Input_Δ stampe'!W14),"N.A.",'Input_Δ stampe'!W14)</f>
        <v>N.A.</v>
      </c>
      <c r="GN368" t="str">
        <f>IF(ISBLANK('Input_Δ stampe'!X14),"N.A.",'Input_Δ stampe'!X14)</f>
        <v>N.A.</v>
      </c>
      <c r="GO368" t="str">
        <f>IF(ISBLANK('Input_Δ stampe'!Y14),"N.A.",'Input_Δ stampe'!Y14)</f>
        <v>N.A.</v>
      </c>
      <c r="GR368" s="1">
        <f>YEAR(EDATE('Input_Δ stampe'!B2,12))</f>
        <v>2019</v>
      </c>
      <c r="GS368" t="str">
        <f>IF(ISBLANK('Input_Δ stampe'!N15),"N.A.",'Input_Δ stampe'!N15)</f>
        <v>N.A.</v>
      </c>
      <c r="GT368" t="str">
        <f>IF(ISBLANK('Input_Δ stampe'!O15),"N.A.",'Input_Δ stampe'!O15)</f>
        <v>N.A.</v>
      </c>
      <c r="GU368" t="str">
        <f>IF(ISBLANK('Input_Δ stampe'!P15),"N.A.",'Input_Δ stampe'!P15)</f>
        <v>N.A.</v>
      </c>
      <c r="GV368" t="str">
        <f>IF(ISBLANK('Input_Δ stampe'!Q15),"N.A.",'Input_Δ stampe'!Q15)</f>
        <v>N.A.</v>
      </c>
      <c r="GW368" t="str">
        <f>IF(ISBLANK('Input_Δ stampe'!R15),"N.A.",'Input_Δ stampe'!R15)</f>
        <v>N.A.</v>
      </c>
      <c r="GX368" t="str">
        <f>IF(ISBLANK('Input_Δ stampe'!S15),"N.A.",'Input_Δ stampe'!S15)</f>
        <v>N.A.</v>
      </c>
      <c r="GY368" t="str">
        <f>IF(ISBLANK('Input_Δ stampe'!T15),"N.A.",'Input_Δ stampe'!T15)</f>
        <v>N.A.</v>
      </c>
      <c r="GZ368" t="str">
        <f>IF(ISBLANK('Input_Δ stampe'!U15),"N.A.",'Input_Δ stampe'!U15)</f>
        <v>N.A.</v>
      </c>
      <c r="HA368" t="str">
        <f>IF(ISBLANK('Input_Δ stampe'!V15),"N.A.",'Input_Δ stampe'!V15)</f>
        <v>N.A.</v>
      </c>
      <c r="HB368" t="str">
        <f>IF(ISBLANK('Input_Δ stampe'!W15),"N.A.",'Input_Δ stampe'!W15)</f>
        <v>N.A.</v>
      </c>
      <c r="HC368" t="str">
        <f>IF(ISBLANK('Input_Δ stampe'!X15),"N.A.",'Input_Δ stampe'!X15)</f>
        <v>N.A.</v>
      </c>
      <c r="HD368" t="str">
        <f>IF(ISBLANK('Input_Δ stampe'!Y15),"N.A.",'Input_Δ stampe'!Y15)</f>
        <v>N.A.</v>
      </c>
      <c r="HG368" s="1">
        <f>YEAR(EDATE('Input_Δ stampe'!B2,12))</f>
        <v>2019</v>
      </c>
      <c r="HH368" t="str">
        <f>IF(ISBLANK('Input_Δ stampe'!N16),"N.A.",'Input_Δ stampe'!N16)</f>
        <v>N.A.</v>
      </c>
      <c r="HI368" t="str">
        <f>IF(ISBLANK('Input_Δ stampe'!O16),"N.A.",'Input_Δ stampe'!O16)</f>
        <v>N.A.</v>
      </c>
      <c r="HJ368" t="str">
        <f>IF(ISBLANK('Input_Δ stampe'!P16),"N.A.",'Input_Δ stampe'!P16)</f>
        <v>N.A.</v>
      </c>
      <c r="HK368" t="str">
        <f>IF(ISBLANK('Input_Δ stampe'!Q16),"N.A.",'Input_Δ stampe'!Q16)</f>
        <v>N.A.</v>
      </c>
      <c r="HL368" t="str">
        <f>IF(ISBLANK('Input_Δ stampe'!R16),"N.A.",'Input_Δ stampe'!R16)</f>
        <v>N.A.</v>
      </c>
      <c r="HM368" t="str">
        <f>IF(ISBLANK('Input_Δ stampe'!S16),"N.A.",'Input_Δ stampe'!S16)</f>
        <v>N.A.</v>
      </c>
      <c r="HN368" t="str">
        <f>IF(ISBLANK('Input_Δ stampe'!T16),"N.A.",'Input_Δ stampe'!T16)</f>
        <v>N.A.</v>
      </c>
      <c r="HO368" t="str">
        <f>IF(ISBLANK('Input_Δ stampe'!U16),"N.A.",'Input_Δ stampe'!U16)</f>
        <v>N.A.</v>
      </c>
      <c r="HP368" t="str">
        <f>IF(ISBLANK('Input_Δ stampe'!V16),"N.A.",'Input_Δ stampe'!V16)</f>
        <v>N.A.</v>
      </c>
      <c r="HQ368" t="str">
        <f>IF(ISBLANK('Input_Δ stampe'!W16),"N.A.",'Input_Δ stampe'!W16)</f>
        <v>N.A.</v>
      </c>
      <c r="HR368" t="str">
        <f>IF(ISBLANK('Input_Δ stampe'!X16),"N.A.",'Input_Δ stampe'!X16)</f>
        <v>N.A.</v>
      </c>
      <c r="HS368" t="str">
        <f>IF(ISBLANK('Input_Δ stampe'!Y16),"N.A.",'Input_Δ stampe'!Y16)</f>
        <v>N.A.</v>
      </c>
      <c r="HV368" s="1">
        <f>YEAR(EDATE('Input_Δ stampe'!B2,12))</f>
        <v>2019</v>
      </c>
      <c r="HW368" t="str">
        <f>IF(ISBLANK('Input_Δ stampe'!N17),"N.A.",'Input_Δ stampe'!N17)</f>
        <v>N.A.</v>
      </c>
      <c r="HX368" t="str">
        <f>IF(ISBLANK('Input_Δ stampe'!O17),"N.A.",'Input_Δ stampe'!O17)</f>
        <v>N.A.</v>
      </c>
      <c r="HY368" t="str">
        <f>IF(ISBLANK('Input_Δ stampe'!P17),"N.A.",'Input_Δ stampe'!P17)</f>
        <v>N.A.</v>
      </c>
      <c r="HZ368" t="str">
        <f>IF(ISBLANK('Input_Δ stampe'!Q17),"N.A.",'Input_Δ stampe'!Q17)</f>
        <v>N.A.</v>
      </c>
      <c r="IA368" t="str">
        <f>IF(ISBLANK('Input_Δ stampe'!R17),"N.A.",'Input_Δ stampe'!R17)</f>
        <v>N.A.</v>
      </c>
      <c r="IB368" t="str">
        <f>IF(ISBLANK('Input_Δ stampe'!S17),"N.A.",'Input_Δ stampe'!S17)</f>
        <v>N.A.</v>
      </c>
      <c r="IC368" t="str">
        <f>IF(ISBLANK('Input_Δ stampe'!T17),"N.A.",'Input_Δ stampe'!T17)</f>
        <v>N.A.</v>
      </c>
      <c r="ID368" t="str">
        <f>IF(ISBLANK('Input_Δ stampe'!U17),"N.A.",'Input_Δ stampe'!U17)</f>
        <v>N.A.</v>
      </c>
      <c r="IE368" t="str">
        <f>IF(ISBLANK('Input_Δ stampe'!V17),"N.A.",'Input_Δ stampe'!V17)</f>
        <v>N.A.</v>
      </c>
      <c r="IF368" t="str">
        <f>IF(ISBLANK('Input_Δ stampe'!W17),"N.A.",'Input_Δ stampe'!W17)</f>
        <v>N.A.</v>
      </c>
      <c r="IG368" t="str">
        <f>IF(ISBLANK('Input_Δ stampe'!X17),"N.A.",'Input_Δ stampe'!X17)</f>
        <v>N.A.</v>
      </c>
      <c r="IH368" t="str">
        <f>IF(ISBLANK('Input_Δ stampe'!Y17),"N.A.",'Input_Δ stampe'!Y17)</f>
        <v>N.A.</v>
      </c>
      <c r="IK368" s="1">
        <f>YEAR(EDATE('Input_Δ stampe'!B2,12))</f>
        <v>2019</v>
      </c>
      <c r="IL368" t="str">
        <f>IF(ISBLANK('Input_Δ stampe'!N18),"N.A.",'Input_Δ stampe'!N18)</f>
        <v>N.A.</v>
      </c>
      <c r="IM368" t="str">
        <f>IF(ISBLANK('Input_Δ stampe'!O18),"N.A.",'Input_Δ stampe'!O18)</f>
        <v>N.A.</v>
      </c>
      <c r="IN368" t="str">
        <f>IF(ISBLANK('Input_Δ stampe'!P18),"N.A.",'Input_Δ stampe'!P18)</f>
        <v>N.A.</v>
      </c>
      <c r="IO368" t="str">
        <f>IF(ISBLANK('Input_Δ stampe'!Q18),"N.A.",'Input_Δ stampe'!Q18)</f>
        <v>N.A.</v>
      </c>
      <c r="IP368" t="str">
        <f>IF(ISBLANK('Input_Δ stampe'!R18),"N.A.",'Input_Δ stampe'!R18)</f>
        <v>N.A.</v>
      </c>
      <c r="IQ368" t="str">
        <f>IF(ISBLANK('Input_Δ stampe'!S18),"N.A.",'Input_Δ stampe'!S18)</f>
        <v>N.A.</v>
      </c>
      <c r="IR368" t="str">
        <f>IF(ISBLANK('Input_Δ stampe'!T18),"N.A.",'Input_Δ stampe'!T18)</f>
        <v>N.A.</v>
      </c>
      <c r="IS368" t="str">
        <f>IF(ISBLANK('Input_Δ stampe'!U18),"N.A.",'Input_Δ stampe'!U18)</f>
        <v>N.A.</v>
      </c>
      <c r="IT368" t="str">
        <f>IF(ISBLANK('Input_Δ stampe'!V18),"N.A.",'Input_Δ stampe'!V18)</f>
        <v>N.A.</v>
      </c>
      <c r="IU368" t="str">
        <f>IF(ISBLANK('Input_Δ stampe'!W18),"N.A.",'Input_Δ stampe'!W18)</f>
        <v>N.A.</v>
      </c>
      <c r="IV368" t="str">
        <f>IF(ISBLANK('Input_Δ stampe'!X18),"N.A.",'Input_Δ stampe'!X18)</f>
        <v>N.A.</v>
      </c>
      <c r="IW368" t="str">
        <f>IF(ISBLANK('Input_Δ stampe'!Y18),"N.A.",'Input_Δ stampe'!Y18)</f>
        <v>N.A.</v>
      </c>
      <c r="IZ368" s="1">
        <f>YEAR(EDATE('Input_Δ stampe'!B2,12))</f>
        <v>2019</v>
      </c>
      <c r="JA368" t="str">
        <f>IF(ISBLANK('Input_Δ stampe'!N19),"N.A.",'Input_Δ stampe'!N19)</f>
        <v>N.A.</v>
      </c>
      <c r="JB368" t="str">
        <f>IF(ISBLANK('Input_Δ stampe'!O19),"N.A.",'Input_Δ stampe'!O19)</f>
        <v>N.A.</v>
      </c>
      <c r="JC368" t="str">
        <f>IF(ISBLANK('Input_Δ stampe'!P19),"N.A.",'Input_Δ stampe'!P19)</f>
        <v>N.A.</v>
      </c>
      <c r="JD368" t="str">
        <f>IF(ISBLANK('Input_Δ stampe'!Q19),"N.A.",'Input_Δ stampe'!Q19)</f>
        <v>N.A.</v>
      </c>
      <c r="JE368" t="str">
        <f>IF(ISBLANK('Input_Δ stampe'!R19),"N.A.",'Input_Δ stampe'!R19)</f>
        <v>N.A.</v>
      </c>
      <c r="JF368" t="str">
        <f>IF(ISBLANK('Input_Δ stampe'!S19),"N.A.",'Input_Δ stampe'!S19)</f>
        <v>N.A.</v>
      </c>
      <c r="JG368" t="str">
        <f>IF(ISBLANK('Input_Δ stampe'!T19),"N.A.",'Input_Δ stampe'!T19)</f>
        <v>N.A.</v>
      </c>
      <c r="JH368" t="str">
        <f>IF(ISBLANK('Input_Δ stampe'!U19),"N.A.",'Input_Δ stampe'!U19)</f>
        <v>N.A.</v>
      </c>
      <c r="JI368" t="str">
        <f>IF(ISBLANK('Input_Δ stampe'!V19),"N.A.",'Input_Δ stampe'!V19)</f>
        <v>N.A.</v>
      </c>
      <c r="JJ368" t="str">
        <f>IF(ISBLANK('Input_Δ stampe'!W19),"N.A.",'Input_Δ stampe'!W19)</f>
        <v>N.A.</v>
      </c>
      <c r="JK368" t="str">
        <f>IF(ISBLANK('Input_Δ stampe'!X19),"N.A.",'Input_Δ stampe'!X19)</f>
        <v>N.A.</v>
      </c>
      <c r="JL368" t="str">
        <f>IF(ISBLANK('Input_Δ stampe'!Y19),"N.A.",'Input_Δ stampe'!Y19)</f>
        <v>N.A.</v>
      </c>
      <c r="JO368" s="1">
        <f>YEAR(EDATE('Input_Δ stampe'!B2,12))</f>
        <v>2019</v>
      </c>
      <c r="JP368" t="str">
        <f>IF(ISBLANK('Input_Δ stampe'!N20),"N.A.",'Input_Δ stampe'!N20)</f>
        <v>N.A.</v>
      </c>
      <c r="JQ368" t="str">
        <f>IF(ISBLANK('Input_Δ stampe'!O20),"N.A.",'Input_Δ stampe'!O20)</f>
        <v>N.A.</v>
      </c>
      <c r="JR368" t="str">
        <f>IF(ISBLANK('Input_Δ stampe'!P20),"N.A.",'Input_Δ stampe'!P20)</f>
        <v>N.A.</v>
      </c>
      <c r="JS368" t="str">
        <f>IF(ISBLANK('Input_Δ stampe'!Q20),"N.A.",'Input_Δ stampe'!Q20)</f>
        <v>N.A.</v>
      </c>
      <c r="JT368" t="str">
        <f>IF(ISBLANK('Input_Δ stampe'!R20),"N.A.",'Input_Δ stampe'!R20)</f>
        <v>N.A.</v>
      </c>
      <c r="JU368" t="str">
        <f>IF(ISBLANK('Input_Δ stampe'!S20),"N.A.",'Input_Δ stampe'!S20)</f>
        <v>N.A.</v>
      </c>
      <c r="JV368" t="str">
        <f>IF(ISBLANK('Input_Δ stampe'!T20),"N.A.",'Input_Δ stampe'!T20)</f>
        <v>N.A.</v>
      </c>
      <c r="JW368" t="str">
        <f>IF(ISBLANK('Input_Δ stampe'!U20),"N.A.",'Input_Δ stampe'!U20)</f>
        <v>N.A.</v>
      </c>
      <c r="JX368" t="str">
        <f>IF(ISBLANK('Input_Δ stampe'!V20),"N.A.",'Input_Δ stampe'!V20)</f>
        <v>N.A.</v>
      </c>
      <c r="JY368" t="str">
        <f>IF(ISBLANK('Input_Δ stampe'!W20),"N.A.",'Input_Δ stampe'!W20)</f>
        <v>N.A.</v>
      </c>
      <c r="JZ368" t="str">
        <f>IF(ISBLANK('Input_Δ stampe'!X20),"N.A.",'Input_Δ stampe'!X20)</f>
        <v>N.A.</v>
      </c>
      <c r="KA368" t="str">
        <f>IF(ISBLANK('Input_Δ stampe'!Y20),"N.A.",'Input_Δ stampe'!Y20)</f>
        <v>N.A.</v>
      </c>
      <c r="KD368" s="1">
        <f>YEAR(EDATE('Input_Δ stampe'!B2,12))</f>
        <v>2019</v>
      </c>
      <c r="KE368" t="str">
        <f>IF(ISBLANK('Input_Δ stampe'!N21),"N.A.",'Input_Δ stampe'!N21)</f>
        <v>N.A.</v>
      </c>
      <c r="KF368" t="str">
        <f>IF(ISBLANK('Input_Δ stampe'!O21),"N.A.",'Input_Δ stampe'!O21)</f>
        <v>N.A.</v>
      </c>
      <c r="KG368" t="str">
        <f>IF(ISBLANK('Input_Δ stampe'!P21),"N.A.",'Input_Δ stampe'!P21)</f>
        <v>N.A.</v>
      </c>
      <c r="KH368" t="str">
        <f>IF(ISBLANK('Input_Δ stampe'!Q21),"N.A.",'Input_Δ stampe'!Q21)</f>
        <v>N.A.</v>
      </c>
      <c r="KI368" t="str">
        <f>IF(ISBLANK('Input_Δ stampe'!R21),"N.A.",'Input_Δ stampe'!R21)</f>
        <v>N.A.</v>
      </c>
      <c r="KJ368" t="str">
        <f>IF(ISBLANK('Input_Δ stampe'!S21),"N.A.",'Input_Δ stampe'!S21)</f>
        <v>N.A.</v>
      </c>
      <c r="KK368" t="str">
        <f>IF(ISBLANK('Input_Δ stampe'!T21),"N.A.",'Input_Δ stampe'!T21)</f>
        <v>N.A.</v>
      </c>
      <c r="KL368" t="str">
        <f>IF(ISBLANK('Input_Δ stampe'!U21),"N.A.",'Input_Δ stampe'!U21)</f>
        <v>N.A.</v>
      </c>
      <c r="KM368" t="str">
        <f>IF(ISBLANK('Input_Δ stampe'!V21),"N.A.",'Input_Δ stampe'!V21)</f>
        <v>N.A.</v>
      </c>
      <c r="KN368" t="str">
        <f>IF(ISBLANK('Input_Δ stampe'!W21),"N.A.",'Input_Δ stampe'!W21)</f>
        <v>N.A.</v>
      </c>
      <c r="KO368" t="str">
        <f>IF(ISBLANK('Input_Δ stampe'!X21),"N.A.",'Input_Δ stampe'!X21)</f>
        <v>N.A.</v>
      </c>
      <c r="KP368" t="str">
        <f>IF(ISBLANK('Input_Δ stampe'!Y21),"N.A.",'Input_Δ stampe'!Y21)</f>
        <v>N.A.</v>
      </c>
      <c r="KS368" s="1">
        <f>YEAR(EDATE('Input_Δ stampe'!B2,12))</f>
        <v>2019</v>
      </c>
      <c r="KT368" t="str">
        <f>IF(ISBLANK('Input_Δ stampe'!N22),"N.A.",'Input_Δ stampe'!N22)</f>
        <v>N.A.</v>
      </c>
      <c r="KU368" t="str">
        <f>IF(ISBLANK('Input_Δ stampe'!O22),"N.A.",'Input_Δ stampe'!O22)</f>
        <v>N.A.</v>
      </c>
      <c r="KV368" t="str">
        <f>IF(ISBLANK('Input_Δ stampe'!P22),"N.A.",'Input_Δ stampe'!P22)</f>
        <v>N.A.</v>
      </c>
      <c r="KW368" t="str">
        <f>IF(ISBLANK('Input_Δ stampe'!Q22),"N.A.",'Input_Δ stampe'!Q22)</f>
        <v>N.A.</v>
      </c>
      <c r="KX368" t="str">
        <f>IF(ISBLANK('Input_Δ stampe'!R22),"N.A.",'Input_Δ stampe'!R22)</f>
        <v>N.A.</v>
      </c>
      <c r="KY368" t="str">
        <f>IF(ISBLANK('Input_Δ stampe'!S22),"N.A.",'Input_Δ stampe'!S22)</f>
        <v>N.A.</v>
      </c>
      <c r="KZ368" t="str">
        <f>IF(ISBLANK('Input_Δ stampe'!T22),"N.A.",'Input_Δ stampe'!T22)</f>
        <v>N.A.</v>
      </c>
      <c r="LA368" t="str">
        <f>IF(ISBLANK('Input_Δ stampe'!U22),"N.A.",'Input_Δ stampe'!U22)</f>
        <v>N.A.</v>
      </c>
      <c r="LB368" t="str">
        <f>IF(ISBLANK('Input_Δ stampe'!V22),"N.A.",'Input_Δ stampe'!V22)</f>
        <v>N.A.</v>
      </c>
      <c r="LC368" t="str">
        <f>IF(ISBLANK('Input_Δ stampe'!W22),"N.A.",'Input_Δ stampe'!W22)</f>
        <v>N.A.</v>
      </c>
      <c r="LD368" t="str">
        <f>IF(ISBLANK('Input_Δ stampe'!X22),"N.A.",'Input_Δ stampe'!X22)</f>
        <v>N.A.</v>
      </c>
      <c r="LE368" t="str">
        <f>IF(ISBLANK('Input_Δ stampe'!Y22),"N.A.",'Input_Δ stampe'!Y22)</f>
        <v>N.A.</v>
      </c>
      <c r="LH368" s="1">
        <f>YEAR(EDATE('Input_Δ stampe'!B2,12))</f>
        <v>2019</v>
      </c>
      <c r="LI368" t="str">
        <f>IF(ISBLANK('Input_Δ stampe'!N23),"N.A.",'Input_Δ stampe'!N23)</f>
        <v>N.A.</v>
      </c>
      <c r="LJ368" t="str">
        <f>IF(ISBLANK('Input_Δ stampe'!O23),"N.A.",'Input_Δ stampe'!O23)</f>
        <v>N.A.</v>
      </c>
      <c r="LK368" t="str">
        <f>IF(ISBLANK('Input_Δ stampe'!P23),"N.A.",'Input_Δ stampe'!P23)</f>
        <v>N.A.</v>
      </c>
      <c r="LL368" t="str">
        <f>IF(ISBLANK('Input_Δ stampe'!Q23),"N.A.",'Input_Δ stampe'!Q23)</f>
        <v>N.A.</v>
      </c>
      <c r="LM368" t="str">
        <f>IF(ISBLANK('Input_Δ stampe'!R23),"N.A.",'Input_Δ stampe'!R23)</f>
        <v>N.A.</v>
      </c>
      <c r="LN368" t="str">
        <f>IF(ISBLANK('Input_Δ stampe'!S23),"N.A.",'Input_Δ stampe'!S23)</f>
        <v>N.A.</v>
      </c>
      <c r="LO368" t="str">
        <f>IF(ISBLANK('Input_Δ stampe'!T23),"N.A.",'Input_Δ stampe'!T23)</f>
        <v>N.A.</v>
      </c>
      <c r="LP368" t="str">
        <f>IF(ISBLANK('Input_Δ stampe'!U23),"N.A.",'Input_Δ stampe'!U23)</f>
        <v>N.A.</v>
      </c>
      <c r="LQ368" t="str">
        <f>IF(ISBLANK('Input_Δ stampe'!V23),"N.A.",'Input_Δ stampe'!V23)</f>
        <v>N.A.</v>
      </c>
      <c r="LR368" t="str">
        <f>IF(ISBLANK('Input_Δ stampe'!W23),"N.A.",'Input_Δ stampe'!W23)</f>
        <v>N.A.</v>
      </c>
      <c r="LS368" t="str">
        <f>IF(ISBLANK('Input_Δ stampe'!X23),"N.A.",'Input_Δ stampe'!X23)</f>
        <v>N.A.</v>
      </c>
      <c r="LT368" t="str">
        <f>IF(ISBLANK('Input_Δ stampe'!Y23),"N.A.",'Input_Δ stampe'!Y23)</f>
        <v>N.A.</v>
      </c>
      <c r="LW368" s="1">
        <f>YEAR(EDATE('Input_Δ stampe'!B2,12))</f>
        <v>2019</v>
      </c>
      <c r="LX368" t="str">
        <f>IF(ISBLANK('Input_Δ stampe'!N24),"N.A.",'Input_Δ stampe'!N24)</f>
        <v>N.A.</v>
      </c>
      <c r="LY368" t="str">
        <f>IF(ISBLANK('Input_Δ stampe'!O24),"N.A.",'Input_Δ stampe'!O24)</f>
        <v>N.A.</v>
      </c>
      <c r="LZ368" t="str">
        <f>IF(ISBLANK('Input_Δ stampe'!P24),"N.A.",'Input_Δ stampe'!P24)</f>
        <v>N.A.</v>
      </c>
      <c r="MA368" t="str">
        <f>IF(ISBLANK('Input_Δ stampe'!Q24),"N.A.",'Input_Δ stampe'!Q24)</f>
        <v>N.A.</v>
      </c>
      <c r="MB368" t="str">
        <f>IF(ISBLANK('Input_Δ stampe'!R24),"N.A.",'Input_Δ stampe'!R24)</f>
        <v>N.A.</v>
      </c>
      <c r="MC368" t="str">
        <f>IF(ISBLANK('Input_Δ stampe'!S24),"N.A.",'Input_Δ stampe'!S24)</f>
        <v>N.A.</v>
      </c>
      <c r="MD368" t="str">
        <f>IF(ISBLANK('Input_Δ stampe'!T24),"N.A.",'Input_Δ stampe'!T24)</f>
        <v>N.A.</v>
      </c>
      <c r="ME368" t="str">
        <f>IF(ISBLANK('Input_Δ stampe'!U24),"N.A.",'Input_Δ stampe'!U24)</f>
        <v>N.A.</v>
      </c>
      <c r="MF368" t="str">
        <f>IF(ISBLANK('Input_Δ stampe'!V24),"N.A.",'Input_Δ stampe'!V24)</f>
        <v>N.A.</v>
      </c>
      <c r="MG368" t="str">
        <f>IF(ISBLANK('Input_Δ stampe'!W24),"N.A.",'Input_Δ stampe'!W24)</f>
        <v>N.A.</v>
      </c>
      <c r="MH368" t="str">
        <f>IF(ISBLANK('Input_Δ stampe'!X24),"N.A.",'Input_Δ stampe'!X24)</f>
        <v>N.A.</v>
      </c>
      <c r="MI368" t="str">
        <f>IF(ISBLANK('Input_Δ stampe'!Y24),"N.A.",'Input_Δ stampe'!Y24)</f>
        <v>N.A.</v>
      </c>
      <c r="ML368" s="1">
        <f>YEAR(EDATE('Input_Δ stampe'!B2,12))</f>
        <v>2019</v>
      </c>
      <c r="MM368" t="str">
        <f>IF(ISBLANK('Input_Δ stampe'!N25),"N.A.",'Input_Δ stampe'!N25)</f>
        <v>N.A.</v>
      </c>
      <c r="MN368" t="str">
        <f>IF(ISBLANK('Input_Δ stampe'!O25),"N.A.",'Input_Δ stampe'!O25)</f>
        <v>N.A.</v>
      </c>
      <c r="MO368" t="str">
        <f>IF(ISBLANK('Input_Δ stampe'!P25),"N.A.",'Input_Δ stampe'!P25)</f>
        <v>N.A.</v>
      </c>
      <c r="MP368" t="str">
        <f>IF(ISBLANK('Input_Δ stampe'!Q25),"N.A.",'Input_Δ stampe'!Q25)</f>
        <v>N.A.</v>
      </c>
      <c r="MQ368" t="str">
        <f>IF(ISBLANK('Input_Δ stampe'!R25),"N.A.",'Input_Δ stampe'!R25)</f>
        <v>N.A.</v>
      </c>
      <c r="MR368" t="str">
        <f>IF(ISBLANK('Input_Δ stampe'!S25),"N.A.",'Input_Δ stampe'!S25)</f>
        <v>N.A.</v>
      </c>
      <c r="MS368" t="str">
        <f>IF(ISBLANK('Input_Δ stampe'!T25),"N.A.",'Input_Δ stampe'!T25)</f>
        <v>N.A.</v>
      </c>
      <c r="MT368" t="str">
        <f>IF(ISBLANK('Input_Δ stampe'!U25),"N.A.",'Input_Δ stampe'!U25)</f>
        <v>N.A.</v>
      </c>
      <c r="MU368" t="str">
        <f>IF(ISBLANK('Input_Δ stampe'!V25),"N.A.",'Input_Δ stampe'!V25)</f>
        <v>N.A.</v>
      </c>
      <c r="MV368" t="str">
        <f>IF(ISBLANK('Input_Δ stampe'!W25),"N.A.",'Input_Δ stampe'!W25)</f>
        <v>N.A.</v>
      </c>
      <c r="MW368" t="str">
        <f>IF(ISBLANK('Input_Δ stampe'!X25),"N.A.",'Input_Δ stampe'!X25)</f>
        <v>N.A.</v>
      </c>
      <c r="MX368" t="str">
        <f>IF(ISBLANK('Input_Δ stampe'!Y25),"N.A.",'Input_Δ stampe'!Y25)</f>
        <v>N.A.</v>
      </c>
      <c r="NA368" s="1">
        <f>YEAR(EDATE('Input_Δ stampe'!B2,12))</f>
        <v>2019</v>
      </c>
      <c r="NB368" t="str">
        <f>IF(ISBLANK('Input_Δ stampe'!N26),"N.A.",'Input_Δ stampe'!N26)</f>
        <v>N.A.</v>
      </c>
      <c r="NC368" t="str">
        <f>IF(ISBLANK('Input_Δ stampe'!O26),"N.A.",'Input_Δ stampe'!O26)</f>
        <v>N.A.</v>
      </c>
      <c r="ND368" t="str">
        <f>IF(ISBLANK('Input_Δ stampe'!P26),"N.A.",'Input_Δ stampe'!P26)</f>
        <v>N.A.</v>
      </c>
      <c r="NE368" t="str">
        <f>IF(ISBLANK('Input_Δ stampe'!Q26),"N.A.",'Input_Δ stampe'!Q26)</f>
        <v>N.A.</v>
      </c>
      <c r="NF368" t="str">
        <f>IF(ISBLANK('Input_Δ stampe'!R26),"N.A.",'Input_Δ stampe'!R26)</f>
        <v>N.A.</v>
      </c>
      <c r="NG368" t="str">
        <f>IF(ISBLANK('Input_Δ stampe'!S26),"N.A.",'Input_Δ stampe'!S26)</f>
        <v>N.A.</v>
      </c>
      <c r="NH368" t="str">
        <f>IF(ISBLANK('Input_Δ stampe'!T26),"N.A.",'Input_Δ stampe'!T26)</f>
        <v>N.A.</v>
      </c>
      <c r="NI368" t="str">
        <f>IF(ISBLANK('Input_Δ stampe'!U26),"N.A.",'Input_Δ stampe'!U26)</f>
        <v>N.A.</v>
      </c>
      <c r="NJ368" t="str">
        <f>IF(ISBLANK('Input_Δ stampe'!V26),"N.A.",'Input_Δ stampe'!V26)</f>
        <v>N.A.</v>
      </c>
      <c r="NK368" t="str">
        <f>IF(ISBLANK('Input_Δ stampe'!W26),"N.A.",'Input_Δ stampe'!W26)</f>
        <v>N.A.</v>
      </c>
      <c r="NL368" t="str">
        <f>IF(ISBLANK('Input_Δ stampe'!X26),"N.A.",'Input_Δ stampe'!X26)</f>
        <v>N.A.</v>
      </c>
      <c r="NM368" t="str">
        <f>IF(ISBLANK('Input_Δ stampe'!Y26),"N.A.",'Input_Δ stampe'!Y26)</f>
        <v>N.A.</v>
      </c>
      <c r="NP368" s="1">
        <f>YEAR(EDATE('Input_Δ stampe'!B2,12))</f>
        <v>2019</v>
      </c>
      <c r="NQ368" t="str">
        <f>IF(ISBLANK('Input_Δ stampe'!N27),"N.A.",'Input_Δ stampe'!N27)</f>
        <v>N.A.</v>
      </c>
      <c r="NR368" t="str">
        <f>IF(ISBLANK('Input_Δ stampe'!O27),"N.A.",'Input_Δ stampe'!O27)</f>
        <v>N.A.</v>
      </c>
      <c r="NS368" t="str">
        <f>IF(ISBLANK('Input_Δ stampe'!P27),"N.A.",'Input_Δ stampe'!P27)</f>
        <v>N.A.</v>
      </c>
      <c r="NT368" t="str">
        <f>IF(ISBLANK('Input_Δ stampe'!Q27),"N.A.",'Input_Δ stampe'!Q27)</f>
        <v>N.A.</v>
      </c>
      <c r="NU368" t="str">
        <f>IF(ISBLANK('Input_Δ stampe'!R27),"N.A.",'Input_Δ stampe'!R27)</f>
        <v>N.A.</v>
      </c>
      <c r="NV368" t="str">
        <f>IF(ISBLANK('Input_Δ stampe'!S27),"N.A.",'Input_Δ stampe'!S27)</f>
        <v>N.A.</v>
      </c>
      <c r="NW368" t="str">
        <f>IF(ISBLANK('Input_Δ stampe'!T27),"N.A.",'Input_Δ stampe'!T27)</f>
        <v>N.A.</v>
      </c>
      <c r="NX368" t="str">
        <f>IF(ISBLANK('Input_Δ stampe'!U27),"N.A.",'Input_Δ stampe'!U27)</f>
        <v>N.A.</v>
      </c>
      <c r="NY368" t="str">
        <f>IF(ISBLANK('Input_Δ stampe'!V27),"N.A.",'Input_Δ stampe'!V27)</f>
        <v>N.A.</v>
      </c>
      <c r="NZ368" t="str">
        <f>IF(ISBLANK('Input_Δ stampe'!W27),"N.A.",'Input_Δ stampe'!W27)</f>
        <v>N.A.</v>
      </c>
      <c r="OA368" t="str">
        <f>IF(ISBLANK('Input_Δ stampe'!X27),"N.A.",'Input_Δ stampe'!X27)</f>
        <v>N.A.</v>
      </c>
      <c r="OB368" t="str">
        <f>IF(ISBLANK('Input_Δ stampe'!Y27),"N.A.",'Input_Δ stampe'!Y27)</f>
        <v>N.A.</v>
      </c>
      <c r="OE368" s="1">
        <f>YEAR(EDATE('Input_Δ stampe'!B2,12))</f>
        <v>2019</v>
      </c>
      <c r="OF368" t="str">
        <f>IF(ISBLANK('Input_Δ stampe'!N28),"N.A.",'Input_Δ stampe'!N28)</f>
        <v>N.A.</v>
      </c>
      <c r="OG368" t="str">
        <f>IF(ISBLANK('Input_Δ stampe'!O28),"N.A.",'Input_Δ stampe'!O28)</f>
        <v>N.A.</v>
      </c>
      <c r="OH368" t="str">
        <f>IF(ISBLANK('Input_Δ stampe'!P28),"N.A.",'Input_Δ stampe'!P28)</f>
        <v>N.A.</v>
      </c>
      <c r="OI368" t="str">
        <f>IF(ISBLANK('Input_Δ stampe'!Q28),"N.A.",'Input_Δ stampe'!Q28)</f>
        <v>N.A.</v>
      </c>
      <c r="OJ368" t="str">
        <f>IF(ISBLANK('Input_Δ stampe'!R28),"N.A.",'Input_Δ stampe'!R28)</f>
        <v>N.A.</v>
      </c>
      <c r="OK368" t="str">
        <f>IF(ISBLANK('Input_Δ stampe'!S28),"N.A.",'Input_Δ stampe'!S28)</f>
        <v>N.A.</v>
      </c>
      <c r="OL368" t="str">
        <f>IF(ISBLANK('Input_Δ stampe'!T28),"N.A.",'Input_Δ stampe'!T28)</f>
        <v>N.A.</v>
      </c>
      <c r="OM368" t="str">
        <f>IF(ISBLANK('Input_Δ stampe'!U28),"N.A.",'Input_Δ stampe'!U28)</f>
        <v>N.A.</v>
      </c>
      <c r="ON368" t="str">
        <f>IF(ISBLANK('Input_Δ stampe'!V28),"N.A.",'Input_Δ stampe'!V28)</f>
        <v>N.A.</v>
      </c>
      <c r="OO368" t="str">
        <f>IF(ISBLANK('Input_Δ stampe'!W28),"N.A.",'Input_Δ stampe'!W28)</f>
        <v>N.A.</v>
      </c>
      <c r="OP368" t="str">
        <f>IF(ISBLANK('Input_Δ stampe'!X28),"N.A.",'Input_Δ stampe'!X28)</f>
        <v>N.A.</v>
      </c>
      <c r="OQ368" t="str">
        <f>IF(ISBLANK('Input_Δ stampe'!Y28),"N.A.",'Input_Δ stampe'!Y28)</f>
        <v>N.A.</v>
      </c>
      <c r="OT368" s="1">
        <f>YEAR(EDATE('Input_Δ stampe'!B2,12))</f>
        <v>2019</v>
      </c>
      <c r="OU368">
        <f>IF(ISBLANK('Input_Δ stampe'!N29),"N.A.",'Input_Δ stampe'!N29)</f>
        <v>543</v>
      </c>
      <c r="OV368">
        <f>IF(ISBLANK('Input_Δ stampe'!O29),"N.A.",'Input_Δ stampe'!O29)</f>
        <v>537</v>
      </c>
      <c r="OW368">
        <f>IF(ISBLANK('Input_Δ stampe'!P29),"N.A.",'Input_Δ stampe'!P29)</f>
        <v>531</v>
      </c>
      <c r="OX368">
        <f>IF(ISBLANK('Input_Δ stampe'!Q29),"N.A.",'Input_Δ stampe'!Q29)</f>
        <v>525</v>
      </c>
      <c r="OY368">
        <f>IF(ISBLANK('Input_Δ stampe'!R29),"N.A.",'Input_Δ stampe'!R29)</f>
        <v>519</v>
      </c>
      <c r="OZ368">
        <f>IF(ISBLANK('Input_Δ stampe'!S29),"N.A.",'Input_Δ stampe'!S29)</f>
        <v>513</v>
      </c>
      <c r="PA368">
        <f>IF(ISBLANK('Input_Δ stampe'!T29),"N.A.",'Input_Δ stampe'!T29)</f>
        <v>507</v>
      </c>
      <c r="PB368">
        <f>IF(ISBLANK('Input_Δ stampe'!U29),"N.A.",'Input_Δ stampe'!U29)</f>
        <v>501</v>
      </c>
      <c r="PC368">
        <f>IF(ISBLANK('Input_Δ stampe'!V29),"N.A.",'Input_Δ stampe'!V29)</f>
        <v>495</v>
      </c>
      <c r="PD368">
        <f>IF(ISBLANK('Input_Δ stampe'!W29),"N.A.",'Input_Δ stampe'!W29)</f>
        <v>489</v>
      </c>
      <c r="PE368">
        <f>IF(ISBLANK('Input_Δ stampe'!X29),"N.A.",'Input_Δ stampe'!X29)</f>
        <v>483</v>
      </c>
      <c r="PF368" s="15">
        <f>IF(ISBLANK('Input_Δ stampe'!Y29),"N.A.",'Input_Δ stampe'!Y29)</f>
        <v>477</v>
      </c>
    </row>
    <row r="369" spans="1:422">
      <c r="A369" s="20" t="str">
        <f>Calcolo_organizzazione_2!A67</f>
        <v>R&amp;D</v>
      </c>
      <c r="B369" s="26">
        <f>Calcolo_organizzazione_2!B67</f>
        <v>-0.11764705882352941</v>
      </c>
      <c r="C369" s="26">
        <f>Calcolo_organizzazione_2!C67</f>
        <v>-0.11881188118811881</v>
      </c>
      <c r="D369" s="26">
        <f>Calcolo_organizzazione_2!D67</f>
        <v>-0.12</v>
      </c>
      <c r="E369" s="26">
        <f>Calcolo_organizzazione_2!E67</f>
        <v>-0.12121212121212122</v>
      </c>
      <c r="F369" s="26">
        <f>Calcolo_organizzazione_2!F67</f>
        <v>-0.12244897959183673</v>
      </c>
      <c r="G369" s="26">
        <f>Calcolo_organizzazione_2!G67</f>
        <v>-0.12371134020618557</v>
      </c>
      <c r="H369" s="26">
        <f>Calcolo_organizzazione_2!H67</f>
        <v>-0.125</v>
      </c>
      <c r="I369" s="26">
        <f>Calcolo_organizzazione_2!I67</f>
        <v>-0.12631578947368421</v>
      </c>
      <c r="J369" s="26">
        <f>Calcolo_organizzazione_2!J67</f>
        <v>-0.1276595744680851</v>
      </c>
      <c r="K369" s="26">
        <f>Calcolo_organizzazione_2!K67</f>
        <v>-0.12903225806451613</v>
      </c>
      <c r="L369" s="26">
        <f>Calcolo_organizzazione_2!L67</f>
        <v>-0.13043478260869565</v>
      </c>
      <c r="M369" s="26">
        <f>Calcolo_organizzazione_2!M67</f>
        <v>-0.13186813186813187</v>
      </c>
      <c r="N369" s="26"/>
      <c r="Q369" s="1"/>
      <c r="AH369" s="1"/>
      <c r="AX369" s="1"/>
      <c r="BM369" s="1"/>
      <c r="CB369" s="1"/>
      <c r="CQ369" s="1"/>
      <c r="PF369" s="15"/>
    </row>
    <row r="370" spans="1:422">
      <c r="A370" s="20" t="str">
        <f>Calcolo_organizzazione_2!A68</f>
        <v>IT</v>
      </c>
      <c r="B370" s="26">
        <f>Calcolo_organizzazione_2!B68</f>
        <v>-0.11650485436893204</v>
      </c>
      <c r="C370" s="26">
        <f>Calcolo_organizzazione_2!C68</f>
        <v>-0.11764705882352941</v>
      </c>
      <c r="D370" s="26">
        <f>Calcolo_organizzazione_2!D68</f>
        <v>-0.11881188118811881</v>
      </c>
      <c r="E370" s="26">
        <f>Calcolo_organizzazione_2!E68</f>
        <v>-0.12</v>
      </c>
      <c r="F370" s="26">
        <f>Calcolo_organizzazione_2!F68</f>
        <v>-0.12121212121212122</v>
      </c>
      <c r="G370" s="26">
        <f>Calcolo_organizzazione_2!G68</f>
        <v>-0.12244897959183673</v>
      </c>
      <c r="H370" s="26">
        <f>Calcolo_organizzazione_2!H68</f>
        <v>-0.12371134020618557</v>
      </c>
      <c r="I370" s="26">
        <f>Calcolo_organizzazione_2!I68</f>
        <v>-0.125</v>
      </c>
      <c r="J370" s="26">
        <f>Calcolo_organizzazione_2!J68</f>
        <v>-0.12631578947368421</v>
      </c>
      <c r="K370" s="26">
        <f>Calcolo_organizzazione_2!K68</f>
        <v>-0.1276595744680851</v>
      </c>
      <c r="L370" s="26">
        <f>Calcolo_organizzazione_2!L68</f>
        <v>-0.12903225806451613</v>
      </c>
      <c r="M370" s="26">
        <f>Calcolo_organizzazione_2!M68</f>
        <v>-0.13043478260869565</v>
      </c>
      <c r="N370" s="26"/>
      <c r="PF370" s="15"/>
    </row>
    <row r="371" spans="1:422">
      <c r="A371" s="20" t="str">
        <f>Calcolo_organizzazione_2!A69</f>
        <v>HR</v>
      </c>
      <c r="B371" s="26">
        <f>Calcolo_organizzazione_2!B69</f>
        <v>-0.11538461538461539</v>
      </c>
      <c r="C371" s="26">
        <f>Calcolo_organizzazione_2!C69</f>
        <v>-0.11650485436893204</v>
      </c>
      <c r="D371" s="26">
        <f>Calcolo_organizzazione_2!D69</f>
        <v>-0.11764705882352941</v>
      </c>
      <c r="E371" s="26">
        <f>Calcolo_organizzazione_2!E69</f>
        <v>-0.11881188118811881</v>
      </c>
      <c r="F371" s="26">
        <f>Calcolo_organizzazione_2!F69</f>
        <v>-0.12</v>
      </c>
      <c r="G371" s="26">
        <f>Calcolo_organizzazione_2!G69</f>
        <v>-0.12121212121212122</v>
      </c>
      <c r="H371" s="26">
        <f>Calcolo_organizzazione_2!H69</f>
        <v>-0.12244897959183673</v>
      </c>
      <c r="I371" s="26">
        <f>Calcolo_organizzazione_2!I69</f>
        <v>-0.12371134020618557</v>
      </c>
      <c r="J371" s="26">
        <f>Calcolo_organizzazione_2!J69</f>
        <v>-0.125</v>
      </c>
      <c r="K371" s="26">
        <f>Calcolo_organizzazione_2!K69</f>
        <v>-0.12631578947368421</v>
      </c>
      <c r="L371" s="26">
        <f>Calcolo_organizzazione_2!L69</f>
        <v>-0.1276595744680851</v>
      </c>
      <c r="M371" s="26">
        <f>Calcolo_organizzazione_2!M69</f>
        <v>-0.12903225806451613</v>
      </c>
      <c r="N371" s="26"/>
      <c r="PF371" s="15"/>
    </row>
    <row r="372" spans="1:422">
      <c r="A372" s="20" t="str">
        <f>Calcolo_organizzazione_2!A70</f>
        <v>MARKETING</v>
      </c>
      <c r="B372" s="26">
        <f>Calcolo_organizzazione_2!B70</f>
        <v>-0.11428571428571428</v>
      </c>
      <c r="C372" s="26">
        <f>Calcolo_organizzazione_2!C70</f>
        <v>-0.11538461538461539</v>
      </c>
      <c r="D372" s="26">
        <f>Calcolo_organizzazione_2!D70</f>
        <v>-0.11650485436893204</v>
      </c>
      <c r="E372" s="26">
        <f>Calcolo_organizzazione_2!E70</f>
        <v>-0.11764705882352941</v>
      </c>
      <c r="F372" s="26">
        <f>Calcolo_organizzazione_2!F70</f>
        <v>-0.11881188118811881</v>
      </c>
      <c r="G372" s="26">
        <f>Calcolo_organizzazione_2!G70</f>
        <v>-0.12</v>
      </c>
      <c r="H372" s="26">
        <f>Calcolo_organizzazione_2!H70</f>
        <v>-0.12121212121212122</v>
      </c>
      <c r="I372" s="26">
        <f>Calcolo_organizzazione_2!I70</f>
        <v>-0.12244897959183673</v>
      </c>
      <c r="J372" s="26">
        <f>Calcolo_organizzazione_2!J70</f>
        <v>-0.12371134020618557</v>
      </c>
      <c r="K372" s="26">
        <f>Calcolo_organizzazione_2!K70</f>
        <v>-0.125</v>
      </c>
      <c r="L372" s="26">
        <f>Calcolo_organizzazione_2!L70</f>
        <v>-0.12631578947368421</v>
      </c>
      <c r="M372" s="26">
        <f>Calcolo_organizzazione_2!M70</f>
        <v>-0.1276595744680851</v>
      </c>
      <c r="N372" s="26"/>
      <c r="PF372" s="15"/>
    </row>
    <row r="373" spans="1:422">
      <c r="A373" s="20">
        <f>Calcolo_organizzazione_2!A71</f>
        <v>0</v>
      </c>
      <c r="B373" s="26" t="str">
        <f>Calcolo_organizzazione_2!B71</f>
        <v>N.A.</v>
      </c>
      <c r="C373" s="26" t="str">
        <f>Calcolo_organizzazione_2!C71</f>
        <v>N.A.</v>
      </c>
      <c r="D373" s="26" t="str">
        <f>Calcolo_organizzazione_2!D71</f>
        <v>N.A.</v>
      </c>
      <c r="E373" s="26" t="str">
        <f>Calcolo_organizzazione_2!E71</f>
        <v>N.A.</v>
      </c>
      <c r="F373" s="26" t="str">
        <f>Calcolo_organizzazione_2!F71</f>
        <v>N.A.</v>
      </c>
      <c r="G373" s="26" t="str">
        <f>Calcolo_organizzazione_2!G71</f>
        <v>N.A.</v>
      </c>
      <c r="H373" s="26" t="str">
        <f>Calcolo_organizzazione_2!H71</f>
        <v>N.A.</v>
      </c>
      <c r="I373" s="26" t="str">
        <f>Calcolo_organizzazione_2!I71</f>
        <v>N.A.</v>
      </c>
      <c r="J373" s="26" t="str">
        <f>Calcolo_organizzazione_2!J71</f>
        <v>N.A.</v>
      </c>
      <c r="K373" s="26" t="str">
        <f>Calcolo_organizzazione_2!K71</f>
        <v>N.A.</v>
      </c>
      <c r="L373" s="26" t="str">
        <f>Calcolo_organizzazione_2!L71</f>
        <v>N.A.</v>
      </c>
      <c r="M373" s="26" t="str">
        <f>Calcolo_organizzazione_2!M71</f>
        <v>N.A.</v>
      </c>
      <c r="N373" s="26"/>
      <c r="PF373" s="15"/>
    </row>
    <row r="374" spans="1:422">
      <c r="A374" s="20">
        <f>Calcolo_organizzazione_2!A72</f>
        <v>0</v>
      </c>
      <c r="B374" s="26" t="str">
        <f>Calcolo_organizzazione_2!B72</f>
        <v>N.A.</v>
      </c>
      <c r="C374" s="26" t="str">
        <f>Calcolo_organizzazione_2!C72</f>
        <v>N.A.</v>
      </c>
      <c r="D374" s="26" t="str">
        <f>Calcolo_organizzazione_2!D72</f>
        <v>N.A.</v>
      </c>
      <c r="E374" s="26" t="str">
        <f>Calcolo_organizzazione_2!E72</f>
        <v>N.A.</v>
      </c>
      <c r="F374" s="26" t="str">
        <f>Calcolo_organizzazione_2!F72</f>
        <v>N.A.</v>
      </c>
      <c r="G374" s="26" t="str">
        <f>Calcolo_organizzazione_2!G72</f>
        <v>N.A.</v>
      </c>
      <c r="H374" s="26" t="str">
        <f>Calcolo_organizzazione_2!H72</f>
        <v>N.A.</v>
      </c>
      <c r="I374" s="26" t="str">
        <f>Calcolo_organizzazione_2!I72</f>
        <v>N.A.</v>
      </c>
      <c r="J374" s="26" t="str">
        <f>Calcolo_organizzazione_2!J72</f>
        <v>N.A.</v>
      </c>
      <c r="K374" s="26" t="str">
        <f>Calcolo_organizzazione_2!K72</f>
        <v>N.A.</v>
      </c>
      <c r="L374" s="26" t="str">
        <f>Calcolo_organizzazione_2!L72</f>
        <v>N.A.</v>
      </c>
      <c r="M374" s="26" t="str">
        <f>Calcolo_organizzazione_2!M72</f>
        <v>N.A.</v>
      </c>
      <c r="N374" s="26"/>
      <c r="PF374" s="15"/>
    </row>
    <row r="375" spans="1:422">
      <c r="A375" s="20">
        <f>Calcolo_organizzazione_2!A73</f>
        <v>0</v>
      </c>
      <c r="B375" s="26" t="str">
        <f>Calcolo_organizzazione_2!B73</f>
        <v>N.A.</v>
      </c>
      <c r="C375" s="26" t="str">
        <f>Calcolo_organizzazione_2!C73</f>
        <v>N.A.</v>
      </c>
      <c r="D375" s="26" t="str">
        <f>Calcolo_organizzazione_2!D73</f>
        <v>N.A.</v>
      </c>
      <c r="E375" s="26" t="str">
        <f>Calcolo_organizzazione_2!E73</f>
        <v>N.A.</v>
      </c>
      <c r="F375" s="26" t="str">
        <f>Calcolo_organizzazione_2!F73</f>
        <v>N.A.</v>
      </c>
      <c r="G375" s="26" t="str">
        <f>Calcolo_organizzazione_2!G73</f>
        <v>N.A.</v>
      </c>
      <c r="H375" s="26" t="str">
        <f>Calcolo_organizzazione_2!H73</f>
        <v>N.A.</v>
      </c>
      <c r="I375" s="26" t="str">
        <f>Calcolo_organizzazione_2!I73</f>
        <v>N.A.</v>
      </c>
      <c r="J375" s="26" t="str">
        <f>Calcolo_organizzazione_2!J73</f>
        <v>N.A.</v>
      </c>
      <c r="K375" s="26" t="str">
        <f>Calcolo_organizzazione_2!K73</f>
        <v>N.A.</v>
      </c>
      <c r="L375" s="26" t="str">
        <f>Calcolo_organizzazione_2!L73</f>
        <v>N.A.</v>
      </c>
      <c r="M375" s="26" t="str">
        <f>Calcolo_organizzazione_2!M73</f>
        <v>N.A.</v>
      </c>
      <c r="N375" s="26"/>
      <c r="PF375" s="15"/>
    </row>
    <row r="376" spans="1:422">
      <c r="A376" s="20">
        <f>Calcolo_organizzazione_2!A74</f>
        <v>0</v>
      </c>
      <c r="B376" s="26" t="str">
        <f>Calcolo_organizzazione_2!B74</f>
        <v>N.A.</v>
      </c>
      <c r="C376" s="26" t="str">
        <f>Calcolo_organizzazione_2!C74</f>
        <v>N.A.</v>
      </c>
      <c r="D376" s="26" t="str">
        <f>Calcolo_organizzazione_2!D74</f>
        <v>N.A.</v>
      </c>
      <c r="E376" s="26" t="str">
        <f>Calcolo_organizzazione_2!E74</f>
        <v>N.A.</v>
      </c>
      <c r="F376" s="26" t="str">
        <f>Calcolo_organizzazione_2!F74</f>
        <v>N.A.</v>
      </c>
      <c r="G376" s="26" t="str">
        <f>Calcolo_organizzazione_2!G74</f>
        <v>N.A.</v>
      </c>
      <c r="H376" s="26" t="str">
        <f>Calcolo_organizzazione_2!H74</f>
        <v>N.A.</v>
      </c>
      <c r="I376" s="26" t="str">
        <f>Calcolo_organizzazione_2!I74</f>
        <v>N.A.</v>
      </c>
      <c r="J376" s="26" t="str">
        <f>Calcolo_organizzazione_2!J74</f>
        <v>N.A.</v>
      </c>
      <c r="K376" s="26" t="str">
        <f>Calcolo_organizzazione_2!K74</f>
        <v>N.A.</v>
      </c>
      <c r="L376" s="26" t="str">
        <f>Calcolo_organizzazione_2!L74</f>
        <v>N.A.</v>
      </c>
      <c r="M376" s="26" t="str">
        <f>Calcolo_organizzazione_2!M74</f>
        <v>N.A.</v>
      </c>
      <c r="N376" s="26"/>
      <c r="PF376" s="15"/>
    </row>
    <row r="377" spans="1:422">
      <c r="A377" s="20">
        <f>Calcolo_organizzazione_2!A75</f>
        <v>0</v>
      </c>
      <c r="B377" s="26" t="str">
        <f>Calcolo_organizzazione_2!B75</f>
        <v>N.A.</v>
      </c>
      <c r="C377" s="26" t="str">
        <f>Calcolo_organizzazione_2!C75</f>
        <v>N.A.</v>
      </c>
      <c r="D377" s="26" t="str">
        <f>Calcolo_organizzazione_2!D75</f>
        <v>N.A.</v>
      </c>
      <c r="E377" s="26" t="str">
        <f>Calcolo_organizzazione_2!E75</f>
        <v>N.A.</v>
      </c>
      <c r="F377" s="26" t="str">
        <f>Calcolo_organizzazione_2!F75</f>
        <v>N.A.</v>
      </c>
      <c r="G377" s="26" t="str">
        <f>Calcolo_organizzazione_2!G75</f>
        <v>N.A.</v>
      </c>
      <c r="H377" s="26" t="str">
        <f>Calcolo_organizzazione_2!H75</f>
        <v>N.A.</v>
      </c>
      <c r="I377" s="26" t="str">
        <f>Calcolo_organizzazione_2!I75</f>
        <v>N.A.</v>
      </c>
      <c r="J377" s="26" t="str">
        <f>Calcolo_organizzazione_2!J75</f>
        <v>N.A.</v>
      </c>
      <c r="K377" s="26" t="str">
        <f>Calcolo_organizzazione_2!K75</f>
        <v>N.A.</v>
      </c>
      <c r="L377" s="26" t="str">
        <f>Calcolo_organizzazione_2!L75</f>
        <v>N.A.</v>
      </c>
      <c r="M377" s="26" t="str">
        <f>Calcolo_organizzazione_2!M75</f>
        <v>N.A.</v>
      </c>
      <c r="N377" s="26"/>
      <c r="PF377" s="15"/>
    </row>
    <row r="378" spans="1:422">
      <c r="A378" s="20">
        <f>Calcolo_organizzazione_2!A76</f>
        <v>0</v>
      </c>
      <c r="B378" s="26" t="str">
        <f>Calcolo_organizzazione_2!B76</f>
        <v>N.A.</v>
      </c>
      <c r="C378" s="26" t="str">
        <f>Calcolo_organizzazione_2!C76</f>
        <v>N.A.</v>
      </c>
      <c r="D378" s="26" t="str">
        <f>Calcolo_organizzazione_2!D76</f>
        <v>N.A.</v>
      </c>
      <c r="E378" s="26" t="str">
        <f>Calcolo_organizzazione_2!E76</f>
        <v>N.A.</v>
      </c>
      <c r="F378" s="26" t="str">
        <f>Calcolo_organizzazione_2!F76</f>
        <v>N.A.</v>
      </c>
      <c r="G378" s="26" t="str">
        <f>Calcolo_organizzazione_2!G76</f>
        <v>N.A.</v>
      </c>
      <c r="H378" s="26" t="str">
        <f>Calcolo_organizzazione_2!H76</f>
        <v>N.A.</v>
      </c>
      <c r="I378" s="26" t="str">
        <f>Calcolo_organizzazione_2!I76</f>
        <v>N.A.</v>
      </c>
      <c r="J378" s="26" t="str">
        <f>Calcolo_organizzazione_2!J76</f>
        <v>N.A.</v>
      </c>
      <c r="K378" s="26" t="str">
        <f>Calcolo_organizzazione_2!K76</f>
        <v>N.A.</v>
      </c>
      <c r="L378" s="26" t="str">
        <f>Calcolo_organizzazione_2!L76</f>
        <v>N.A.</v>
      </c>
      <c r="M378" s="26" t="str">
        <f>Calcolo_organizzazione_2!M76</f>
        <v>N.A.</v>
      </c>
      <c r="N378" s="26"/>
      <c r="PF378" s="15"/>
    </row>
    <row r="379" spans="1:422">
      <c r="A379" s="20">
        <f>Calcolo_organizzazione_2!A77</f>
        <v>0</v>
      </c>
      <c r="B379" s="26" t="str">
        <f>Calcolo_organizzazione_2!B77</f>
        <v>N.A.</v>
      </c>
      <c r="C379" s="26" t="str">
        <f>Calcolo_organizzazione_2!C77</f>
        <v>N.A.</v>
      </c>
      <c r="D379" s="26" t="str">
        <f>Calcolo_organizzazione_2!D77</f>
        <v>N.A.</v>
      </c>
      <c r="E379" s="26" t="str">
        <f>Calcolo_organizzazione_2!E77</f>
        <v>N.A.</v>
      </c>
      <c r="F379" s="26" t="str">
        <f>Calcolo_organizzazione_2!F77</f>
        <v>N.A.</v>
      </c>
      <c r="G379" s="26" t="str">
        <f>Calcolo_organizzazione_2!G77</f>
        <v>N.A.</v>
      </c>
      <c r="H379" s="26" t="str">
        <f>Calcolo_organizzazione_2!H77</f>
        <v>N.A.</v>
      </c>
      <c r="I379" s="26" t="str">
        <f>Calcolo_organizzazione_2!I77</f>
        <v>N.A.</v>
      </c>
      <c r="J379" s="26" t="str">
        <f>Calcolo_organizzazione_2!J77</f>
        <v>N.A.</v>
      </c>
      <c r="K379" s="26" t="str">
        <f>Calcolo_organizzazione_2!K77</f>
        <v>N.A.</v>
      </c>
      <c r="L379" s="26" t="str">
        <f>Calcolo_organizzazione_2!L77</f>
        <v>N.A.</v>
      </c>
      <c r="M379" s="26" t="str">
        <f>Calcolo_organizzazione_2!M77</f>
        <v>N.A.</v>
      </c>
      <c r="N379" s="26"/>
      <c r="PF379" s="15"/>
    </row>
    <row r="380" spans="1:422">
      <c r="A380" s="20">
        <f>Calcolo_organizzazione_2!A78</f>
        <v>0</v>
      </c>
      <c r="B380" s="26" t="str">
        <f>Calcolo_organizzazione_2!B78</f>
        <v>N.A.</v>
      </c>
      <c r="C380" s="26" t="str">
        <f>Calcolo_organizzazione_2!C78</f>
        <v>N.A.</v>
      </c>
      <c r="D380" s="26" t="str">
        <f>Calcolo_organizzazione_2!D78</f>
        <v>N.A.</v>
      </c>
      <c r="E380" s="26" t="str">
        <f>Calcolo_organizzazione_2!E78</f>
        <v>N.A.</v>
      </c>
      <c r="F380" s="26" t="str">
        <f>Calcolo_organizzazione_2!F78</f>
        <v>N.A.</v>
      </c>
      <c r="G380" s="26" t="str">
        <f>Calcolo_organizzazione_2!G78</f>
        <v>N.A.</v>
      </c>
      <c r="H380" s="26" t="str">
        <f>Calcolo_organizzazione_2!H78</f>
        <v>N.A.</v>
      </c>
      <c r="I380" s="26" t="str">
        <f>Calcolo_organizzazione_2!I78</f>
        <v>N.A.</v>
      </c>
      <c r="J380" s="26" t="str">
        <f>Calcolo_organizzazione_2!J78</f>
        <v>N.A.</v>
      </c>
      <c r="K380" s="26" t="str">
        <f>Calcolo_organizzazione_2!K78</f>
        <v>N.A.</v>
      </c>
      <c r="L380" s="26" t="str">
        <f>Calcolo_organizzazione_2!L78</f>
        <v>N.A.</v>
      </c>
      <c r="M380" s="26" t="str">
        <f>Calcolo_organizzazione_2!M78</f>
        <v>N.A.</v>
      </c>
      <c r="N380" s="26"/>
      <c r="PF380" s="15"/>
    </row>
    <row r="381" spans="1:422">
      <c r="A381" s="20">
        <f>Calcolo_organizzazione_2!A79</f>
        <v>0</v>
      </c>
      <c r="B381" s="26" t="str">
        <f>Calcolo_organizzazione_2!B79</f>
        <v>N.A.</v>
      </c>
      <c r="C381" s="26" t="str">
        <f>Calcolo_organizzazione_2!C79</f>
        <v>N.A.</v>
      </c>
      <c r="D381" s="26" t="str">
        <f>Calcolo_organizzazione_2!D79</f>
        <v>N.A.</v>
      </c>
      <c r="E381" s="26" t="str">
        <f>Calcolo_organizzazione_2!E79</f>
        <v>N.A.</v>
      </c>
      <c r="F381" s="26" t="str">
        <f>Calcolo_organizzazione_2!F79</f>
        <v>N.A.</v>
      </c>
      <c r="G381" s="26" t="str">
        <f>Calcolo_organizzazione_2!G79</f>
        <v>N.A.</v>
      </c>
      <c r="H381" s="26" t="str">
        <f>Calcolo_organizzazione_2!H79</f>
        <v>N.A.</v>
      </c>
      <c r="I381" s="26" t="str">
        <f>Calcolo_organizzazione_2!I79</f>
        <v>N.A.</v>
      </c>
      <c r="J381" s="26" t="str">
        <f>Calcolo_organizzazione_2!J79</f>
        <v>N.A.</v>
      </c>
      <c r="K381" s="26" t="str">
        <f>Calcolo_organizzazione_2!K79</f>
        <v>N.A.</v>
      </c>
      <c r="L381" s="26" t="str">
        <f>Calcolo_organizzazione_2!L79</f>
        <v>N.A.</v>
      </c>
      <c r="M381" s="26" t="str">
        <f>Calcolo_organizzazione_2!M79</f>
        <v>N.A.</v>
      </c>
      <c r="N381" s="26"/>
      <c r="PF381" s="15"/>
    </row>
    <row r="382" spans="1:422">
      <c r="A382" s="20">
        <f>Calcolo_organizzazione_2!A80</f>
        <v>0</v>
      </c>
      <c r="B382" s="26" t="str">
        <f>Calcolo_organizzazione_2!B80</f>
        <v>N.A.</v>
      </c>
      <c r="C382" s="26" t="str">
        <f>Calcolo_organizzazione_2!C80</f>
        <v>N.A.</v>
      </c>
      <c r="D382" s="26" t="str">
        <f>Calcolo_organizzazione_2!D80</f>
        <v>N.A.</v>
      </c>
      <c r="E382" s="26" t="str">
        <f>Calcolo_organizzazione_2!E80</f>
        <v>N.A.</v>
      </c>
      <c r="F382" s="26" t="str">
        <f>Calcolo_organizzazione_2!F80</f>
        <v>N.A.</v>
      </c>
      <c r="G382" s="26" t="str">
        <f>Calcolo_organizzazione_2!G80</f>
        <v>N.A.</v>
      </c>
      <c r="H382" s="26" t="str">
        <f>Calcolo_organizzazione_2!H80</f>
        <v>N.A.</v>
      </c>
      <c r="I382" s="26" t="str">
        <f>Calcolo_organizzazione_2!I80</f>
        <v>N.A.</v>
      </c>
      <c r="J382" s="26" t="str">
        <f>Calcolo_organizzazione_2!J80</f>
        <v>N.A.</v>
      </c>
      <c r="K382" s="26" t="str">
        <f>Calcolo_organizzazione_2!K80</f>
        <v>N.A.</v>
      </c>
      <c r="L382" s="26" t="str">
        <f>Calcolo_organizzazione_2!L80</f>
        <v>N.A.</v>
      </c>
      <c r="M382" s="26" t="str">
        <f>Calcolo_organizzazione_2!M80</f>
        <v>N.A.</v>
      </c>
      <c r="N382" s="26"/>
      <c r="PF382" s="15"/>
    </row>
    <row r="383" spans="1:422">
      <c r="A383" s="20">
        <f>Calcolo_organizzazione_2!A81</f>
        <v>0</v>
      </c>
      <c r="B383" s="26" t="str">
        <f>Calcolo_organizzazione_2!B81</f>
        <v>N.A.</v>
      </c>
      <c r="C383" s="26" t="str">
        <f>Calcolo_organizzazione_2!C81</f>
        <v>N.A.</v>
      </c>
      <c r="D383" s="26" t="str">
        <f>Calcolo_organizzazione_2!D81</f>
        <v>N.A.</v>
      </c>
      <c r="E383" s="26" t="str">
        <f>Calcolo_organizzazione_2!E81</f>
        <v>N.A.</v>
      </c>
      <c r="F383" s="26" t="str">
        <f>Calcolo_organizzazione_2!F81</f>
        <v>N.A.</v>
      </c>
      <c r="G383" s="26" t="str">
        <f>Calcolo_organizzazione_2!G81</f>
        <v>N.A.</v>
      </c>
      <c r="H383" s="26" t="str">
        <f>Calcolo_organizzazione_2!H81</f>
        <v>N.A.</v>
      </c>
      <c r="I383" s="26" t="str">
        <f>Calcolo_organizzazione_2!I81</f>
        <v>N.A.</v>
      </c>
      <c r="J383" s="26" t="str">
        <f>Calcolo_organizzazione_2!J81</f>
        <v>N.A.</v>
      </c>
      <c r="K383" s="26" t="str">
        <f>Calcolo_organizzazione_2!K81</f>
        <v>N.A.</v>
      </c>
      <c r="L383" s="26" t="str">
        <f>Calcolo_organizzazione_2!L81</f>
        <v>N.A.</v>
      </c>
      <c r="M383" s="26" t="str">
        <f>Calcolo_organizzazione_2!M81</f>
        <v>N.A.</v>
      </c>
      <c r="N383" s="26"/>
      <c r="PF383" s="15"/>
    </row>
    <row r="384" spans="1:422">
      <c r="A384" s="20">
        <f>Calcolo_organizzazione_2!A82</f>
        <v>0</v>
      </c>
      <c r="B384" s="26" t="str">
        <f>Calcolo_organizzazione_2!B82</f>
        <v>N.A.</v>
      </c>
      <c r="C384" s="26" t="str">
        <f>Calcolo_organizzazione_2!C82</f>
        <v>N.A.</v>
      </c>
      <c r="D384" s="26" t="str">
        <f>Calcolo_organizzazione_2!D82</f>
        <v>N.A.</v>
      </c>
      <c r="E384" s="26" t="str">
        <f>Calcolo_organizzazione_2!E82</f>
        <v>N.A.</v>
      </c>
      <c r="F384" s="26" t="str">
        <f>Calcolo_organizzazione_2!F82</f>
        <v>N.A.</v>
      </c>
      <c r="G384" s="26" t="str">
        <f>Calcolo_organizzazione_2!G82</f>
        <v>N.A.</v>
      </c>
      <c r="H384" s="26" t="str">
        <f>Calcolo_organizzazione_2!H82</f>
        <v>N.A.</v>
      </c>
      <c r="I384" s="26" t="str">
        <f>Calcolo_organizzazione_2!I82</f>
        <v>N.A.</v>
      </c>
      <c r="J384" s="26" t="str">
        <f>Calcolo_organizzazione_2!J82</f>
        <v>N.A.</v>
      </c>
      <c r="K384" s="26" t="str">
        <f>Calcolo_organizzazione_2!K82</f>
        <v>N.A.</v>
      </c>
      <c r="L384" s="26" t="str">
        <f>Calcolo_organizzazione_2!L82</f>
        <v>N.A.</v>
      </c>
      <c r="M384" s="26" t="str">
        <f>Calcolo_organizzazione_2!M82</f>
        <v>N.A.</v>
      </c>
      <c r="N384" s="26"/>
      <c r="PF384" s="15"/>
    </row>
    <row r="385" spans="1:422">
      <c r="A385" s="20">
        <f>Calcolo_organizzazione_2!A83</f>
        <v>0</v>
      </c>
      <c r="B385" s="26" t="str">
        <f>Calcolo_organizzazione_2!B83</f>
        <v>N.A.</v>
      </c>
      <c r="C385" s="26" t="str">
        <f>Calcolo_organizzazione_2!C83</f>
        <v>N.A.</v>
      </c>
      <c r="D385" s="26" t="str">
        <f>Calcolo_organizzazione_2!D83</f>
        <v>N.A.</v>
      </c>
      <c r="E385" s="26" t="str">
        <f>Calcolo_organizzazione_2!E83</f>
        <v>N.A.</v>
      </c>
      <c r="F385" s="26" t="str">
        <f>Calcolo_organizzazione_2!F83</f>
        <v>N.A.</v>
      </c>
      <c r="G385" s="26" t="str">
        <f>Calcolo_organizzazione_2!G83</f>
        <v>N.A.</v>
      </c>
      <c r="H385" s="26" t="str">
        <f>Calcolo_organizzazione_2!H83</f>
        <v>N.A.</v>
      </c>
      <c r="I385" s="26" t="str">
        <f>Calcolo_organizzazione_2!I83</f>
        <v>N.A.</v>
      </c>
      <c r="J385" s="26" t="str">
        <f>Calcolo_organizzazione_2!J83</f>
        <v>N.A.</v>
      </c>
      <c r="K385" s="26" t="str">
        <f>Calcolo_organizzazione_2!K83</f>
        <v>N.A.</v>
      </c>
      <c r="L385" s="26" t="str">
        <f>Calcolo_organizzazione_2!L83</f>
        <v>N.A.</v>
      </c>
      <c r="M385" s="26" t="str">
        <f>Calcolo_organizzazione_2!M83</f>
        <v>N.A.</v>
      </c>
      <c r="N385" s="26"/>
      <c r="PF385" s="15"/>
    </row>
    <row r="386" spans="1:422">
      <c r="A386" s="20">
        <f>Calcolo_organizzazione_2!A84</f>
        <v>0</v>
      </c>
      <c r="B386" s="26" t="str">
        <f>Calcolo_organizzazione_2!B84</f>
        <v>N.A.</v>
      </c>
      <c r="C386" s="26" t="str">
        <f>Calcolo_organizzazione_2!C84</f>
        <v>N.A.</v>
      </c>
      <c r="D386" s="26" t="str">
        <f>Calcolo_organizzazione_2!D84</f>
        <v>N.A.</v>
      </c>
      <c r="E386" s="26" t="str">
        <f>Calcolo_organizzazione_2!E84</f>
        <v>N.A.</v>
      </c>
      <c r="F386" s="26" t="str">
        <f>Calcolo_organizzazione_2!F84</f>
        <v>N.A.</v>
      </c>
      <c r="G386" s="26" t="str">
        <f>Calcolo_organizzazione_2!G84</f>
        <v>N.A.</v>
      </c>
      <c r="H386" s="26" t="str">
        <f>Calcolo_organizzazione_2!H84</f>
        <v>N.A.</v>
      </c>
      <c r="I386" s="26" t="str">
        <f>Calcolo_organizzazione_2!I84</f>
        <v>N.A.</v>
      </c>
      <c r="J386" s="26" t="str">
        <f>Calcolo_organizzazione_2!J84</f>
        <v>N.A.</v>
      </c>
      <c r="K386" s="26" t="str">
        <f>Calcolo_organizzazione_2!K84</f>
        <v>N.A.</v>
      </c>
      <c r="L386" s="26" t="str">
        <f>Calcolo_organizzazione_2!L84</f>
        <v>N.A.</v>
      </c>
      <c r="M386" s="26" t="str">
        <f>Calcolo_organizzazione_2!M84</f>
        <v>N.A.</v>
      </c>
      <c r="N386" s="26"/>
      <c r="PF386" s="15"/>
    </row>
    <row r="387" spans="1:422">
      <c r="A387" s="20">
        <f>Calcolo_organizzazione_2!A85</f>
        <v>0</v>
      </c>
      <c r="B387" s="26" t="str">
        <f>Calcolo_organizzazione_2!B85</f>
        <v>N.A.</v>
      </c>
      <c r="C387" s="26" t="str">
        <f>Calcolo_organizzazione_2!C85</f>
        <v>N.A.</v>
      </c>
      <c r="D387" s="26" t="str">
        <f>Calcolo_organizzazione_2!D85</f>
        <v>N.A.</v>
      </c>
      <c r="E387" s="26" t="str">
        <f>Calcolo_organizzazione_2!E85</f>
        <v>N.A.</v>
      </c>
      <c r="F387" s="26" t="str">
        <f>Calcolo_organizzazione_2!F85</f>
        <v>N.A.</v>
      </c>
      <c r="G387" s="26" t="str">
        <f>Calcolo_organizzazione_2!G85</f>
        <v>N.A.</v>
      </c>
      <c r="H387" s="26" t="str">
        <f>Calcolo_organizzazione_2!H85</f>
        <v>N.A.</v>
      </c>
      <c r="I387" s="26" t="str">
        <f>Calcolo_organizzazione_2!I85</f>
        <v>N.A.</v>
      </c>
      <c r="J387" s="26" t="str">
        <f>Calcolo_organizzazione_2!J85</f>
        <v>N.A.</v>
      </c>
      <c r="K387" s="26" t="str">
        <f>Calcolo_organizzazione_2!K85</f>
        <v>N.A.</v>
      </c>
      <c r="L387" s="26" t="str">
        <f>Calcolo_organizzazione_2!L85</f>
        <v>N.A.</v>
      </c>
      <c r="M387" s="26" t="str">
        <f>Calcolo_organizzazione_2!M85</f>
        <v>N.A.</v>
      </c>
      <c r="N387" s="26"/>
      <c r="PF387" s="15"/>
    </row>
    <row r="388" spans="1:422">
      <c r="A388" s="20">
        <f>Calcolo_organizzazione_2!A86</f>
        <v>0</v>
      </c>
      <c r="B388" s="26" t="str">
        <f>Calcolo_organizzazione_2!B86</f>
        <v>N.A.</v>
      </c>
      <c r="C388" s="26" t="str">
        <f>Calcolo_organizzazione_2!C86</f>
        <v>N.A.</v>
      </c>
      <c r="D388" s="26" t="str">
        <f>Calcolo_organizzazione_2!D86</f>
        <v>N.A.</v>
      </c>
      <c r="E388" s="26" t="str">
        <f>Calcolo_organizzazione_2!E86</f>
        <v>N.A.</v>
      </c>
      <c r="F388" s="26" t="str">
        <f>Calcolo_organizzazione_2!F86</f>
        <v>N.A.</v>
      </c>
      <c r="G388" s="26" t="str">
        <f>Calcolo_organizzazione_2!G86</f>
        <v>N.A.</v>
      </c>
      <c r="H388" s="26" t="str">
        <f>Calcolo_organizzazione_2!H86</f>
        <v>N.A.</v>
      </c>
      <c r="I388" s="26" t="str">
        <f>Calcolo_organizzazione_2!I86</f>
        <v>N.A.</v>
      </c>
      <c r="J388" s="26" t="str">
        <f>Calcolo_organizzazione_2!J86</f>
        <v>N.A.</v>
      </c>
      <c r="K388" s="26" t="str">
        <f>Calcolo_organizzazione_2!K86</f>
        <v>N.A.</v>
      </c>
      <c r="L388" s="26" t="str">
        <f>Calcolo_organizzazione_2!L86</f>
        <v>N.A.</v>
      </c>
      <c r="M388" s="26" t="str">
        <f>Calcolo_organizzazione_2!M86</f>
        <v>N.A.</v>
      </c>
      <c r="N388" s="26"/>
      <c r="PF388" s="15"/>
    </row>
    <row r="389" spans="1:422">
      <c r="A389" s="20">
        <f>Calcolo_organizzazione_2!A87</f>
        <v>0</v>
      </c>
      <c r="B389" s="26" t="str">
        <f>Calcolo_organizzazione_2!B87</f>
        <v>N.A.</v>
      </c>
      <c r="C389" s="26" t="str">
        <f>Calcolo_organizzazione_2!C87</f>
        <v>N.A.</v>
      </c>
      <c r="D389" s="26" t="str">
        <f>Calcolo_organizzazione_2!D87</f>
        <v>N.A.</v>
      </c>
      <c r="E389" s="26" t="str">
        <f>Calcolo_organizzazione_2!E87</f>
        <v>N.A.</v>
      </c>
      <c r="F389" s="26" t="str">
        <f>Calcolo_organizzazione_2!F87</f>
        <v>N.A.</v>
      </c>
      <c r="G389" s="26" t="str">
        <f>Calcolo_organizzazione_2!G87</f>
        <v>N.A.</v>
      </c>
      <c r="H389" s="26" t="str">
        <f>Calcolo_organizzazione_2!H87</f>
        <v>N.A.</v>
      </c>
      <c r="I389" s="26" t="str">
        <f>Calcolo_organizzazione_2!I87</f>
        <v>N.A.</v>
      </c>
      <c r="J389" s="26" t="str">
        <f>Calcolo_organizzazione_2!J87</f>
        <v>N.A.</v>
      </c>
      <c r="K389" s="26" t="str">
        <f>Calcolo_organizzazione_2!K87</f>
        <v>N.A.</v>
      </c>
      <c r="L389" s="26" t="str">
        <f>Calcolo_organizzazione_2!L87</f>
        <v>N.A.</v>
      </c>
      <c r="M389" s="26" t="str">
        <f>Calcolo_organizzazione_2!M87</f>
        <v>N.A.</v>
      </c>
      <c r="N389" s="26"/>
      <c r="PF389" s="15"/>
    </row>
    <row r="390" spans="1:422">
      <c r="A390" s="20">
        <f>Calcolo_organizzazione_2!A88</f>
        <v>0</v>
      </c>
      <c r="B390" s="26" t="str">
        <f>Calcolo_organizzazione_2!B88</f>
        <v>N.A.</v>
      </c>
      <c r="C390" s="26" t="str">
        <f>Calcolo_organizzazione_2!C88</f>
        <v>N.A.</v>
      </c>
      <c r="D390" s="26" t="str">
        <f>Calcolo_organizzazione_2!D88</f>
        <v>N.A.</v>
      </c>
      <c r="E390" s="26" t="str">
        <f>Calcolo_organizzazione_2!E88</f>
        <v>N.A.</v>
      </c>
      <c r="F390" s="26" t="str">
        <f>Calcolo_organizzazione_2!F88</f>
        <v>N.A.</v>
      </c>
      <c r="G390" s="26" t="str">
        <f>Calcolo_organizzazione_2!G88</f>
        <v>N.A.</v>
      </c>
      <c r="H390" s="26" t="str">
        <f>Calcolo_organizzazione_2!H88</f>
        <v>N.A.</v>
      </c>
      <c r="I390" s="26" t="str">
        <f>Calcolo_organizzazione_2!I88</f>
        <v>N.A.</v>
      </c>
      <c r="J390" s="26" t="str">
        <f>Calcolo_organizzazione_2!J88</f>
        <v>N.A.</v>
      </c>
      <c r="K390" s="26" t="str">
        <f>Calcolo_organizzazione_2!K88</f>
        <v>N.A.</v>
      </c>
      <c r="L390" s="26" t="str">
        <f>Calcolo_organizzazione_2!L88</f>
        <v>N.A.</v>
      </c>
      <c r="M390" s="26" t="str">
        <f>Calcolo_organizzazione_2!M88</f>
        <v>N.A.</v>
      </c>
      <c r="N390" s="26"/>
      <c r="PF390" s="15"/>
    </row>
    <row r="391" spans="1:422">
      <c r="A391" s="20">
        <f>Calcolo_organizzazione_2!A89</f>
        <v>0</v>
      </c>
      <c r="B391" s="26" t="str">
        <f>Calcolo_organizzazione_2!B89</f>
        <v>N.A.</v>
      </c>
      <c r="C391" s="26" t="str">
        <f>Calcolo_organizzazione_2!C89</f>
        <v>N.A.</v>
      </c>
      <c r="D391" s="26" t="str">
        <f>Calcolo_organizzazione_2!D89</f>
        <v>N.A.</v>
      </c>
      <c r="E391" s="26" t="str">
        <f>Calcolo_organizzazione_2!E89</f>
        <v>N.A.</v>
      </c>
      <c r="F391" s="26" t="str">
        <f>Calcolo_organizzazione_2!F89</f>
        <v>N.A.</v>
      </c>
      <c r="G391" s="26" t="str">
        <f>Calcolo_organizzazione_2!G89</f>
        <v>N.A.</v>
      </c>
      <c r="H391" s="26" t="str">
        <f>Calcolo_organizzazione_2!H89</f>
        <v>N.A.</v>
      </c>
      <c r="I391" s="26" t="str">
        <f>Calcolo_organizzazione_2!I89</f>
        <v>N.A.</v>
      </c>
      <c r="J391" s="26" t="str">
        <f>Calcolo_organizzazione_2!J89</f>
        <v>N.A.</v>
      </c>
      <c r="K391" s="26" t="str">
        <f>Calcolo_organizzazione_2!K89</f>
        <v>N.A.</v>
      </c>
      <c r="L391" s="26" t="str">
        <f>Calcolo_organizzazione_2!L89</f>
        <v>N.A.</v>
      </c>
      <c r="M391" s="26" t="str">
        <f>Calcolo_organizzazione_2!M89</f>
        <v>N.A.</v>
      </c>
      <c r="N391" s="26"/>
      <c r="PF391" s="15"/>
    </row>
    <row r="392" spans="1:422">
      <c r="A392" s="20">
        <f>Calcolo_organizzazione_2!A90</f>
        <v>0</v>
      </c>
      <c r="B392" s="26" t="str">
        <f>Calcolo_organizzazione_2!B90</f>
        <v>N.A.</v>
      </c>
      <c r="C392" s="26" t="str">
        <f>Calcolo_organizzazione_2!C90</f>
        <v>N.A.</v>
      </c>
      <c r="D392" s="26" t="str">
        <f>Calcolo_organizzazione_2!D90</f>
        <v>N.A.</v>
      </c>
      <c r="E392" s="26" t="str">
        <f>Calcolo_organizzazione_2!E90</f>
        <v>N.A.</v>
      </c>
      <c r="F392" s="26" t="str">
        <f>Calcolo_organizzazione_2!F90</f>
        <v>N.A.</v>
      </c>
      <c r="G392" s="26" t="str">
        <f>Calcolo_organizzazione_2!G90</f>
        <v>N.A.</v>
      </c>
      <c r="H392" s="26" t="str">
        <f>Calcolo_organizzazione_2!H90</f>
        <v>N.A.</v>
      </c>
      <c r="I392" s="26" t="str">
        <f>Calcolo_organizzazione_2!I90</f>
        <v>N.A.</v>
      </c>
      <c r="J392" s="26" t="str">
        <f>Calcolo_organizzazione_2!J90</f>
        <v>N.A.</v>
      </c>
      <c r="K392" s="26" t="str">
        <f>Calcolo_organizzazione_2!K90</f>
        <v>N.A.</v>
      </c>
      <c r="L392" s="26" t="str">
        <f>Calcolo_organizzazione_2!L90</f>
        <v>N.A.</v>
      </c>
      <c r="M392" s="26" t="str">
        <f>Calcolo_organizzazione_2!M90</f>
        <v>N.A.</v>
      </c>
      <c r="N392" s="26"/>
      <c r="PF392" s="15"/>
    </row>
    <row r="393" spans="1:422">
      <c r="A393" s="20" t="str">
        <f>Calcolo_organizzazione_2!A91</f>
        <v>Totale complessivo</v>
      </c>
      <c r="B393" s="26">
        <f>Calcolo_organizzazione_2!B91</f>
        <v>-0.11707317073170732</v>
      </c>
      <c r="C393" s="26">
        <f>Calcolo_organizzazione_2!C91</f>
        <v>-0.11822660098522167</v>
      </c>
      <c r="D393" s="26">
        <f>Calcolo_organizzazione_2!D91</f>
        <v>-0.11940298507462686</v>
      </c>
      <c r="E393" s="26">
        <f>Calcolo_organizzazione_2!E91</f>
        <v>-0.12060301507537688</v>
      </c>
      <c r="F393" s="26">
        <f>Calcolo_organizzazione_2!F91</f>
        <v>-0.12182741116751269</v>
      </c>
      <c r="G393" s="26">
        <f>Calcolo_organizzazione_2!G91</f>
        <v>-0.12307692307692308</v>
      </c>
      <c r="H393" s="26">
        <f>Calcolo_organizzazione_2!H91</f>
        <v>-0.12435233160621761</v>
      </c>
      <c r="I393" s="26">
        <f>Calcolo_organizzazione_2!I91</f>
        <v>-0.1256544502617801</v>
      </c>
      <c r="J393" s="26">
        <f>Calcolo_organizzazione_2!J91</f>
        <v>-0.12698412698412698</v>
      </c>
      <c r="K393" s="26">
        <f>Calcolo_organizzazione_2!K91</f>
        <v>-0.12834224598930483</v>
      </c>
      <c r="L393" s="26">
        <f>Calcolo_organizzazione_2!L91</f>
        <v>-0.12972972972972974</v>
      </c>
      <c r="M393" s="26">
        <f>Calcolo_organizzazione_2!M91</f>
        <v>-0.13114754098360656</v>
      </c>
      <c r="N393" s="26"/>
      <c r="PF393" s="15"/>
    </row>
    <row r="394" spans="1:422">
      <c r="A394" s="20"/>
      <c r="PF394" s="15"/>
    </row>
    <row r="395" spans="1:422">
      <c r="A395" s="12"/>
      <c r="PF395" s="15"/>
    </row>
    <row r="396" spans="1:422">
      <c r="A396" s="12"/>
      <c r="PF396" s="15"/>
    </row>
    <row r="397" spans="1:422">
      <c r="A397" s="12"/>
      <c r="PF397" s="15"/>
    </row>
    <row r="398" spans="1:422">
      <c r="A398" s="12"/>
      <c r="PF398" s="15"/>
    </row>
    <row r="399" spans="1:422">
      <c r="A399" s="12"/>
      <c r="PF399" s="15"/>
    </row>
    <row r="400" spans="1:422">
      <c r="A400" s="12"/>
      <c r="PF400" s="15"/>
    </row>
    <row r="401" spans="1:422">
      <c r="A401" s="12"/>
      <c r="PF401" s="15"/>
    </row>
    <row r="402" spans="1:422">
      <c r="A402" s="12"/>
      <c r="PF402" s="15"/>
    </row>
    <row r="403" spans="1:422">
      <c r="A403" s="12"/>
      <c r="PF403" s="15"/>
    </row>
    <row r="404" spans="1:422">
      <c r="A404" s="12"/>
      <c r="PF404" s="15"/>
    </row>
    <row r="405" spans="1:422">
      <c r="A405" s="12"/>
      <c r="PF405" s="15"/>
    </row>
    <row r="406" spans="1:422">
      <c r="A406" s="12"/>
      <c r="PF406" s="15"/>
    </row>
    <row r="407" spans="1:422">
      <c r="A407" s="12"/>
      <c r="PF407" s="15"/>
    </row>
    <row r="408" spans="1:422">
      <c r="A408" s="12"/>
      <c r="PF408" s="15"/>
    </row>
    <row r="409" spans="1:422">
      <c r="A409" s="12"/>
      <c r="PF409" s="15"/>
    </row>
    <row r="410" spans="1:422">
      <c r="A410" s="12"/>
      <c r="PF410" s="15"/>
    </row>
    <row r="411" spans="1:422">
      <c r="A411" s="12"/>
      <c r="PF411" s="15"/>
    </row>
    <row r="412" spans="1:422">
      <c r="A412" s="12"/>
      <c r="PF412" s="15"/>
    </row>
    <row r="413" spans="1:422">
      <c r="A413" s="12"/>
      <c r="PF413" s="15"/>
    </row>
    <row r="414" spans="1:422">
      <c r="A414" s="12"/>
      <c r="PF414" s="15"/>
    </row>
    <row r="415" spans="1:422">
      <c r="A415" s="12"/>
      <c r="PF415" s="15"/>
    </row>
    <row r="416" spans="1:422">
      <c r="A416" s="12"/>
      <c r="PF416" s="15"/>
    </row>
    <row r="417" spans="1:422">
      <c r="A417" s="12"/>
      <c r="PF417" s="15"/>
    </row>
    <row r="418" spans="1:422">
      <c r="A418" s="12"/>
      <c r="PF418" s="15"/>
    </row>
    <row r="419" spans="1:422">
      <c r="A419" s="12"/>
      <c r="PF419" s="15"/>
    </row>
    <row r="420" spans="1:422">
      <c r="A420" s="12"/>
      <c r="PF420" s="15"/>
    </row>
    <row r="421" spans="1:422" ht="15.75" thickBot="1">
      <c r="A421" s="14"/>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c r="AA421" s="16"/>
      <c r="AB421" s="16"/>
      <c r="AC421" s="16"/>
      <c r="AD421" s="16"/>
      <c r="AE421" s="16"/>
      <c r="AF421" s="16"/>
      <c r="AG421" s="16"/>
      <c r="AH421" s="16"/>
      <c r="AI421" s="16"/>
      <c r="AJ421" s="16"/>
      <c r="AK421" s="16"/>
      <c r="AL421" s="16"/>
      <c r="AM421" s="16"/>
      <c r="AN421" s="16"/>
      <c r="AO421" s="16"/>
      <c r="AP421" s="16"/>
      <c r="AQ421" s="16"/>
      <c r="AR421" s="16"/>
      <c r="AS421" s="16"/>
      <c r="AT421" s="16"/>
      <c r="AU421" s="16"/>
      <c r="AV421" s="16"/>
      <c r="AW421" s="16"/>
      <c r="AX421" s="16"/>
      <c r="AY421" s="16"/>
      <c r="AZ421" s="16"/>
      <c r="BA421" s="16"/>
      <c r="BB421" s="16"/>
      <c r="BC421" s="16"/>
      <c r="BD421" s="16"/>
      <c r="BE421" s="16"/>
      <c r="BF421" s="16"/>
      <c r="BG421" s="16"/>
      <c r="BH421" s="16"/>
      <c r="BI421" s="16"/>
      <c r="BJ421" s="16"/>
      <c r="BK421" s="16"/>
      <c r="BL421" s="16"/>
      <c r="BM421" s="16"/>
      <c r="BN421" s="16"/>
      <c r="BO421" s="16"/>
      <c r="BP421" s="16"/>
      <c r="BQ421" s="16"/>
      <c r="BR421" s="16"/>
      <c r="BS421" s="16"/>
      <c r="BT421" s="16"/>
      <c r="BU421" s="16"/>
      <c r="BV421" s="16"/>
      <c r="BW421" s="16"/>
      <c r="BX421" s="16"/>
      <c r="BY421" s="16"/>
      <c r="BZ421" s="16"/>
      <c r="CA421" s="16"/>
      <c r="CB421" s="16"/>
      <c r="CC421" s="16"/>
      <c r="CD421" s="16"/>
      <c r="CE421" s="16"/>
      <c r="CF421" s="16"/>
      <c r="CG421" s="16"/>
      <c r="CH421" s="16"/>
      <c r="CI421" s="16"/>
      <c r="CJ421" s="16"/>
      <c r="CK421" s="16"/>
      <c r="CL421" s="16"/>
      <c r="CM421" s="16"/>
      <c r="CN421" s="16"/>
      <c r="CO421" s="16"/>
      <c r="CP421" s="16"/>
      <c r="CQ421" s="16"/>
      <c r="CR421" s="16"/>
      <c r="CS421" s="16"/>
      <c r="CT421" s="16"/>
      <c r="CU421" s="16"/>
      <c r="CV421" s="16"/>
      <c r="CW421" s="16"/>
      <c r="CX421" s="16"/>
      <c r="CY421" s="16"/>
      <c r="CZ421" s="16"/>
      <c r="DA421" s="16"/>
      <c r="DB421" s="16"/>
      <c r="DC421" s="16"/>
      <c r="DD421" s="16"/>
      <c r="DE421" s="16"/>
      <c r="DF421" s="16"/>
      <c r="DG421" s="16"/>
      <c r="DH421" s="16"/>
      <c r="DI421" s="16"/>
      <c r="DJ421" s="16"/>
      <c r="DK421" s="16"/>
      <c r="DL421" s="16"/>
      <c r="DM421" s="16"/>
      <c r="DN421" s="16"/>
      <c r="DO421" s="16"/>
      <c r="DP421" s="16"/>
      <c r="DQ421" s="16"/>
      <c r="DR421" s="16"/>
      <c r="DS421" s="16"/>
      <c r="DT421" s="16"/>
      <c r="DU421" s="16"/>
      <c r="DV421" s="16"/>
      <c r="DW421" s="16"/>
      <c r="DX421" s="16"/>
      <c r="DY421" s="16"/>
      <c r="DZ421" s="16"/>
      <c r="EA421" s="16"/>
      <c r="EB421" s="16"/>
      <c r="EC421" s="16"/>
      <c r="ED421" s="16"/>
      <c r="EE421" s="16"/>
      <c r="EF421" s="16"/>
      <c r="EG421" s="16"/>
      <c r="EH421" s="16"/>
      <c r="EI421" s="16"/>
      <c r="EJ421" s="16"/>
      <c r="EK421" s="16"/>
      <c r="EL421" s="16"/>
      <c r="EM421" s="16"/>
      <c r="EN421" s="16"/>
      <c r="EO421" s="16"/>
      <c r="EP421" s="16"/>
      <c r="EQ421" s="16"/>
      <c r="ER421" s="16"/>
      <c r="ES421" s="16"/>
      <c r="ET421" s="16"/>
      <c r="EU421" s="16"/>
      <c r="EV421" s="16"/>
      <c r="EW421" s="16"/>
      <c r="EX421" s="16"/>
      <c r="EY421" s="16"/>
      <c r="EZ421" s="16"/>
      <c r="FA421" s="16"/>
      <c r="FB421" s="16"/>
      <c r="FC421" s="16"/>
      <c r="FD421" s="16"/>
      <c r="FE421" s="16"/>
      <c r="FF421" s="16"/>
      <c r="FG421" s="16"/>
      <c r="FH421" s="16"/>
      <c r="FI421" s="16"/>
      <c r="FJ421" s="16"/>
      <c r="FK421" s="16"/>
      <c r="FL421" s="16"/>
      <c r="FM421" s="16"/>
      <c r="FN421" s="16"/>
      <c r="FO421" s="16"/>
      <c r="FP421" s="16"/>
      <c r="FQ421" s="16"/>
      <c r="FR421" s="16"/>
      <c r="FS421" s="16"/>
      <c r="FT421" s="16"/>
      <c r="FU421" s="16"/>
      <c r="FV421" s="16"/>
      <c r="FW421" s="16"/>
      <c r="FX421" s="16"/>
      <c r="FY421" s="16"/>
      <c r="FZ421" s="16"/>
      <c r="GA421" s="16"/>
      <c r="GB421" s="16"/>
      <c r="GC421" s="16"/>
      <c r="GD421" s="16"/>
      <c r="GE421" s="16"/>
      <c r="GF421" s="16"/>
      <c r="GG421" s="16"/>
      <c r="GH421" s="16"/>
      <c r="GI421" s="16"/>
      <c r="GJ421" s="16"/>
      <c r="GK421" s="16"/>
      <c r="GL421" s="16"/>
      <c r="GM421" s="16"/>
      <c r="GN421" s="16"/>
      <c r="GO421" s="16"/>
      <c r="GP421" s="16"/>
      <c r="GQ421" s="16"/>
      <c r="GR421" s="16"/>
      <c r="GS421" s="16"/>
      <c r="GT421" s="16"/>
      <c r="GU421" s="16"/>
      <c r="GV421" s="16"/>
      <c r="GW421" s="16"/>
      <c r="GX421" s="16"/>
      <c r="GY421" s="16"/>
      <c r="GZ421" s="16"/>
      <c r="HA421" s="16"/>
      <c r="HB421" s="16"/>
      <c r="HC421" s="16"/>
      <c r="HD421" s="16"/>
      <c r="HE421" s="16"/>
      <c r="HF421" s="16"/>
      <c r="HG421" s="16"/>
      <c r="HH421" s="16"/>
      <c r="HI421" s="16"/>
      <c r="HJ421" s="16"/>
      <c r="HK421" s="16"/>
      <c r="HL421" s="16"/>
      <c r="HM421" s="16"/>
      <c r="HN421" s="16"/>
      <c r="HO421" s="16"/>
      <c r="HP421" s="16"/>
      <c r="HQ421" s="16"/>
      <c r="HR421" s="16"/>
      <c r="HS421" s="16"/>
      <c r="HT421" s="16"/>
      <c r="HU421" s="16"/>
      <c r="HV421" s="16"/>
      <c r="HW421" s="16"/>
      <c r="HX421" s="16"/>
      <c r="HY421" s="16"/>
      <c r="HZ421" s="16"/>
      <c r="IA421" s="16"/>
      <c r="IB421" s="16"/>
      <c r="IC421" s="16"/>
      <c r="ID421" s="16"/>
      <c r="IE421" s="16"/>
      <c r="IF421" s="16"/>
      <c r="IG421" s="16"/>
      <c r="IH421" s="16"/>
      <c r="II421" s="16"/>
      <c r="IJ421" s="16"/>
      <c r="IK421" s="16"/>
      <c r="IL421" s="16"/>
      <c r="IM421" s="16"/>
      <c r="IN421" s="16"/>
      <c r="IO421" s="16"/>
      <c r="IP421" s="16"/>
      <c r="IQ421" s="16"/>
      <c r="IR421" s="16"/>
      <c r="IS421" s="16"/>
      <c r="IT421" s="16"/>
      <c r="IU421" s="16"/>
      <c r="IV421" s="16"/>
      <c r="IW421" s="16"/>
      <c r="IX421" s="16"/>
      <c r="IY421" s="16"/>
      <c r="IZ421" s="16"/>
      <c r="JA421" s="16"/>
      <c r="JB421" s="16"/>
      <c r="JC421" s="16"/>
      <c r="JD421" s="16"/>
      <c r="JE421" s="16"/>
      <c r="JF421" s="16"/>
      <c r="JG421" s="16"/>
      <c r="JH421" s="16"/>
      <c r="JI421" s="16"/>
      <c r="JJ421" s="16"/>
      <c r="JK421" s="16"/>
      <c r="JL421" s="16"/>
      <c r="JM421" s="16"/>
      <c r="JN421" s="16"/>
      <c r="JO421" s="16"/>
      <c r="JP421" s="16"/>
      <c r="JQ421" s="16"/>
      <c r="JR421" s="16"/>
      <c r="JS421" s="16"/>
      <c r="JT421" s="16"/>
      <c r="JU421" s="16"/>
      <c r="JV421" s="16"/>
      <c r="JW421" s="16"/>
      <c r="JX421" s="16"/>
      <c r="JY421" s="16"/>
      <c r="JZ421" s="16"/>
      <c r="KA421" s="16"/>
      <c r="KB421" s="16"/>
      <c r="KC421" s="16"/>
      <c r="KD421" s="16"/>
      <c r="KE421" s="16"/>
      <c r="KF421" s="16"/>
      <c r="KG421" s="16"/>
      <c r="KH421" s="16"/>
      <c r="KI421" s="16"/>
      <c r="KJ421" s="16"/>
      <c r="KK421" s="16"/>
      <c r="KL421" s="16"/>
      <c r="KM421" s="16"/>
      <c r="KN421" s="16"/>
      <c r="KO421" s="16"/>
      <c r="KP421" s="16"/>
      <c r="KQ421" s="16"/>
      <c r="KR421" s="16"/>
      <c r="KS421" s="16"/>
      <c r="KT421" s="16"/>
      <c r="KU421" s="16"/>
      <c r="KV421" s="16"/>
      <c r="KW421" s="16"/>
      <c r="KX421" s="16"/>
      <c r="KY421" s="16"/>
      <c r="KZ421" s="16"/>
      <c r="LA421" s="16"/>
      <c r="LB421" s="16"/>
      <c r="LC421" s="16"/>
      <c r="LD421" s="16"/>
      <c r="LE421" s="16"/>
      <c r="LF421" s="16"/>
      <c r="LG421" s="16"/>
      <c r="LH421" s="16"/>
      <c r="LI421" s="16"/>
      <c r="LJ421" s="16"/>
      <c r="LK421" s="16"/>
      <c r="LL421" s="16"/>
      <c r="LM421" s="16"/>
      <c r="LN421" s="16"/>
      <c r="LO421" s="16"/>
      <c r="LP421" s="16"/>
      <c r="LQ421" s="16"/>
      <c r="LR421" s="16"/>
      <c r="LS421" s="16"/>
      <c r="LT421" s="16"/>
      <c r="LU421" s="16"/>
      <c r="LV421" s="16"/>
      <c r="LW421" s="16"/>
      <c r="LX421" s="16"/>
      <c r="LY421" s="16"/>
      <c r="LZ421" s="16"/>
      <c r="MA421" s="16"/>
      <c r="MB421" s="16"/>
      <c r="MC421" s="16"/>
      <c r="MD421" s="16"/>
      <c r="ME421" s="16"/>
      <c r="MF421" s="16"/>
      <c r="MG421" s="16"/>
      <c r="MH421" s="16"/>
      <c r="MI421" s="16"/>
      <c r="MJ421" s="16"/>
      <c r="MK421" s="16"/>
      <c r="ML421" s="16"/>
      <c r="MM421" s="16"/>
      <c r="MN421" s="16"/>
      <c r="MO421" s="16"/>
      <c r="MP421" s="16"/>
      <c r="MQ421" s="16"/>
      <c r="MR421" s="16"/>
      <c r="MS421" s="16"/>
      <c r="MT421" s="16"/>
      <c r="MU421" s="16"/>
      <c r="MV421" s="16"/>
      <c r="MW421" s="16"/>
      <c r="MX421" s="16"/>
      <c r="MY421" s="16"/>
      <c r="MZ421" s="16"/>
      <c r="NA421" s="16"/>
      <c r="NB421" s="16"/>
      <c r="NC421" s="16"/>
      <c r="ND421" s="16"/>
      <c r="NE421" s="16"/>
      <c r="NF421" s="16"/>
      <c r="NG421" s="16"/>
      <c r="NH421" s="16"/>
      <c r="NI421" s="16"/>
      <c r="NJ421" s="16"/>
      <c r="NK421" s="16"/>
      <c r="NL421" s="16"/>
      <c r="NM421" s="16"/>
      <c r="NN421" s="16"/>
      <c r="NO421" s="16"/>
      <c r="NP421" s="16"/>
      <c r="NQ421" s="16"/>
      <c r="NR421" s="16"/>
      <c r="NS421" s="16"/>
      <c r="NT421" s="16"/>
      <c r="NU421" s="16"/>
      <c r="NV421" s="16"/>
      <c r="NW421" s="16"/>
      <c r="NX421" s="16"/>
      <c r="NY421" s="16"/>
      <c r="NZ421" s="16"/>
      <c r="OA421" s="16"/>
      <c r="OB421" s="16"/>
      <c r="OC421" s="16"/>
      <c r="OD421" s="16"/>
      <c r="OE421" s="16"/>
      <c r="OF421" s="16"/>
      <c r="OG421" s="16"/>
      <c r="OH421" s="16"/>
      <c r="OI421" s="16"/>
      <c r="OJ421" s="16"/>
      <c r="OK421" s="16"/>
      <c r="OL421" s="16"/>
      <c r="OM421" s="16"/>
      <c r="ON421" s="16"/>
      <c r="OO421" s="16"/>
      <c r="OP421" s="16"/>
      <c r="OQ421" s="16"/>
      <c r="OR421" s="16"/>
      <c r="OS421" s="16"/>
      <c r="OT421" s="16"/>
      <c r="OU421" s="16"/>
      <c r="OV421" s="16"/>
      <c r="OW421" s="16"/>
      <c r="OX421" s="16"/>
      <c r="OY421" s="16"/>
      <c r="OZ421" s="16"/>
      <c r="PA421" s="16"/>
      <c r="PB421" s="16"/>
      <c r="PC421" s="16"/>
      <c r="PD421" s="16"/>
      <c r="PE421" s="16"/>
      <c r="PF421" s="17"/>
    </row>
    <row r="426" spans="1:422" ht="27" thickBot="1">
      <c r="A426" s="113" t="s">
        <v>280</v>
      </c>
    </row>
    <row r="427" spans="1:422" ht="26.25">
      <c r="A427" s="114" t="s">
        <v>118</v>
      </c>
      <c r="B427" s="10"/>
      <c r="C427" s="10"/>
      <c r="D427" s="10"/>
      <c r="E427" s="10"/>
      <c r="F427" s="115" t="s">
        <v>153</v>
      </c>
      <c r="G427" s="10"/>
      <c r="H427" s="10"/>
      <c r="I427" s="10"/>
      <c r="J427" s="10"/>
      <c r="K427" s="10"/>
      <c r="L427" s="10"/>
      <c r="M427" s="10"/>
      <c r="N427" s="10"/>
      <c r="O427" s="10"/>
      <c r="P427" s="115" t="s">
        <v>154</v>
      </c>
      <c r="Q427" s="10"/>
      <c r="R427" s="10"/>
      <c r="S427" s="10"/>
      <c r="T427" s="10"/>
      <c r="U427" s="10"/>
      <c r="V427" s="10"/>
      <c r="W427" s="10"/>
      <c r="X427" s="10"/>
      <c r="Y427" s="10"/>
      <c r="Z427" s="115" t="s">
        <v>155</v>
      </c>
      <c r="AA427" s="10"/>
      <c r="AB427" s="10"/>
      <c r="AC427" s="10"/>
      <c r="AD427" s="10"/>
      <c r="AE427" s="10"/>
      <c r="AF427" s="10"/>
      <c r="AG427" s="10"/>
      <c r="AH427" s="10"/>
      <c r="AI427" s="10"/>
      <c r="AJ427" s="10"/>
      <c r="AK427" s="10"/>
      <c r="AL427" s="10"/>
      <c r="AM427" s="10"/>
      <c r="AN427" s="10"/>
      <c r="AO427" s="10"/>
      <c r="AP427" s="10"/>
      <c r="AQ427" s="10"/>
      <c r="AR427" s="10"/>
      <c r="AS427" s="10"/>
      <c r="AT427" s="10"/>
      <c r="AU427" s="10"/>
      <c r="AV427" s="10"/>
      <c r="AW427" s="10"/>
      <c r="AX427" s="10"/>
      <c r="AY427" s="10"/>
      <c r="AZ427" s="11"/>
    </row>
    <row r="428" spans="1:422">
      <c r="A428" s="20"/>
      <c r="B428" s="1" t="str">
        <f>Input_survey!C3</f>
        <v>Femmina</v>
      </c>
      <c r="C428" s="1" t="str">
        <f>Input_survey!D3</f>
        <v>Maschio</v>
      </c>
      <c r="D428" s="1" t="str">
        <f>Input_survey!E3</f>
        <v>Totale complessivo</v>
      </c>
      <c r="F428" s="1" t="str">
        <f>Input_survey!F3</f>
        <v>Fino a 30 anni</v>
      </c>
      <c r="G428" s="1" t="str">
        <f>Input_survey!G3</f>
        <v>31-35 anni</v>
      </c>
      <c r="H428" s="1" t="str">
        <f>Input_survey!H3</f>
        <v>36-45 anni</v>
      </c>
      <c r="I428" s="1" t="str">
        <f>Input_survey!I3</f>
        <v>46-55 anni</v>
      </c>
      <c r="J428" s="1" t="str">
        <f>Input_survey!J3</f>
        <v>Oltre 55 anni</v>
      </c>
      <c r="K428" s="1">
        <f>Input_survey!K3</f>
        <v>0</v>
      </c>
      <c r="L428" s="1">
        <f>Input_survey!L3</f>
        <v>0</v>
      </c>
      <c r="M428" s="1">
        <f>Input_survey!M3</f>
        <v>0</v>
      </c>
      <c r="N428" s="1" t="str">
        <f>Input_survey!N3</f>
        <v>Totale complessivo</v>
      </c>
      <c r="P428" s="1" t="str">
        <f>Input_survey!O3</f>
        <v>Dirigente</v>
      </c>
      <c r="Q428" s="1" t="str">
        <f>Input_survey!P3</f>
        <v>Quadro</v>
      </c>
      <c r="R428" s="1" t="str">
        <f>Input_survey!Q3</f>
        <v>Impiegato</v>
      </c>
      <c r="S428" s="1">
        <f>Input_survey!R3</f>
        <v>0</v>
      </c>
      <c r="T428" s="1">
        <f>Input_survey!S3</f>
        <v>0</v>
      </c>
      <c r="U428" s="1">
        <f>Input_survey!T3</f>
        <v>0</v>
      </c>
      <c r="V428" s="1">
        <f>Input_survey!U3</f>
        <v>0</v>
      </c>
      <c r="W428" s="1">
        <f>Input_survey!V3</f>
        <v>0</v>
      </c>
      <c r="X428" s="1" t="str">
        <f>Input_survey!W3</f>
        <v>Totale complessivo</v>
      </c>
      <c r="Z428" s="1" t="str">
        <f>Input_survey!X3</f>
        <v>CORPORATE</v>
      </c>
      <c r="AA428" s="1" t="str">
        <f>Input_survey!Y3</f>
        <v>SALES</v>
      </c>
      <c r="AB428" s="1" t="str">
        <f>Input_survey!Z3</f>
        <v>R&amp;D</v>
      </c>
      <c r="AC428" s="1" t="str">
        <f>Input_survey!AA3</f>
        <v>IT</v>
      </c>
      <c r="AD428" s="1" t="str">
        <f>Input_survey!AB3</f>
        <v>HR</v>
      </c>
      <c r="AE428" s="1" t="str">
        <f>Input_survey!AC3</f>
        <v>MARKETING</v>
      </c>
      <c r="AF428" s="1">
        <f>Input_survey!AD3</f>
        <v>0</v>
      </c>
      <c r="AG428" s="1">
        <f>Input_survey!AE3</f>
        <v>0</v>
      </c>
      <c r="AH428" s="1">
        <f>Input_survey!AF3</f>
        <v>0</v>
      </c>
      <c r="AI428" s="1">
        <f>Input_survey!AG3</f>
        <v>0</v>
      </c>
      <c r="AJ428" s="1">
        <f>Input_survey!AH3</f>
        <v>0</v>
      </c>
      <c r="AK428" s="1">
        <f>Input_survey!AI3</f>
        <v>0</v>
      </c>
      <c r="AL428" s="1">
        <f>Input_survey!AJ3</f>
        <v>0</v>
      </c>
      <c r="AM428" s="1">
        <f>Input_survey!AK3</f>
        <v>0</v>
      </c>
      <c r="AN428" s="1">
        <f>Input_survey!AL3</f>
        <v>0</v>
      </c>
      <c r="AO428" s="1">
        <f>Input_survey!AM3</f>
        <v>0</v>
      </c>
      <c r="AP428" s="1">
        <f>Input_survey!AN3</f>
        <v>0</v>
      </c>
      <c r="AQ428" s="1">
        <f>Input_survey!AO3</f>
        <v>0</v>
      </c>
      <c r="AR428" s="1">
        <f>Input_survey!AP3</f>
        <v>0</v>
      </c>
      <c r="AS428" s="1">
        <f>Input_survey!AQ3</f>
        <v>0</v>
      </c>
      <c r="AT428" s="1">
        <f>Input_survey!AR3</f>
        <v>0</v>
      </c>
      <c r="AU428" s="1">
        <f>Input_survey!AS3</f>
        <v>0</v>
      </c>
      <c r="AV428" s="1">
        <f>Input_survey!AT3</f>
        <v>0</v>
      </c>
      <c r="AW428" s="1">
        <f>Input_survey!AU3</f>
        <v>0</v>
      </c>
      <c r="AX428" s="1">
        <f>Input_survey!AV3</f>
        <v>0</v>
      </c>
      <c r="AY428" s="1">
        <f>Input_survey!AW3</f>
        <v>0</v>
      </c>
      <c r="AZ428" s="19" t="str">
        <f>Input_survey!AX3</f>
        <v>Totale complessivo</v>
      </c>
    </row>
    <row r="429" spans="1:422">
      <c r="A429" s="48">
        <f>Input_survey!B4</f>
        <v>43466</v>
      </c>
      <c r="B429">
        <f>IF(ISBLANK(Input_survey!C4),"N.A.",Input_survey!C4)</f>
        <v>8.1999999999999993</v>
      </c>
      <c r="C429">
        <f>IF(ISBLANK(Input_survey!D4),"N.A.",Input_survey!D4)</f>
        <v>8.1</v>
      </c>
      <c r="D429" s="130">
        <f>IF(ISBLANK(Input_survey!E4),"N.A.",Input_survey!E4)</f>
        <v>8.1499999999999986</v>
      </c>
      <c r="F429">
        <f>IF(ISBLANK(Input_survey!F4),"N.A.",Input_survey!F4)</f>
        <v>7.1</v>
      </c>
      <c r="G429">
        <f>IF(ISBLANK(Input_survey!G4),"N.A.",Input_survey!G4)</f>
        <v>7</v>
      </c>
      <c r="H429">
        <f>IF(ISBLANK(Input_survey!H4),"N.A.",Input_survey!H4)</f>
        <v>7.2</v>
      </c>
      <c r="I429">
        <f>IF(ISBLANK(Input_survey!I4),"N.A.",Input_survey!I4)</f>
        <v>6.5</v>
      </c>
      <c r="J429">
        <f>IF(ISBLANK(Input_survey!J4),"N.A.",Input_survey!J4)</f>
        <v>6</v>
      </c>
      <c r="K429" t="str">
        <f>IF(ISBLANK(Input_survey!K4),"N.A.",Input_survey!K4)</f>
        <v>N.A.</v>
      </c>
      <c r="L429" t="str">
        <f>IF(ISBLANK(Input_survey!L4),"N.A.",Input_survey!L4)</f>
        <v>N.A.</v>
      </c>
      <c r="M429" t="str">
        <f>IF(ISBLANK(Input_survey!M4),"N.A.",Input_survey!M4)</f>
        <v>N.A.</v>
      </c>
      <c r="N429" s="130">
        <f>IF(ISBLANK(Input_survey!N4),"N.A.",Input_survey!N4)</f>
        <v>6.76</v>
      </c>
      <c r="P429">
        <f>IF(ISBLANK(Input_survey!O4),"N.A.",Input_survey!O4)</f>
        <v>7.1</v>
      </c>
      <c r="Q429">
        <f>IF(ISBLANK(Input_survey!P4),"N.A.",Input_survey!P4)</f>
        <v>7</v>
      </c>
      <c r="R429">
        <f>IF(ISBLANK(Input_survey!Q4),"N.A.",Input_survey!Q4)</f>
        <v>7.5</v>
      </c>
      <c r="S429" t="str">
        <f>IF(ISBLANK(Input_survey!R4),"N.A.",Input_survey!R4)</f>
        <v>N.A.</v>
      </c>
      <c r="T429" t="str">
        <f>IF(ISBLANK(Input_survey!S4),"N.A.",Input_survey!S4)</f>
        <v>N.A.</v>
      </c>
      <c r="U429" t="str">
        <f>IF(ISBLANK(Input_survey!T4),"N.A.",Input_survey!T4)</f>
        <v>N.A.</v>
      </c>
      <c r="V429" t="str">
        <f>IF(ISBLANK(Input_survey!U4),"N.A.",Input_survey!U4)</f>
        <v>N.A.</v>
      </c>
      <c r="W429" t="str">
        <f>IF(ISBLANK(Input_survey!V4),"N.A.",Input_survey!V4)</f>
        <v>N.A.</v>
      </c>
      <c r="X429" s="130">
        <f>IF(ISBLANK(Input_survey!W4),"N.A.",Input_survey!W4)</f>
        <v>7.2</v>
      </c>
      <c r="Z429">
        <f>IF(ISBLANK(Input_survey!X4),"N.A.",Input_survey!X4)</f>
        <v>7.1</v>
      </c>
      <c r="AA429">
        <f>IF(ISBLANK(Input_survey!Y4),"N.A.",Input_survey!Y4)</f>
        <v>7</v>
      </c>
      <c r="AB429">
        <f>IF(ISBLANK(Input_survey!Z4),"N.A.",Input_survey!Z4)</f>
        <v>7.5</v>
      </c>
      <c r="AC429">
        <f>IF(ISBLANK(Input_survey!AA4),"N.A.",Input_survey!AA4)</f>
        <v>6.5</v>
      </c>
      <c r="AD429">
        <f>IF(ISBLANK(Input_survey!AB4),"N.A.",Input_survey!AB4)</f>
        <v>6</v>
      </c>
      <c r="AE429">
        <f>IF(ISBLANK(Input_survey!AC4),"N.A.",Input_survey!AC4)</f>
        <v>7.2</v>
      </c>
      <c r="AF429" t="str">
        <f>IF(ISBLANK(Input_survey!AD4),"N.A.",Input_survey!AD4)</f>
        <v>N.A.</v>
      </c>
      <c r="AG429" t="str">
        <f>IF(ISBLANK(Input_survey!AE4),"N.A.",Input_survey!AE4)</f>
        <v>N.A.</v>
      </c>
      <c r="AH429" t="str">
        <f>IF(ISBLANK(Input_survey!AF4),"N.A.",Input_survey!AF4)</f>
        <v>N.A.</v>
      </c>
      <c r="AI429" t="str">
        <f>IF(ISBLANK(Input_survey!AG4),"N.A.",Input_survey!AG4)</f>
        <v>N.A.</v>
      </c>
      <c r="AJ429" t="str">
        <f>IF(ISBLANK(Input_survey!AH4),"N.A.",Input_survey!AH4)</f>
        <v>N.A.</v>
      </c>
      <c r="AK429" t="str">
        <f>IF(ISBLANK(Input_survey!AI4),"N.A.",Input_survey!AI4)</f>
        <v>N.A.</v>
      </c>
      <c r="AL429" t="str">
        <f>IF(ISBLANK(Input_survey!AJ4),"N.A.",Input_survey!AJ4)</f>
        <v>N.A.</v>
      </c>
      <c r="AM429" t="str">
        <f>IF(ISBLANK(Input_survey!AK4),"N.A.",Input_survey!AK4)</f>
        <v>N.A.</v>
      </c>
      <c r="AN429" t="str">
        <f>IF(ISBLANK(Input_survey!AL4),"N.A.",Input_survey!AL4)</f>
        <v>N.A.</v>
      </c>
      <c r="AO429" t="str">
        <f>IF(ISBLANK(Input_survey!AM4),"N.A.",Input_survey!AM4)</f>
        <v>N.A.</v>
      </c>
      <c r="AP429" t="str">
        <f>IF(ISBLANK(Input_survey!AN4),"N.A.",Input_survey!AN4)</f>
        <v>N.A.</v>
      </c>
      <c r="AQ429" t="str">
        <f>IF(ISBLANK(Input_survey!AO4),"N.A.",Input_survey!AO4)</f>
        <v>N.A.</v>
      </c>
      <c r="AR429" t="str">
        <f>IF(ISBLANK(Input_survey!AP4),"N.A.",Input_survey!AP4)</f>
        <v>N.A.</v>
      </c>
      <c r="AS429" t="str">
        <f>IF(ISBLANK(Input_survey!AQ4),"N.A.",Input_survey!AQ4)</f>
        <v>N.A.</v>
      </c>
      <c r="AT429" t="str">
        <f>IF(ISBLANK(Input_survey!AR4),"N.A.",Input_survey!AR4)</f>
        <v>N.A.</v>
      </c>
      <c r="AU429" t="str">
        <f>IF(ISBLANK(Input_survey!AS4),"N.A.",Input_survey!AS4)</f>
        <v>N.A.</v>
      </c>
      <c r="AV429" t="str">
        <f>IF(ISBLANK(Input_survey!AT4),"N.A.",Input_survey!AT4)</f>
        <v>N.A.</v>
      </c>
      <c r="AW429" t="str">
        <f>IF(ISBLANK(Input_survey!AU4),"N.A.",Input_survey!AU4)</f>
        <v>N.A.</v>
      </c>
      <c r="AX429" t="str">
        <f>IF(ISBLANK(Input_survey!AV4),"N.A.",Input_survey!AV4)</f>
        <v>N.A.</v>
      </c>
      <c r="AY429" t="str">
        <f>IF(ISBLANK(Input_survey!AW4),"N.A.",Input_survey!AW4)</f>
        <v>N.A.</v>
      </c>
      <c r="AZ429" s="145">
        <f>IF(ISBLANK(Input_survey!AX4),"N.A.",Input_survey!AX4)</f>
        <v>6.8833333333333337</v>
      </c>
    </row>
    <row r="430" spans="1:422">
      <c r="A430" s="48">
        <f>Input_survey!B5</f>
        <v>43617</v>
      </c>
      <c r="B430">
        <f>IF(ISBLANK(Input_survey!C5),"N.A.",Input_survey!C5)</f>
        <v>8.5</v>
      </c>
      <c r="C430">
        <f>IF(ISBLANK(Input_survey!D5),"N.A.",Input_survey!D5)</f>
        <v>8.5</v>
      </c>
      <c r="D430" s="130">
        <f>IF(ISBLANK(Input_survey!E5),"N.A.",Input_survey!E5)</f>
        <v>8.5</v>
      </c>
      <c r="F430">
        <f>IF(ISBLANK(Input_survey!F5),"N.A.",Input_survey!F5)</f>
        <v>7.2</v>
      </c>
      <c r="G430">
        <f>IF(ISBLANK(Input_survey!G5),"N.A.",Input_survey!G5)</f>
        <v>7</v>
      </c>
      <c r="H430">
        <f>IF(ISBLANK(Input_survey!H5),"N.A.",Input_survey!H5)</f>
        <v>7.3</v>
      </c>
      <c r="I430">
        <f>IF(ISBLANK(Input_survey!I5),"N.A.",Input_survey!I5)</f>
        <v>6.6</v>
      </c>
      <c r="J430">
        <f>IF(ISBLANK(Input_survey!J5),"N.A.",Input_survey!J5)</f>
        <v>6.1</v>
      </c>
      <c r="K430" t="str">
        <f>IF(ISBLANK(Input_survey!K5),"N.A.",Input_survey!K5)</f>
        <v>N.A.</v>
      </c>
      <c r="L430" t="str">
        <f>IF(ISBLANK(Input_survey!L5),"N.A.",Input_survey!L5)</f>
        <v>N.A.</v>
      </c>
      <c r="M430" t="str">
        <f>IF(ISBLANK(Input_survey!M5),"N.A.",Input_survey!M5)</f>
        <v>N.A.</v>
      </c>
      <c r="N430" s="130">
        <f>IF(ISBLANK(Input_survey!N5),"N.A.",Input_survey!N5)</f>
        <v>6.8400000000000007</v>
      </c>
      <c r="P430">
        <f>IF(ISBLANK(Input_survey!O5),"N.A.",Input_survey!O5)</f>
        <v>7.2</v>
      </c>
      <c r="Q430">
        <f>IF(ISBLANK(Input_survey!P5),"N.A.",Input_survey!P5)</f>
        <v>7</v>
      </c>
      <c r="R430">
        <f>IF(ISBLANK(Input_survey!Q5),"N.A.",Input_survey!Q5)</f>
        <v>7.6</v>
      </c>
      <c r="S430" t="str">
        <f>IF(ISBLANK(Input_survey!R5),"N.A.",Input_survey!R5)</f>
        <v>N.A.</v>
      </c>
      <c r="T430" t="str">
        <f>IF(ISBLANK(Input_survey!S5),"N.A.",Input_survey!S5)</f>
        <v>N.A.</v>
      </c>
      <c r="U430" t="str">
        <f>IF(ISBLANK(Input_survey!T5),"N.A.",Input_survey!T5)</f>
        <v>N.A.</v>
      </c>
      <c r="V430" t="str">
        <f>IF(ISBLANK(Input_survey!U5),"N.A.",Input_survey!U5)</f>
        <v>N.A.</v>
      </c>
      <c r="W430" t="str">
        <f>IF(ISBLANK(Input_survey!V5),"N.A.",Input_survey!V5)</f>
        <v>N.A.</v>
      </c>
      <c r="X430" s="130">
        <f>IF(ISBLANK(Input_survey!W5),"N.A.",Input_survey!W5)</f>
        <v>7.2666666666666657</v>
      </c>
      <c r="Z430">
        <f>IF(ISBLANK(Input_survey!X5),"N.A.",Input_survey!X5)</f>
        <v>7.2</v>
      </c>
      <c r="AA430">
        <f>IF(ISBLANK(Input_survey!Y5),"N.A.",Input_survey!Y5)</f>
        <v>7</v>
      </c>
      <c r="AB430">
        <f>IF(ISBLANK(Input_survey!Z5),"N.A.",Input_survey!Z5)</f>
        <v>7.6</v>
      </c>
      <c r="AC430">
        <f>IF(ISBLANK(Input_survey!AA5),"N.A.",Input_survey!AA5)</f>
        <v>6.6</v>
      </c>
      <c r="AD430">
        <f>IF(ISBLANK(Input_survey!AB5),"N.A.",Input_survey!AB5)</f>
        <v>6.1</v>
      </c>
      <c r="AE430">
        <f>IF(ISBLANK(Input_survey!AC5),"N.A.",Input_survey!AC5)</f>
        <v>7.3</v>
      </c>
      <c r="AF430" t="str">
        <f>IF(ISBLANK(Input_survey!AD5),"N.A.",Input_survey!AD5)</f>
        <v>N.A.</v>
      </c>
      <c r="AG430" t="str">
        <f>IF(ISBLANK(Input_survey!AE5),"N.A.",Input_survey!AE5)</f>
        <v>N.A.</v>
      </c>
      <c r="AH430" t="str">
        <f>IF(ISBLANK(Input_survey!AF5),"N.A.",Input_survey!AF5)</f>
        <v>N.A.</v>
      </c>
      <c r="AI430" t="str">
        <f>IF(ISBLANK(Input_survey!AG5),"N.A.",Input_survey!AG5)</f>
        <v>N.A.</v>
      </c>
      <c r="AJ430" t="str">
        <f>IF(ISBLANK(Input_survey!AH5),"N.A.",Input_survey!AH5)</f>
        <v>N.A.</v>
      </c>
      <c r="AK430" t="str">
        <f>IF(ISBLANK(Input_survey!AI5),"N.A.",Input_survey!AI5)</f>
        <v>N.A.</v>
      </c>
      <c r="AL430" t="str">
        <f>IF(ISBLANK(Input_survey!AJ5),"N.A.",Input_survey!AJ5)</f>
        <v>N.A.</v>
      </c>
      <c r="AM430" t="str">
        <f>IF(ISBLANK(Input_survey!AK5),"N.A.",Input_survey!AK5)</f>
        <v>N.A.</v>
      </c>
      <c r="AN430" t="str">
        <f>IF(ISBLANK(Input_survey!AL5),"N.A.",Input_survey!AL5)</f>
        <v>N.A.</v>
      </c>
      <c r="AO430" t="str">
        <f>IF(ISBLANK(Input_survey!AM5),"N.A.",Input_survey!AM5)</f>
        <v>N.A.</v>
      </c>
      <c r="AP430" t="str">
        <f>IF(ISBLANK(Input_survey!AN5),"N.A.",Input_survey!AN5)</f>
        <v>N.A.</v>
      </c>
      <c r="AQ430" t="str">
        <f>IF(ISBLANK(Input_survey!AO5),"N.A.",Input_survey!AO5)</f>
        <v>N.A.</v>
      </c>
      <c r="AR430" t="str">
        <f>IF(ISBLANK(Input_survey!AP5),"N.A.",Input_survey!AP5)</f>
        <v>N.A.</v>
      </c>
      <c r="AS430" t="str">
        <f>IF(ISBLANK(Input_survey!AQ5),"N.A.",Input_survey!AQ5)</f>
        <v>N.A.</v>
      </c>
      <c r="AT430" t="str">
        <f>IF(ISBLANK(Input_survey!AR5),"N.A.",Input_survey!AR5)</f>
        <v>N.A.</v>
      </c>
      <c r="AU430" t="str">
        <f>IF(ISBLANK(Input_survey!AS5),"N.A.",Input_survey!AS5)</f>
        <v>N.A.</v>
      </c>
      <c r="AV430" t="str">
        <f>IF(ISBLANK(Input_survey!AT5),"N.A.",Input_survey!AT5)</f>
        <v>N.A.</v>
      </c>
      <c r="AW430" t="str">
        <f>IF(ISBLANK(Input_survey!AU5),"N.A.",Input_survey!AU5)</f>
        <v>N.A.</v>
      </c>
      <c r="AX430" t="str">
        <f>IF(ISBLANK(Input_survey!AV5),"N.A.",Input_survey!AV5)</f>
        <v>N.A.</v>
      </c>
      <c r="AY430" t="str">
        <f>IF(ISBLANK(Input_survey!AW5),"N.A.",Input_survey!AW5)</f>
        <v>N.A.</v>
      </c>
      <c r="AZ430" s="145">
        <f>IF(ISBLANK(Input_survey!AX5),"N.A.",Input_survey!AX5)</f>
        <v>6.9666666666666659</v>
      </c>
    </row>
    <row r="431" spans="1:422">
      <c r="A431" s="48">
        <f>Input_survey!B6</f>
        <v>43800</v>
      </c>
      <c r="B431">
        <f>IF(ISBLANK(Input_survey!C6),"N.A.",Input_survey!C6)</f>
        <v>8.6999999999999993</v>
      </c>
      <c r="C431">
        <f>IF(ISBLANK(Input_survey!D6),"N.A.",Input_survey!D6)</f>
        <v>8.6</v>
      </c>
      <c r="D431" s="130">
        <f>IF(ISBLANK(Input_survey!E6),"N.A.",Input_survey!E6)</f>
        <v>8.6499999999999986</v>
      </c>
      <c r="F431">
        <f>IF(ISBLANK(Input_survey!F6),"N.A.",Input_survey!F6)</f>
        <v>7.2</v>
      </c>
      <c r="G431">
        <f>IF(ISBLANK(Input_survey!G6),"N.A.",Input_survey!G6)</f>
        <v>7</v>
      </c>
      <c r="H431">
        <f>IF(ISBLANK(Input_survey!H6),"N.A.",Input_survey!H6)</f>
        <v>7.4</v>
      </c>
      <c r="I431">
        <f>IF(ISBLANK(Input_survey!I6),"N.A.",Input_survey!I6)</f>
        <v>6.7</v>
      </c>
      <c r="J431">
        <f>IF(ISBLANK(Input_survey!J6),"N.A.",Input_survey!J6)</f>
        <v>6.2</v>
      </c>
      <c r="K431" t="str">
        <f>IF(ISBLANK(Input_survey!K6),"N.A.",Input_survey!K6)</f>
        <v>N.A.</v>
      </c>
      <c r="L431" t="str">
        <f>IF(ISBLANK(Input_survey!L6),"N.A.",Input_survey!L6)</f>
        <v>N.A.</v>
      </c>
      <c r="M431" t="str">
        <f>IF(ISBLANK(Input_survey!M6),"N.A.",Input_survey!M6)</f>
        <v>N.A.</v>
      </c>
      <c r="N431" s="130">
        <f>IF(ISBLANK(Input_survey!N6),"N.A.",Input_survey!N6)</f>
        <v>6.9</v>
      </c>
      <c r="P431">
        <f>IF(ISBLANK(Input_survey!O6),"N.A.",Input_survey!O6)</f>
        <v>7.2</v>
      </c>
      <c r="Q431">
        <f>IF(ISBLANK(Input_survey!P6),"N.A.",Input_survey!P6)</f>
        <v>7.1</v>
      </c>
      <c r="R431">
        <f>IF(ISBLANK(Input_survey!Q6),"N.A.",Input_survey!Q6)</f>
        <v>7.6</v>
      </c>
      <c r="S431" t="str">
        <f>IF(ISBLANK(Input_survey!R6),"N.A.",Input_survey!R6)</f>
        <v>N.A.</v>
      </c>
      <c r="T431" t="str">
        <f>IF(ISBLANK(Input_survey!S6),"N.A.",Input_survey!S6)</f>
        <v>N.A.</v>
      </c>
      <c r="U431" t="str">
        <f>IF(ISBLANK(Input_survey!T6),"N.A.",Input_survey!T6)</f>
        <v>N.A.</v>
      </c>
      <c r="V431" t="str">
        <f>IF(ISBLANK(Input_survey!U6),"N.A.",Input_survey!U6)</f>
        <v>N.A.</v>
      </c>
      <c r="W431" t="str">
        <f>IF(ISBLANK(Input_survey!V6),"N.A.",Input_survey!V6)</f>
        <v>N.A.</v>
      </c>
      <c r="X431" s="130">
        <f>IF(ISBLANK(Input_survey!W6),"N.A.",Input_survey!W6)</f>
        <v>7.3</v>
      </c>
      <c r="Z431">
        <f>IF(ISBLANK(Input_survey!X6),"N.A.",Input_survey!X6)</f>
        <v>7.2</v>
      </c>
      <c r="AA431">
        <f>IF(ISBLANK(Input_survey!Y6),"N.A.",Input_survey!Y6)</f>
        <v>7.1</v>
      </c>
      <c r="AB431">
        <f>IF(ISBLANK(Input_survey!Z6),"N.A.",Input_survey!Z6)</f>
        <v>7.6</v>
      </c>
      <c r="AC431">
        <f>IF(ISBLANK(Input_survey!AA6),"N.A.",Input_survey!AA6)</f>
        <v>6.7</v>
      </c>
      <c r="AD431">
        <f>IF(ISBLANK(Input_survey!AB6),"N.A.",Input_survey!AB6)</f>
        <v>6.2</v>
      </c>
      <c r="AE431">
        <f>IF(ISBLANK(Input_survey!AC6),"N.A.",Input_survey!AC6)</f>
        <v>7.4</v>
      </c>
      <c r="AF431" t="str">
        <f>IF(ISBLANK(Input_survey!AD6),"N.A.",Input_survey!AD6)</f>
        <v>N.A.</v>
      </c>
      <c r="AG431" t="str">
        <f>IF(ISBLANK(Input_survey!AE6),"N.A.",Input_survey!AE6)</f>
        <v>N.A.</v>
      </c>
      <c r="AH431" t="str">
        <f>IF(ISBLANK(Input_survey!AF6),"N.A.",Input_survey!AF6)</f>
        <v>N.A.</v>
      </c>
      <c r="AI431" t="str">
        <f>IF(ISBLANK(Input_survey!AG6),"N.A.",Input_survey!AG6)</f>
        <v>N.A.</v>
      </c>
      <c r="AJ431" t="str">
        <f>IF(ISBLANK(Input_survey!AH6),"N.A.",Input_survey!AH6)</f>
        <v>N.A.</v>
      </c>
      <c r="AK431" t="str">
        <f>IF(ISBLANK(Input_survey!AI6),"N.A.",Input_survey!AI6)</f>
        <v>N.A.</v>
      </c>
      <c r="AL431" t="str">
        <f>IF(ISBLANK(Input_survey!AJ6),"N.A.",Input_survey!AJ6)</f>
        <v>N.A.</v>
      </c>
      <c r="AM431" t="str">
        <f>IF(ISBLANK(Input_survey!AK6),"N.A.",Input_survey!AK6)</f>
        <v>N.A.</v>
      </c>
      <c r="AN431" t="str">
        <f>IF(ISBLANK(Input_survey!AL6),"N.A.",Input_survey!AL6)</f>
        <v>N.A.</v>
      </c>
      <c r="AO431" t="str">
        <f>IF(ISBLANK(Input_survey!AM6),"N.A.",Input_survey!AM6)</f>
        <v>N.A.</v>
      </c>
      <c r="AP431" t="str">
        <f>IF(ISBLANK(Input_survey!AN6),"N.A.",Input_survey!AN6)</f>
        <v>N.A.</v>
      </c>
      <c r="AQ431" t="str">
        <f>IF(ISBLANK(Input_survey!AO6),"N.A.",Input_survey!AO6)</f>
        <v>N.A.</v>
      </c>
      <c r="AR431" t="str">
        <f>IF(ISBLANK(Input_survey!AP6),"N.A.",Input_survey!AP6)</f>
        <v>N.A.</v>
      </c>
      <c r="AS431" t="str">
        <f>IF(ISBLANK(Input_survey!AQ6),"N.A.",Input_survey!AQ6)</f>
        <v>N.A.</v>
      </c>
      <c r="AT431" t="str">
        <f>IF(ISBLANK(Input_survey!AR6),"N.A.",Input_survey!AR6)</f>
        <v>N.A.</v>
      </c>
      <c r="AU431" t="str">
        <f>IF(ISBLANK(Input_survey!AS6),"N.A.",Input_survey!AS6)</f>
        <v>N.A.</v>
      </c>
      <c r="AV431" t="str">
        <f>IF(ISBLANK(Input_survey!AT6),"N.A.",Input_survey!AT6)</f>
        <v>N.A.</v>
      </c>
      <c r="AW431" t="str">
        <f>IF(ISBLANK(Input_survey!AU6),"N.A.",Input_survey!AU6)</f>
        <v>N.A.</v>
      </c>
      <c r="AX431" t="str">
        <f>IF(ISBLANK(Input_survey!AV6),"N.A.",Input_survey!AV6)</f>
        <v>N.A.</v>
      </c>
      <c r="AY431" t="str">
        <f>IF(ISBLANK(Input_survey!AW6),"N.A.",Input_survey!AW6)</f>
        <v>N.A.</v>
      </c>
      <c r="AZ431" s="145">
        <f>IF(ISBLANK(Input_survey!AX6),"N.A.",Input_survey!AX6)</f>
        <v>7.0333333333333323</v>
      </c>
    </row>
    <row r="432" spans="1:422">
      <c r="A432" s="139"/>
      <c r="B432" s="143"/>
      <c r="C432" s="143"/>
      <c r="F432" s="130"/>
      <c r="G432" s="130"/>
      <c r="H432" s="130"/>
      <c r="I432" s="130"/>
      <c r="J432" s="130"/>
      <c r="K432" s="130"/>
      <c r="L432" s="130"/>
      <c r="M432" s="130"/>
      <c r="P432" s="130"/>
      <c r="Q432" s="130"/>
      <c r="R432" s="130"/>
      <c r="S432" s="130"/>
      <c r="T432" s="130"/>
      <c r="U432" s="130"/>
      <c r="V432" s="130"/>
      <c r="W432" s="130"/>
      <c r="Z432" s="130"/>
      <c r="AA432" s="130"/>
      <c r="AB432" s="130"/>
      <c r="AC432" s="130"/>
      <c r="AD432" s="130"/>
      <c r="AE432" s="130"/>
      <c r="AF432" s="130"/>
      <c r="AG432" s="130"/>
      <c r="AH432" s="130"/>
      <c r="AI432" s="130"/>
      <c r="AJ432" s="130"/>
      <c r="AK432" s="130"/>
      <c r="AL432" s="130"/>
      <c r="AM432" s="130"/>
      <c r="AN432" s="130"/>
      <c r="AO432" s="130"/>
      <c r="AP432" s="130"/>
      <c r="AQ432" s="130"/>
      <c r="AR432" s="130"/>
      <c r="AS432" s="130"/>
      <c r="AT432" s="130"/>
      <c r="AU432" s="130"/>
      <c r="AV432" s="130"/>
      <c r="AW432" s="130"/>
      <c r="AX432" s="130"/>
      <c r="AY432" s="130"/>
      <c r="AZ432" s="15"/>
    </row>
    <row r="433" spans="1:52">
      <c r="A433" s="12"/>
      <c r="AZ433" s="15"/>
    </row>
    <row r="434" spans="1:52">
      <c r="A434" s="12"/>
      <c r="AZ434" s="15"/>
    </row>
    <row r="435" spans="1:52">
      <c r="A435" s="12"/>
      <c r="AZ435" s="15"/>
    </row>
    <row r="436" spans="1:52">
      <c r="A436" s="12"/>
      <c r="AZ436" s="15"/>
    </row>
    <row r="437" spans="1:52">
      <c r="A437" s="12"/>
      <c r="AZ437" s="15"/>
    </row>
    <row r="438" spans="1:52">
      <c r="A438" s="12"/>
      <c r="AZ438" s="15"/>
    </row>
    <row r="439" spans="1:52">
      <c r="A439" s="12"/>
      <c r="AZ439" s="15"/>
    </row>
    <row r="440" spans="1:52">
      <c r="A440" s="12"/>
      <c r="AZ440" s="15"/>
    </row>
    <row r="441" spans="1:52">
      <c r="A441" s="12"/>
      <c r="AZ441" s="15"/>
    </row>
    <row r="442" spans="1:52">
      <c r="A442" s="12"/>
      <c r="AZ442" s="15"/>
    </row>
    <row r="443" spans="1:52">
      <c r="A443" s="12"/>
      <c r="AZ443" s="15"/>
    </row>
    <row r="444" spans="1:52">
      <c r="A444" s="12"/>
      <c r="AZ444" s="15"/>
    </row>
    <row r="445" spans="1:52">
      <c r="A445" s="12"/>
      <c r="AZ445" s="15"/>
    </row>
    <row r="446" spans="1:52">
      <c r="A446" s="12"/>
      <c r="AZ446" s="15"/>
    </row>
    <row r="447" spans="1:52">
      <c r="A447" s="12"/>
      <c r="AZ447" s="15"/>
    </row>
    <row r="448" spans="1:52">
      <c r="A448" s="12"/>
      <c r="AZ448" s="15"/>
    </row>
    <row r="449" spans="1:52">
      <c r="A449" s="12"/>
      <c r="AZ449" s="15"/>
    </row>
    <row r="450" spans="1:52">
      <c r="A450" s="12"/>
      <c r="AZ450" s="15"/>
    </row>
    <row r="451" spans="1:52">
      <c r="A451" s="12"/>
      <c r="AZ451" s="15"/>
    </row>
    <row r="452" spans="1:52">
      <c r="A452" s="12"/>
      <c r="AZ452" s="15"/>
    </row>
    <row r="453" spans="1:52">
      <c r="A453" s="12"/>
      <c r="AZ453" s="15"/>
    </row>
    <row r="454" spans="1:52">
      <c r="A454" s="12"/>
      <c r="AZ454" s="15"/>
    </row>
    <row r="455" spans="1:52">
      <c r="A455" s="12"/>
      <c r="AZ455" s="15"/>
    </row>
    <row r="456" spans="1:52" ht="15.75" thickBot="1">
      <c r="A456" s="14"/>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c r="AA456" s="16"/>
      <c r="AB456" s="16"/>
      <c r="AC456" s="16"/>
      <c r="AD456" s="16"/>
      <c r="AE456" s="16"/>
      <c r="AF456" s="16"/>
      <c r="AG456" s="16"/>
      <c r="AH456" s="16"/>
      <c r="AI456" s="16"/>
      <c r="AJ456" s="16"/>
      <c r="AK456" s="16"/>
      <c r="AL456" s="16"/>
      <c r="AM456" s="16"/>
      <c r="AN456" s="16"/>
      <c r="AO456" s="16"/>
      <c r="AP456" s="16"/>
      <c r="AQ456" s="16"/>
      <c r="AR456" s="16"/>
      <c r="AS456" s="16"/>
      <c r="AT456" s="16"/>
      <c r="AU456" s="16"/>
      <c r="AV456" s="16"/>
      <c r="AW456" s="16"/>
      <c r="AX456" s="16"/>
      <c r="AY456" s="16"/>
      <c r="AZ456" s="17"/>
    </row>
    <row r="460" spans="1:52" ht="27" thickBot="1">
      <c r="A460" s="113" t="s">
        <v>281</v>
      </c>
    </row>
    <row r="461" spans="1:52" ht="26.25">
      <c r="A461" s="114" t="s">
        <v>153</v>
      </c>
      <c r="B461" s="10"/>
      <c r="C461" s="10"/>
      <c r="D461" s="10"/>
      <c r="E461" s="10"/>
      <c r="F461" s="10"/>
      <c r="G461" s="10"/>
      <c r="H461" s="10"/>
      <c r="I461" s="10"/>
      <c r="J461" s="10"/>
      <c r="K461" s="10"/>
      <c r="L461" s="115" t="s">
        <v>155</v>
      </c>
      <c r="M461" s="10"/>
      <c r="N461" s="10"/>
      <c r="O461" s="10"/>
      <c r="P461" s="10"/>
      <c r="Q461" s="10"/>
      <c r="R461" s="10"/>
      <c r="S461" s="10"/>
      <c r="T461" s="10"/>
      <c r="U461" s="10"/>
      <c r="V461" s="10"/>
      <c r="W461" s="10"/>
      <c r="X461" s="10"/>
      <c r="Y461" s="10"/>
      <c r="Z461" s="10"/>
      <c r="AA461" s="10"/>
      <c r="AB461" s="10"/>
      <c r="AC461" s="10"/>
      <c r="AD461" s="10"/>
      <c r="AE461" s="10"/>
      <c r="AF461" s="10"/>
      <c r="AG461" s="10"/>
      <c r="AH461" s="10"/>
      <c r="AI461" s="10"/>
      <c r="AJ461" s="10"/>
      <c r="AK461" s="10"/>
      <c r="AL461" s="10"/>
      <c r="AM461" s="10"/>
      <c r="AN461" s="10"/>
      <c r="AO461" s="10"/>
      <c r="AP461" s="10"/>
      <c r="AQ461" s="10"/>
      <c r="AR461" s="10"/>
      <c r="AS461" s="10"/>
      <c r="AT461" s="10"/>
      <c r="AU461" s="10"/>
      <c r="AV461" s="10"/>
      <c r="AW461" s="10"/>
      <c r="AX461" s="10"/>
      <c r="AY461" s="10"/>
      <c r="AZ461" s="11"/>
    </row>
    <row r="462" spans="1:52">
      <c r="A462" s="12"/>
      <c r="B462" s="1" t="str">
        <f>Input_survey!F19</f>
        <v>Fino a 30 anni</v>
      </c>
      <c r="C462" s="1" t="str">
        <f>Input_survey!G19</f>
        <v>31-35 anni</v>
      </c>
      <c r="D462" s="1" t="str">
        <f>Input_survey!H19</f>
        <v>36-45 anni</v>
      </c>
      <c r="E462" s="1" t="str">
        <f>Input_survey!I19</f>
        <v>46-55 anni</v>
      </c>
      <c r="F462" s="1" t="str">
        <f>Input_survey!J19</f>
        <v>Oltre 55 anni</v>
      </c>
      <c r="G462" s="1">
        <f>Input_survey!K19</f>
        <v>0</v>
      </c>
      <c r="H462" s="1">
        <f>Input_survey!L19</f>
        <v>0</v>
      </c>
      <c r="I462" s="1">
        <f>Input_survey!M19</f>
        <v>0</v>
      </c>
      <c r="J462" s="1" t="str">
        <f>Input_survey!N19</f>
        <v>Totale complessivo</v>
      </c>
      <c r="L462" s="1" t="str">
        <f>Input_survey!X19</f>
        <v>CORPORATE</v>
      </c>
      <c r="M462" s="1" t="str">
        <f>Input_survey!Y19</f>
        <v>SALES</v>
      </c>
      <c r="N462" s="1" t="str">
        <f>Input_survey!Z19</f>
        <v>R&amp;D</v>
      </c>
      <c r="O462" s="1" t="str">
        <f>Input_survey!AA19</f>
        <v>IT</v>
      </c>
      <c r="P462" s="1" t="str">
        <f>Input_survey!AB19</f>
        <v>HR</v>
      </c>
      <c r="Q462" s="1" t="str">
        <f>Input_survey!AC19</f>
        <v>MARKETING</v>
      </c>
      <c r="R462" s="1">
        <f>Input_survey!AD19</f>
        <v>0</v>
      </c>
      <c r="S462" s="1">
        <f>Input_survey!AE19</f>
        <v>0</v>
      </c>
      <c r="T462" s="1">
        <f>Input_survey!AF19</f>
        <v>0</v>
      </c>
      <c r="U462" s="1">
        <f>Input_survey!AG19</f>
        <v>0</v>
      </c>
      <c r="V462" s="1">
        <f>Input_survey!AH19</f>
        <v>0</v>
      </c>
      <c r="W462" s="1">
        <f>Input_survey!AI19</f>
        <v>0</v>
      </c>
      <c r="X462" s="1">
        <f>Input_survey!AJ19</f>
        <v>0</v>
      </c>
      <c r="Y462" s="1">
        <f>Input_survey!AK19</f>
        <v>0</v>
      </c>
      <c r="Z462" s="1">
        <f>Input_survey!AL19</f>
        <v>0</v>
      </c>
      <c r="AA462" s="1">
        <f>Input_survey!AM19</f>
        <v>0</v>
      </c>
      <c r="AB462" s="1">
        <f>Input_survey!AN19</f>
        <v>0</v>
      </c>
      <c r="AC462" s="1">
        <f>Input_survey!AO19</f>
        <v>0</v>
      </c>
      <c r="AD462" s="1">
        <f>Input_survey!AP19</f>
        <v>0</v>
      </c>
      <c r="AE462" s="1">
        <f>Input_survey!AQ19</f>
        <v>0</v>
      </c>
      <c r="AF462" s="1">
        <f>Input_survey!AR19</f>
        <v>0</v>
      </c>
      <c r="AG462" s="1">
        <f>Input_survey!AS19</f>
        <v>0</v>
      </c>
      <c r="AH462" s="1">
        <f>Input_survey!AT19</f>
        <v>0</v>
      </c>
      <c r="AI462" s="1">
        <f>Input_survey!AU19</f>
        <v>0</v>
      </c>
      <c r="AJ462" s="1">
        <f>Input_survey!AV19</f>
        <v>0</v>
      </c>
      <c r="AK462" s="1">
        <f>Input_survey!AW19</f>
        <v>0</v>
      </c>
      <c r="AL462" s="1" t="str">
        <f>Input_survey!AX19</f>
        <v>Totale complessivo</v>
      </c>
      <c r="AM462" s="1"/>
      <c r="AN462" s="1"/>
      <c r="AO462" s="1"/>
      <c r="AP462" s="1"/>
      <c r="AZ462" s="15"/>
    </row>
    <row r="463" spans="1:52">
      <c r="A463" s="48">
        <f>Input_survey!B20</f>
        <v>43466</v>
      </c>
      <c r="B463">
        <f>IF(ISBLANK(Input_survey!F20),"N.A.",Input_survey!F20)</f>
        <v>7.1</v>
      </c>
      <c r="C463">
        <f>IF(ISBLANK(Input_survey!G20),"N.A.",Input_survey!G20)</f>
        <v>7</v>
      </c>
      <c r="D463">
        <f>IF(ISBLANK(Input_survey!H20),"N.A.",Input_survey!H20)</f>
        <v>7.2</v>
      </c>
      <c r="E463">
        <f>IF(ISBLANK(Input_survey!I20),"N.A.",Input_survey!I20)</f>
        <v>6.5</v>
      </c>
      <c r="F463">
        <f>IF(ISBLANK(Input_survey!J20),"N.A.",Input_survey!J20)</f>
        <v>6</v>
      </c>
      <c r="G463" t="str">
        <f>IF(ISBLANK(Input_survey!K20),"N.A.",Input_survey!K20)</f>
        <v>N.A.</v>
      </c>
      <c r="H463" t="str">
        <f>IF(ISBLANK(Input_survey!L20),"N.A.",Input_survey!L20)</f>
        <v>N.A.</v>
      </c>
      <c r="I463" t="str">
        <f>IF(ISBLANK(Input_survey!M20),"N.A.",Input_survey!M20)</f>
        <v>N.A.</v>
      </c>
      <c r="J463" s="130">
        <f>IF(ISBLANK(Input_survey!N20),"N.A.",Input_survey!N20)</f>
        <v>6.76</v>
      </c>
      <c r="L463">
        <f>IF(ISBLANK(Input_survey!X20),"N.A.",Input_survey!X20)</f>
        <v>7.1</v>
      </c>
      <c r="M463">
        <f>IF(ISBLANK(Input_survey!Y20),"N.A.",Input_survey!Y20)</f>
        <v>7</v>
      </c>
      <c r="N463">
        <f>IF(ISBLANK(Input_survey!Z20),"N.A.",Input_survey!Z20)</f>
        <v>7.5</v>
      </c>
      <c r="O463">
        <f>IF(ISBLANK(Input_survey!AA20),"N.A.",Input_survey!AA20)</f>
        <v>6.5</v>
      </c>
      <c r="P463">
        <f>IF(ISBLANK(Input_survey!AB20),"N.A.",Input_survey!AB20)</f>
        <v>6</v>
      </c>
      <c r="Q463">
        <f>IF(ISBLANK(Input_survey!AC20),"N.A.",Input_survey!AC20)</f>
        <v>7.2</v>
      </c>
      <c r="R463" t="str">
        <f>IF(ISBLANK(Input_survey!AD20),"N.A.",Input_survey!AD20)</f>
        <v>N.A.</v>
      </c>
      <c r="S463" t="str">
        <f>IF(ISBLANK(Input_survey!AE20),"N.A.",Input_survey!AE20)</f>
        <v>N.A.</v>
      </c>
      <c r="T463" t="str">
        <f>IF(ISBLANK(Input_survey!AF20),"N.A.",Input_survey!AF20)</f>
        <v>N.A.</v>
      </c>
      <c r="U463" t="str">
        <f>IF(ISBLANK(Input_survey!AG20),"N.A.",Input_survey!AG20)</f>
        <v>N.A.</v>
      </c>
      <c r="V463" t="str">
        <f>IF(ISBLANK(Input_survey!AH20),"N.A.",Input_survey!AH20)</f>
        <v>N.A.</v>
      </c>
      <c r="W463" t="str">
        <f>IF(ISBLANK(Input_survey!AI20),"N.A.",Input_survey!AI20)</f>
        <v>N.A.</v>
      </c>
      <c r="X463" t="str">
        <f>IF(ISBLANK(Input_survey!AJ20),"N.A.",Input_survey!AJ20)</f>
        <v>N.A.</v>
      </c>
      <c r="Y463" t="str">
        <f>IF(ISBLANK(Input_survey!AK20),"N.A.",Input_survey!AK20)</f>
        <v>N.A.</v>
      </c>
      <c r="Z463" t="str">
        <f>IF(ISBLANK(Input_survey!AL20),"N.A.",Input_survey!AL20)</f>
        <v>N.A.</v>
      </c>
      <c r="AA463" t="str">
        <f>IF(ISBLANK(Input_survey!AM20),"N.A.",Input_survey!AM20)</f>
        <v>N.A.</v>
      </c>
      <c r="AB463" t="str">
        <f>IF(ISBLANK(Input_survey!AN20),"N.A.",Input_survey!AN20)</f>
        <v>N.A.</v>
      </c>
      <c r="AC463" t="str">
        <f>IF(ISBLANK(Input_survey!AO20),"N.A.",Input_survey!AO20)</f>
        <v>N.A.</v>
      </c>
      <c r="AD463" t="str">
        <f>IF(ISBLANK(Input_survey!AP20),"N.A.",Input_survey!AP20)</f>
        <v>N.A.</v>
      </c>
      <c r="AE463" t="str">
        <f>IF(ISBLANK(Input_survey!AQ20),"N.A.",Input_survey!AQ20)</f>
        <v>N.A.</v>
      </c>
      <c r="AF463" t="str">
        <f>IF(ISBLANK(Input_survey!AR20),"N.A.",Input_survey!AR20)</f>
        <v>N.A.</v>
      </c>
      <c r="AG463" t="str">
        <f>IF(ISBLANK(Input_survey!AS20),"N.A.",Input_survey!AS20)</f>
        <v>N.A.</v>
      </c>
      <c r="AH463" t="str">
        <f>IF(ISBLANK(Input_survey!AT20),"N.A.",Input_survey!AT20)</f>
        <v>N.A.</v>
      </c>
      <c r="AI463" t="str">
        <f>IF(ISBLANK(Input_survey!AU20),"N.A.",Input_survey!AU20)</f>
        <v>N.A.</v>
      </c>
      <c r="AJ463" t="str">
        <f>IF(ISBLANK(Input_survey!AV20),"N.A.",Input_survey!AV20)</f>
        <v>N.A.</v>
      </c>
      <c r="AK463" t="str">
        <f>IF(ISBLANK(Input_survey!AW20),"N.A.",Input_survey!AW20)</f>
        <v>N.A.</v>
      </c>
      <c r="AL463" s="130">
        <f>IF(ISBLANK(Input_survey!AX20),"N.A.",Input_survey!AX20)</f>
        <v>6.8833333333333337</v>
      </c>
      <c r="AZ463" s="15"/>
    </row>
    <row r="464" spans="1:52">
      <c r="A464" s="48">
        <f>Input_survey!B21</f>
        <v>43617</v>
      </c>
      <c r="B464">
        <f>IF(ISBLANK(Input_survey!F21),"N.A.",Input_survey!F21)</f>
        <v>7.2</v>
      </c>
      <c r="C464">
        <f>IF(ISBLANK(Input_survey!G21),"N.A.",Input_survey!G21)</f>
        <v>7</v>
      </c>
      <c r="D464">
        <f>IF(ISBLANK(Input_survey!H21),"N.A.",Input_survey!H21)</f>
        <v>7.3</v>
      </c>
      <c r="E464">
        <f>IF(ISBLANK(Input_survey!I21),"N.A.",Input_survey!I21)</f>
        <v>6.6</v>
      </c>
      <c r="F464">
        <f>IF(ISBLANK(Input_survey!J21),"N.A.",Input_survey!J21)</f>
        <v>6.1</v>
      </c>
      <c r="G464" t="str">
        <f>IF(ISBLANK(Input_survey!K21),"N.A.",Input_survey!K21)</f>
        <v>N.A.</v>
      </c>
      <c r="H464" t="str">
        <f>IF(ISBLANK(Input_survey!L21),"N.A.",Input_survey!L21)</f>
        <v>N.A.</v>
      </c>
      <c r="I464" t="str">
        <f>IF(ISBLANK(Input_survey!M21),"N.A.",Input_survey!M21)</f>
        <v>N.A.</v>
      </c>
      <c r="J464" s="130">
        <f>IF(ISBLANK(Input_survey!N21),"N.A.",Input_survey!N21)</f>
        <v>6.8400000000000007</v>
      </c>
      <c r="L464">
        <f>IF(ISBLANK(Input_survey!X21),"N.A.",Input_survey!X21)</f>
        <v>7.2</v>
      </c>
      <c r="M464">
        <f>IF(ISBLANK(Input_survey!Y21),"N.A.",Input_survey!Y21)</f>
        <v>7</v>
      </c>
      <c r="N464">
        <f>IF(ISBLANK(Input_survey!Z21),"N.A.",Input_survey!Z21)</f>
        <v>7.6</v>
      </c>
      <c r="O464">
        <f>IF(ISBLANK(Input_survey!AA21),"N.A.",Input_survey!AA21)</f>
        <v>6.6</v>
      </c>
      <c r="P464">
        <f>IF(ISBLANK(Input_survey!AB21),"N.A.",Input_survey!AB21)</f>
        <v>6.1</v>
      </c>
      <c r="Q464">
        <f>IF(ISBLANK(Input_survey!AC21),"N.A.",Input_survey!AC21)</f>
        <v>7.3</v>
      </c>
      <c r="R464" t="str">
        <f>IF(ISBLANK(Input_survey!AD21),"N.A.",Input_survey!AD21)</f>
        <v>N.A.</v>
      </c>
      <c r="S464" t="str">
        <f>IF(ISBLANK(Input_survey!AE21),"N.A.",Input_survey!AE21)</f>
        <v>N.A.</v>
      </c>
      <c r="T464" t="str">
        <f>IF(ISBLANK(Input_survey!AF21),"N.A.",Input_survey!AF21)</f>
        <v>N.A.</v>
      </c>
      <c r="U464" t="str">
        <f>IF(ISBLANK(Input_survey!AG21),"N.A.",Input_survey!AG21)</f>
        <v>N.A.</v>
      </c>
      <c r="V464" t="str">
        <f>IF(ISBLANK(Input_survey!AH21),"N.A.",Input_survey!AH21)</f>
        <v>N.A.</v>
      </c>
      <c r="W464" t="str">
        <f>IF(ISBLANK(Input_survey!AI21),"N.A.",Input_survey!AI21)</f>
        <v>N.A.</v>
      </c>
      <c r="X464" t="str">
        <f>IF(ISBLANK(Input_survey!AJ21),"N.A.",Input_survey!AJ21)</f>
        <v>N.A.</v>
      </c>
      <c r="Y464" t="str">
        <f>IF(ISBLANK(Input_survey!AK21),"N.A.",Input_survey!AK21)</f>
        <v>N.A.</v>
      </c>
      <c r="Z464" t="str">
        <f>IF(ISBLANK(Input_survey!AL21),"N.A.",Input_survey!AL21)</f>
        <v>N.A.</v>
      </c>
      <c r="AA464" t="str">
        <f>IF(ISBLANK(Input_survey!AM21),"N.A.",Input_survey!AM21)</f>
        <v>N.A.</v>
      </c>
      <c r="AB464" t="str">
        <f>IF(ISBLANK(Input_survey!AN21),"N.A.",Input_survey!AN21)</f>
        <v>N.A.</v>
      </c>
      <c r="AC464" t="str">
        <f>IF(ISBLANK(Input_survey!AO21),"N.A.",Input_survey!AO21)</f>
        <v>N.A.</v>
      </c>
      <c r="AD464" t="str">
        <f>IF(ISBLANK(Input_survey!AP21),"N.A.",Input_survey!AP21)</f>
        <v>N.A.</v>
      </c>
      <c r="AE464" t="str">
        <f>IF(ISBLANK(Input_survey!AQ21),"N.A.",Input_survey!AQ21)</f>
        <v>N.A.</v>
      </c>
      <c r="AF464" t="str">
        <f>IF(ISBLANK(Input_survey!AR21),"N.A.",Input_survey!AR21)</f>
        <v>N.A.</v>
      </c>
      <c r="AG464" t="str">
        <f>IF(ISBLANK(Input_survey!AS21),"N.A.",Input_survey!AS21)</f>
        <v>N.A.</v>
      </c>
      <c r="AH464" t="str">
        <f>IF(ISBLANK(Input_survey!AT21),"N.A.",Input_survey!AT21)</f>
        <v>N.A.</v>
      </c>
      <c r="AI464" t="str">
        <f>IF(ISBLANK(Input_survey!AU21),"N.A.",Input_survey!AU21)</f>
        <v>N.A.</v>
      </c>
      <c r="AJ464" t="str">
        <f>IF(ISBLANK(Input_survey!AV21),"N.A.",Input_survey!AV21)</f>
        <v>N.A.</v>
      </c>
      <c r="AK464" t="str">
        <f>IF(ISBLANK(Input_survey!AW21),"N.A.",Input_survey!AW21)</f>
        <v>N.A.</v>
      </c>
      <c r="AL464" s="130">
        <f>IF(ISBLANK(Input_survey!AX21),"N.A.",Input_survey!AX21)</f>
        <v>6.9666666666666659</v>
      </c>
      <c r="AZ464" s="15"/>
    </row>
    <row r="465" spans="1:52">
      <c r="A465" s="48">
        <f>Input_survey!B22</f>
        <v>43800</v>
      </c>
      <c r="B465">
        <f>IF(ISBLANK(Input_survey!F22),"N.A.",Input_survey!F22)</f>
        <v>7.2</v>
      </c>
      <c r="C465">
        <f>IF(ISBLANK(Input_survey!G22),"N.A.",Input_survey!G22)</f>
        <v>7</v>
      </c>
      <c r="D465">
        <f>IF(ISBLANK(Input_survey!H22),"N.A.",Input_survey!H22)</f>
        <v>7.4</v>
      </c>
      <c r="E465">
        <f>IF(ISBLANK(Input_survey!I22),"N.A.",Input_survey!I22)</f>
        <v>6.7</v>
      </c>
      <c r="F465">
        <f>IF(ISBLANK(Input_survey!J22),"N.A.",Input_survey!J22)</f>
        <v>6.2</v>
      </c>
      <c r="G465" t="str">
        <f>IF(ISBLANK(Input_survey!K22),"N.A.",Input_survey!K22)</f>
        <v>N.A.</v>
      </c>
      <c r="H465" t="str">
        <f>IF(ISBLANK(Input_survey!L22),"N.A.",Input_survey!L22)</f>
        <v>N.A.</v>
      </c>
      <c r="I465" t="str">
        <f>IF(ISBLANK(Input_survey!M22),"N.A.",Input_survey!M22)</f>
        <v>N.A.</v>
      </c>
      <c r="J465" s="130">
        <f>IF(ISBLANK(Input_survey!N22),"N.A.",Input_survey!N22)</f>
        <v>6.9</v>
      </c>
      <c r="L465">
        <f>IF(ISBLANK(Input_survey!X22),"N.A.",Input_survey!X22)</f>
        <v>7.2</v>
      </c>
      <c r="M465">
        <f>IF(ISBLANK(Input_survey!Y22),"N.A.",Input_survey!Y22)</f>
        <v>7.1</v>
      </c>
      <c r="N465">
        <f>IF(ISBLANK(Input_survey!Z22),"N.A.",Input_survey!Z22)</f>
        <v>7.6</v>
      </c>
      <c r="O465">
        <f>IF(ISBLANK(Input_survey!AA22),"N.A.",Input_survey!AA22)</f>
        <v>6.7</v>
      </c>
      <c r="P465">
        <f>IF(ISBLANK(Input_survey!AB22),"N.A.",Input_survey!AB22)</f>
        <v>6.2</v>
      </c>
      <c r="Q465">
        <f>IF(ISBLANK(Input_survey!AC22),"N.A.",Input_survey!AC22)</f>
        <v>7.4</v>
      </c>
      <c r="R465" t="str">
        <f>IF(ISBLANK(Input_survey!AD22),"N.A.",Input_survey!AD22)</f>
        <v>N.A.</v>
      </c>
      <c r="S465" t="str">
        <f>IF(ISBLANK(Input_survey!AE22),"N.A.",Input_survey!AE22)</f>
        <v>N.A.</v>
      </c>
      <c r="T465" t="str">
        <f>IF(ISBLANK(Input_survey!AF22),"N.A.",Input_survey!AF22)</f>
        <v>N.A.</v>
      </c>
      <c r="U465" t="str">
        <f>IF(ISBLANK(Input_survey!AG22),"N.A.",Input_survey!AG22)</f>
        <v>N.A.</v>
      </c>
      <c r="V465" t="str">
        <f>IF(ISBLANK(Input_survey!AH22),"N.A.",Input_survey!AH22)</f>
        <v>N.A.</v>
      </c>
      <c r="W465" t="str">
        <f>IF(ISBLANK(Input_survey!AI22),"N.A.",Input_survey!AI22)</f>
        <v>N.A.</v>
      </c>
      <c r="X465" t="str">
        <f>IF(ISBLANK(Input_survey!AJ22),"N.A.",Input_survey!AJ22)</f>
        <v>N.A.</v>
      </c>
      <c r="Y465" t="str">
        <f>IF(ISBLANK(Input_survey!AK22),"N.A.",Input_survey!AK22)</f>
        <v>N.A.</v>
      </c>
      <c r="Z465" t="str">
        <f>IF(ISBLANK(Input_survey!AL22),"N.A.",Input_survey!AL22)</f>
        <v>N.A.</v>
      </c>
      <c r="AA465" t="str">
        <f>IF(ISBLANK(Input_survey!AM22),"N.A.",Input_survey!AM22)</f>
        <v>N.A.</v>
      </c>
      <c r="AB465" t="str">
        <f>IF(ISBLANK(Input_survey!AN22),"N.A.",Input_survey!AN22)</f>
        <v>N.A.</v>
      </c>
      <c r="AC465" t="str">
        <f>IF(ISBLANK(Input_survey!AO22),"N.A.",Input_survey!AO22)</f>
        <v>N.A.</v>
      </c>
      <c r="AD465" t="str">
        <f>IF(ISBLANK(Input_survey!AP22),"N.A.",Input_survey!AP22)</f>
        <v>N.A.</v>
      </c>
      <c r="AE465" t="str">
        <f>IF(ISBLANK(Input_survey!AQ22),"N.A.",Input_survey!AQ22)</f>
        <v>N.A.</v>
      </c>
      <c r="AF465" t="str">
        <f>IF(ISBLANK(Input_survey!AR22),"N.A.",Input_survey!AR22)</f>
        <v>N.A.</v>
      </c>
      <c r="AG465" t="str">
        <f>IF(ISBLANK(Input_survey!AS22),"N.A.",Input_survey!AS22)</f>
        <v>N.A.</v>
      </c>
      <c r="AH465" t="str">
        <f>IF(ISBLANK(Input_survey!AT22),"N.A.",Input_survey!AT22)</f>
        <v>N.A.</v>
      </c>
      <c r="AI465" t="str">
        <f>IF(ISBLANK(Input_survey!AU22),"N.A.",Input_survey!AU22)</f>
        <v>N.A.</v>
      </c>
      <c r="AJ465" t="str">
        <f>IF(ISBLANK(Input_survey!AV22),"N.A.",Input_survey!AV22)</f>
        <v>N.A.</v>
      </c>
      <c r="AK465" t="str">
        <f>IF(ISBLANK(Input_survey!AW22),"N.A.",Input_survey!AW22)</f>
        <v>N.A.</v>
      </c>
      <c r="AL465" s="130">
        <f>IF(ISBLANK(Input_survey!AX22),"N.A.",Input_survey!AX22)</f>
        <v>7.0333333333333323</v>
      </c>
      <c r="AZ465" s="15"/>
    </row>
    <row r="466" spans="1:52">
      <c r="A466" s="139"/>
      <c r="B466" s="130"/>
      <c r="C466" s="130"/>
      <c r="D466" s="130"/>
      <c r="E466" s="130"/>
      <c r="F466" s="130"/>
      <c r="G466" s="130"/>
      <c r="H466" s="130"/>
      <c r="I466" s="130"/>
      <c r="L466" s="130"/>
      <c r="M466" s="130"/>
      <c r="N466" s="130"/>
      <c r="O466" s="130"/>
      <c r="P466" s="130"/>
      <c r="Q466" s="130"/>
      <c r="R466" s="130"/>
      <c r="S466" s="130"/>
      <c r="T466" s="130"/>
      <c r="U466" s="130"/>
      <c r="V466" s="130"/>
      <c r="W466" s="130"/>
      <c r="X466" s="130"/>
      <c r="Y466" s="130"/>
      <c r="Z466" s="130"/>
      <c r="AA466" s="130"/>
      <c r="AB466" s="130"/>
      <c r="AC466" s="130"/>
      <c r="AD466" s="130"/>
      <c r="AE466" s="130"/>
      <c r="AF466" s="130"/>
      <c r="AG466" s="130"/>
      <c r="AH466" s="130"/>
      <c r="AI466" s="130"/>
      <c r="AJ466" s="130"/>
      <c r="AK466" s="130"/>
      <c r="AZ466" s="15"/>
    </row>
    <row r="467" spans="1:52">
      <c r="A467" s="12"/>
      <c r="AZ467" s="15"/>
    </row>
    <row r="468" spans="1:52">
      <c r="A468" s="12"/>
      <c r="AZ468" s="15"/>
    </row>
    <row r="469" spans="1:52">
      <c r="A469" s="12"/>
      <c r="AZ469" s="15"/>
    </row>
    <row r="470" spans="1:52">
      <c r="A470" s="12"/>
      <c r="AZ470" s="15"/>
    </row>
    <row r="471" spans="1:52">
      <c r="A471" s="12"/>
      <c r="AZ471" s="15"/>
    </row>
    <row r="472" spans="1:52">
      <c r="A472" s="12"/>
      <c r="AZ472" s="15"/>
    </row>
    <row r="473" spans="1:52">
      <c r="A473" s="49"/>
      <c r="B473" s="32"/>
      <c r="C473" s="32"/>
      <c r="D473" s="32"/>
      <c r="AZ473" s="15"/>
    </row>
    <row r="474" spans="1:52">
      <c r="A474" s="20"/>
      <c r="AZ474" s="15"/>
    </row>
    <row r="475" spans="1:52">
      <c r="A475" s="12"/>
      <c r="AZ475" s="15"/>
    </row>
    <row r="476" spans="1:52">
      <c r="A476" s="12"/>
      <c r="AZ476" s="15"/>
    </row>
    <row r="477" spans="1:52">
      <c r="A477" s="12"/>
      <c r="AZ477" s="15"/>
    </row>
    <row r="478" spans="1:52">
      <c r="A478" s="12"/>
      <c r="AZ478" s="15"/>
    </row>
    <row r="479" spans="1:52">
      <c r="A479" s="12"/>
      <c r="AZ479" s="15"/>
    </row>
    <row r="480" spans="1:52">
      <c r="A480" s="12"/>
      <c r="AZ480" s="15"/>
    </row>
    <row r="481" spans="1:52">
      <c r="A481" s="12"/>
      <c r="AZ481" s="15"/>
    </row>
    <row r="482" spans="1:52">
      <c r="A482" s="12"/>
      <c r="AZ482" s="15"/>
    </row>
    <row r="483" spans="1:52">
      <c r="A483" s="12"/>
      <c r="AZ483" s="15"/>
    </row>
    <row r="484" spans="1:52">
      <c r="A484" s="12"/>
      <c r="AZ484" s="15"/>
    </row>
    <row r="485" spans="1:52">
      <c r="A485" s="12"/>
      <c r="AZ485" s="15"/>
    </row>
    <row r="486" spans="1:52">
      <c r="A486" s="12"/>
      <c r="AZ486" s="15"/>
    </row>
    <row r="487" spans="1:52">
      <c r="A487" s="12"/>
      <c r="AZ487" s="15"/>
    </row>
    <row r="488" spans="1:52">
      <c r="A488" s="12"/>
      <c r="AZ488" s="15"/>
    </row>
    <row r="489" spans="1:52">
      <c r="A489" s="12"/>
      <c r="AZ489" s="15"/>
    </row>
    <row r="490" spans="1:52" ht="15.75" thickBot="1">
      <c r="A490" s="14"/>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c r="AA490" s="16"/>
      <c r="AB490" s="16"/>
      <c r="AC490" s="16"/>
      <c r="AD490" s="16"/>
      <c r="AE490" s="16"/>
      <c r="AF490" s="16"/>
      <c r="AG490" s="16"/>
      <c r="AH490" s="16"/>
      <c r="AI490" s="16"/>
      <c r="AJ490" s="16"/>
      <c r="AK490" s="16"/>
      <c r="AL490" s="16"/>
      <c r="AM490" s="16"/>
      <c r="AN490" s="16"/>
      <c r="AO490" s="16"/>
      <c r="AP490" s="16"/>
      <c r="AQ490" s="16"/>
      <c r="AR490" s="16"/>
      <c r="AS490" s="16"/>
      <c r="AT490" s="16"/>
      <c r="AU490" s="16"/>
      <c r="AV490" s="16"/>
      <c r="AW490" s="16"/>
      <c r="AX490" s="16"/>
      <c r="AY490" s="16"/>
      <c r="AZ490" s="17"/>
    </row>
    <row r="494" spans="1:52" ht="27" thickBot="1">
      <c r="A494" s="113" t="s">
        <v>282</v>
      </c>
    </row>
    <row r="495" spans="1:52" ht="26.25">
      <c r="A495" s="114" t="s">
        <v>153</v>
      </c>
      <c r="B495" s="10"/>
      <c r="C495" s="10"/>
      <c r="D495" s="10"/>
      <c r="E495" s="10"/>
      <c r="F495" s="10"/>
      <c r="G495" s="10"/>
      <c r="H495" s="10"/>
      <c r="I495" s="10"/>
      <c r="J495" s="10"/>
      <c r="K495" s="10"/>
      <c r="L495" s="115" t="s">
        <v>155</v>
      </c>
      <c r="M495" s="10"/>
      <c r="N495" s="10"/>
      <c r="O495" s="10"/>
      <c r="P495" s="10"/>
      <c r="Q495" s="10"/>
      <c r="R495" s="10"/>
      <c r="S495" s="10"/>
      <c r="T495" s="10"/>
      <c r="U495" s="10"/>
      <c r="V495" s="10"/>
      <c r="W495" s="10"/>
      <c r="X495" s="10"/>
      <c r="Y495" s="10"/>
      <c r="Z495" s="10"/>
      <c r="AA495" s="10"/>
      <c r="AB495" s="10"/>
      <c r="AC495" s="10"/>
      <c r="AD495" s="10"/>
      <c r="AE495" s="10"/>
      <c r="AF495" s="10"/>
      <c r="AG495" s="10"/>
      <c r="AH495" s="10"/>
      <c r="AI495" s="10"/>
      <c r="AJ495" s="10"/>
      <c r="AK495" s="10"/>
      <c r="AL495" s="10"/>
      <c r="AM495" s="10"/>
      <c r="AN495" s="10"/>
      <c r="AO495" s="10"/>
      <c r="AP495" s="10"/>
      <c r="AQ495" s="10"/>
      <c r="AR495" s="10"/>
      <c r="AS495" s="10"/>
      <c r="AT495" s="10"/>
      <c r="AU495" s="10"/>
      <c r="AV495" s="10"/>
      <c r="AW495" s="10"/>
      <c r="AX495" s="10"/>
      <c r="AY495" s="10"/>
      <c r="AZ495" s="11"/>
    </row>
    <row r="496" spans="1:52">
      <c r="A496" s="12"/>
      <c r="B496" s="1" t="str">
        <f>Input_survey!F35</f>
        <v>Fino a 30 anni</v>
      </c>
      <c r="C496" s="1" t="str">
        <f>Input_survey!G35</f>
        <v>31-35 anni</v>
      </c>
      <c r="D496" s="1" t="str">
        <f>Input_survey!H35</f>
        <v>36-45 anni</v>
      </c>
      <c r="E496" s="1" t="str">
        <f>Input_survey!I35</f>
        <v>46-55 anni</v>
      </c>
      <c r="F496" s="1" t="str">
        <f>Input_survey!J35</f>
        <v>Oltre 55 anni</v>
      </c>
      <c r="G496" s="1">
        <f>Input_survey!K35</f>
        <v>0</v>
      </c>
      <c r="H496" s="1">
        <f>Input_survey!L35</f>
        <v>0</v>
      </c>
      <c r="I496" s="1">
        <f>Input_survey!M35</f>
        <v>0</v>
      </c>
      <c r="J496" s="1" t="str">
        <f>Input_survey!N35</f>
        <v>Totale complessivo</v>
      </c>
      <c r="L496" s="1" t="str">
        <f>Input_survey!X35</f>
        <v>CORPORATE</v>
      </c>
      <c r="M496" s="1" t="str">
        <f>Input_survey!Y35</f>
        <v>SALES</v>
      </c>
      <c r="N496" s="1" t="str">
        <f>Input_survey!Z35</f>
        <v>R&amp;D</v>
      </c>
      <c r="O496" s="1" t="str">
        <f>Input_survey!AA35</f>
        <v>IT</v>
      </c>
      <c r="P496" s="1" t="str">
        <f>Input_survey!AB35</f>
        <v>HR</v>
      </c>
      <c r="Q496" s="1" t="str">
        <f>Input_survey!AC35</f>
        <v>MARKETING</v>
      </c>
      <c r="R496" s="1">
        <f>Input_survey!AD35</f>
        <v>0</v>
      </c>
      <c r="S496" s="1">
        <f>Input_survey!AE35</f>
        <v>0</v>
      </c>
      <c r="T496" s="1">
        <f>Input_survey!AF35</f>
        <v>0</v>
      </c>
      <c r="U496" s="1">
        <f>Input_survey!AG35</f>
        <v>0</v>
      </c>
      <c r="V496" s="1">
        <f>Input_survey!AH35</f>
        <v>0</v>
      </c>
      <c r="W496" s="1">
        <f>Input_survey!AI35</f>
        <v>0</v>
      </c>
      <c r="X496" s="1">
        <f>Input_survey!AJ35</f>
        <v>0</v>
      </c>
      <c r="Y496" s="1">
        <f>Input_survey!AK35</f>
        <v>0</v>
      </c>
      <c r="Z496" s="1">
        <f>Input_survey!AL35</f>
        <v>0</v>
      </c>
      <c r="AA496" s="1">
        <f>Input_survey!AM35</f>
        <v>0</v>
      </c>
      <c r="AB496" s="1">
        <f>Input_survey!AN35</f>
        <v>0</v>
      </c>
      <c r="AC496" s="1">
        <f>Input_survey!AO35</f>
        <v>0</v>
      </c>
      <c r="AD496" s="1">
        <f>Input_survey!AP35</f>
        <v>0</v>
      </c>
      <c r="AE496" s="1">
        <f>Input_survey!AQ35</f>
        <v>0</v>
      </c>
      <c r="AF496" s="1">
        <f>Input_survey!AR35</f>
        <v>0</v>
      </c>
      <c r="AG496" s="1">
        <f>Input_survey!AS35</f>
        <v>0</v>
      </c>
      <c r="AH496" s="1">
        <f>Input_survey!AT35</f>
        <v>0</v>
      </c>
      <c r="AI496" s="1">
        <f>Input_survey!AU35</f>
        <v>0</v>
      </c>
      <c r="AJ496" s="1">
        <f>Input_survey!AV35</f>
        <v>0</v>
      </c>
      <c r="AK496" s="1">
        <f>Input_survey!AW35</f>
        <v>0</v>
      </c>
      <c r="AL496" s="1" t="str">
        <f>Input_survey!AX35</f>
        <v>Totale complessivo</v>
      </c>
      <c r="AZ496" s="15"/>
    </row>
    <row r="497" spans="1:52">
      <c r="A497" s="48">
        <f>Input_survey!B36</f>
        <v>43466</v>
      </c>
      <c r="B497">
        <f>IF(ISBLANK(Input_survey!F36),"N.A.",Input_survey!F36)</f>
        <v>6.8</v>
      </c>
      <c r="C497">
        <f>IF(ISBLANK(Input_survey!G36),"N.A.",Input_survey!G36)</f>
        <v>6.9</v>
      </c>
      <c r="D497">
        <f>IF(ISBLANK(Input_survey!H36),"N.A.",Input_survey!H36)</f>
        <v>7</v>
      </c>
      <c r="E497">
        <f>IF(ISBLANK(Input_survey!I36),"N.A.",Input_survey!I36)</f>
        <v>7.1</v>
      </c>
      <c r="F497">
        <f>IF(ISBLANK(Input_survey!J36),"N.A.",Input_survey!J36)</f>
        <v>7.2</v>
      </c>
      <c r="G497" t="str">
        <f>IF(ISBLANK(Input_survey!K36),"N.A.",Input_survey!K36)</f>
        <v>N.A.</v>
      </c>
      <c r="H497" t="str">
        <f>IF(ISBLANK(Input_survey!L36),"N.A.",Input_survey!L36)</f>
        <v>N.A.</v>
      </c>
      <c r="I497" t="str">
        <f>IF(ISBLANK(Input_survey!M36),"N.A.",Input_survey!M36)</f>
        <v>N.A.</v>
      </c>
      <c r="J497" s="130">
        <f>IF(ISBLANK(Input_survey!N36),"N.A.",Input_survey!N36)</f>
        <v>7</v>
      </c>
      <c r="L497">
        <f>IF(ISBLANK(Input_survey!X36),"N.A.",Input_survey!X36)</f>
        <v>7.1</v>
      </c>
      <c r="M497">
        <f>IF(ISBLANK(Input_survey!Y36),"N.A.",Input_survey!Y36)</f>
        <v>7</v>
      </c>
      <c r="N497">
        <f>IF(ISBLANK(Input_survey!Z36),"N.A.",Input_survey!Z36)</f>
        <v>7.5</v>
      </c>
      <c r="O497">
        <f>IF(ISBLANK(Input_survey!AA36),"N.A.",Input_survey!AA36)</f>
        <v>6.5</v>
      </c>
      <c r="P497">
        <f>IF(ISBLANK(Input_survey!AB36),"N.A.",Input_survey!AB36)</f>
        <v>6</v>
      </c>
      <c r="Q497">
        <f>IF(ISBLANK(Input_survey!AC36),"N.A.",Input_survey!AC36)</f>
        <v>7.2</v>
      </c>
      <c r="R497" t="str">
        <f>IF(ISBLANK(Input_survey!AD36),"N.A.",Input_survey!AD36)</f>
        <v>N.A.</v>
      </c>
      <c r="S497" t="str">
        <f>IF(ISBLANK(Input_survey!AE36),"N.A.",Input_survey!AE36)</f>
        <v>N.A.</v>
      </c>
      <c r="T497" t="str">
        <f>IF(ISBLANK(Input_survey!AF36),"N.A.",Input_survey!AF36)</f>
        <v>N.A.</v>
      </c>
      <c r="U497" t="str">
        <f>IF(ISBLANK(Input_survey!AG36),"N.A.",Input_survey!AG36)</f>
        <v>N.A.</v>
      </c>
      <c r="V497" t="str">
        <f>IF(ISBLANK(Input_survey!AH36),"N.A.",Input_survey!AH36)</f>
        <v>N.A.</v>
      </c>
      <c r="W497" t="str">
        <f>IF(ISBLANK(Input_survey!AI36),"N.A.",Input_survey!AI36)</f>
        <v>N.A.</v>
      </c>
      <c r="X497" t="str">
        <f>IF(ISBLANK(Input_survey!AJ36),"N.A.",Input_survey!AJ36)</f>
        <v>N.A.</v>
      </c>
      <c r="Y497" t="str">
        <f>IF(ISBLANK(Input_survey!AK36),"N.A.",Input_survey!AK36)</f>
        <v>N.A.</v>
      </c>
      <c r="Z497" t="str">
        <f>IF(ISBLANK(Input_survey!AL36),"N.A.",Input_survey!AL36)</f>
        <v>N.A.</v>
      </c>
      <c r="AA497" t="str">
        <f>IF(ISBLANK(Input_survey!AM36),"N.A.",Input_survey!AM36)</f>
        <v>N.A.</v>
      </c>
      <c r="AB497" t="str">
        <f>IF(ISBLANK(Input_survey!AN36),"N.A.",Input_survey!AN36)</f>
        <v>N.A.</v>
      </c>
      <c r="AC497" t="str">
        <f>IF(ISBLANK(Input_survey!AO36),"N.A.",Input_survey!AO36)</f>
        <v>N.A.</v>
      </c>
      <c r="AD497" t="str">
        <f>IF(ISBLANK(Input_survey!AP36),"N.A.",Input_survey!AP36)</f>
        <v>N.A.</v>
      </c>
      <c r="AE497" t="str">
        <f>IF(ISBLANK(Input_survey!AQ36),"N.A.",Input_survey!AQ36)</f>
        <v>N.A.</v>
      </c>
      <c r="AF497" t="str">
        <f>IF(ISBLANK(Input_survey!AR36),"N.A.",Input_survey!AR36)</f>
        <v>N.A.</v>
      </c>
      <c r="AG497" t="str">
        <f>IF(ISBLANK(Input_survey!AS36),"N.A.",Input_survey!AS36)</f>
        <v>N.A.</v>
      </c>
      <c r="AH497" t="str">
        <f>IF(ISBLANK(Input_survey!AT36),"N.A.",Input_survey!AT36)</f>
        <v>N.A.</v>
      </c>
      <c r="AI497" t="str">
        <f>IF(ISBLANK(Input_survey!AU36),"N.A.",Input_survey!AU36)</f>
        <v>N.A.</v>
      </c>
      <c r="AJ497" t="str">
        <f>IF(ISBLANK(Input_survey!AV36),"N.A.",Input_survey!AV36)</f>
        <v>N.A.</v>
      </c>
      <c r="AK497" t="str">
        <f>IF(ISBLANK(Input_survey!AW36),"N.A.",Input_survey!AW36)</f>
        <v>N.A.</v>
      </c>
      <c r="AL497" s="130">
        <f>IF(ISBLANK(Input_survey!AX36),"N.A.",Input_survey!AX36)</f>
        <v>6.8833333333333337</v>
      </c>
      <c r="AZ497" s="15"/>
    </row>
    <row r="498" spans="1:52">
      <c r="A498" s="48">
        <f>Input_survey!B37</f>
        <v>43617</v>
      </c>
      <c r="B498">
        <f>IF(ISBLANK(Input_survey!F37),"N.A.",Input_survey!F37)</f>
        <v>6.8</v>
      </c>
      <c r="C498">
        <f>IF(ISBLANK(Input_survey!G37),"N.A.",Input_survey!G37)</f>
        <v>6.9</v>
      </c>
      <c r="D498">
        <f>IF(ISBLANK(Input_survey!H37),"N.A.",Input_survey!H37)</f>
        <v>7.1</v>
      </c>
      <c r="E498">
        <f>IF(ISBLANK(Input_survey!I37),"N.A.",Input_survey!I37)</f>
        <v>7</v>
      </c>
      <c r="F498">
        <f>IF(ISBLANK(Input_survey!J37),"N.A.",Input_survey!J37)</f>
        <v>7</v>
      </c>
      <c r="G498" t="str">
        <f>IF(ISBLANK(Input_survey!K37),"N.A.",Input_survey!K37)</f>
        <v>N.A.</v>
      </c>
      <c r="H498" t="str">
        <f>IF(ISBLANK(Input_survey!L37),"N.A.",Input_survey!L37)</f>
        <v>N.A.</v>
      </c>
      <c r="I498" t="str">
        <f>IF(ISBLANK(Input_survey!M37),"N.A.",Input_survey!M37)</f>
        <v>N.A.</v>
      </c>
      <c r="J498" s="130">
        <f>IF(ISBLANK(Input_survey!N37),"N.A.",Input_survey!N37)</f>
        <v>6.9599999999999991</v>
      </c>
      <c r="L498">
        <f>IF(ISBLANK(Input_survey!X37),"N.A.",Input_survey!X37)</f>
        <v>7.2</v>
      </c>
      <c r="M498">
        <f>IF(ISBLANK(Input_survey!Y37),"N.A.",Input_survey!Y37)</f>
        <v>7</v>
      </c>
      <c r="N498">
        <f>IF(ISBLANK(Input_survey!Z37),"N.A.",Input_survey!Z37)</f>
        <v>7.6</v>
      </c>
      <c r="O498">
        <f>IF(ISBLANK(Input_survey!AA37),"N.A.",Input_survey!AA37)</f>
        <v>6.6</v>
      </c>
      <c r="P498">
        <f>IF(ISBLANK(Input_survey!AB37),"N.A.",Input_survey!AB37)</f>
        <v>6.1</v>
      </c>
      <c r="Q498">
        <f>IF(ISBLANK(Input_survey!AC37),"N.A.",Input_survey!AC37)</f>
        <v>7.3</v>
      </c>
      <c r="R498" t="str">
        <f>IF(ISBLANK(Input_survey!AD37),"N.A.",Input_survey!AD37)</f>
        <v>N.A.</v>
      </c>
      <c r="S498" t="str">
        <f>IF(ISBLANK(Input_survey!AE37),"N.A.",Input_survey!AE37)</f>
        <v>N.A.</v>
      </c>
      <c r="T498" t="str">
        <f>IF(ISBLANK(Input_survey!AF37),"N.A.",Input_survey!AF37)</f>
        <v>N.A.</v>
      </c>
      <c r="U498" t="str">
        <f>IF(ISBLANK(Input_survey!AG37),"N.A.",Input_survey!AG37)</f>
        <v>N.A.</v>
      </c>
      <c r="V498" t="str">
        <f>IF(ISBLANK(Input_survey!AH37),"N.A.",Input_survey!AH37)</f>
        <v>N.A.</v>
      </c>
      <c r="W498" t="str">
        <f>IF(ISBLANK(Input_survey!AI37),"N.A.",Input_survey!AI37)</f>
        <v>N.A.</v>
      </c>
      <c r="X498" t="str">
        <f>IF(ISBLANK(Input_survey!AJ37),"N.A.",Input_survey!AJ37)</f>
        <v>N.A.</v>
      </c>
      <c r="Y498" t="str">
        <f>IF(ISBLANK(Input_survey!AK37),"N.A.",Input_survey!AK37)</f>
        <v>N.A.</v>
      </c>
      <c r="Z498" t="str">
        <f>IF(ISBLANK(Input_survey!AL37),"N.A.",Input_survey!AL37)</f>
        <v>N.A.</v>
      </c>
      <c r="AA498" t="str">
        <f>IF(ISBLANK(Input_survey!AM37),"N.A.",Input_survey!AM37)</f>
        <v>N.A.</v>
      </c>
      <c r="AB498" t="str">
        <f>IF(ISBLANK(Input_survey!AN37),"N.A.",Input_survey!AN37)</f>
        <v>N.A.</v>
      </c>
      <c r="AC498" t="str">
        <f>IF(ISBLANK(Input_survey!AO37),"N.A.",Input_survey!AO37)</f>
        <v>N.A.</v>
      </c>
      <c r="AD498" t="str">
        <f>IF(ISBLANK(Input_survey!AP37),"N.A.",Input_survey!AP37)</f>
        <v>N.A.</v>
      </c>
      <c r="AE498" t="str">
        <f>IF(ISBLANK(Input_survey!AQ37),"N.A.",Input_survey!AQ37)</f>
        <v>N.A.</v>
      </c>
      <c r="AF498" t="str">
        <f>IF(ISBLANK(Input_survey!AR37),"N.A.",Input_survey!AR37)</f>
        <v>N.A.</v>
      </c>
      <c r="AG498" t="str">
        <f>IF(ISBLANK(Input_survey!AS37),"N.A.",Input_survey!AS37)</f>
        <v>N.A.</v>
      </c>
      <c r="AH498" t="str">
        <f>IF(ISBLANK(Input_survey!AT37),"N.A.",Input_survey!AT37)</f>
        <v>N.A.</v>
      </c>
      <c r="AI498" t="str">
        <f>IF(ISBLANK(Input_survey!AU37),"N.A.",Input_survey!AU37)</f>
        <v>N.A.</v>
      </c>
      <c r="AJ498" t="str">
        <f>IF(ISBLANK(Input_survey!AV37),"N.A.",Input_survey!AV37)</f>
        <v>N.A.</v>
      </c>
      <c r="AK498" t="str">
        <f>IF(ISBLANK(Input_survey!AW37),"N.A.",Input_survey!AW37)</f>
        <v>N.A.</v>
      </c>
      <c r="AL498" s="130">
        <f>IF(ISBLANK(Input_survey!AX37),"N.A.",Input_survey!AX37)</f>
        <v>6.9666666666666659</v>
      </c>
      <c r="AZ498" s="15"/>
    </row>
    <row r="499" spans="1:52">
      <c r="A499" s="48">
        <f>Input_survey!B38</f>
        <v>43800</v>
      </c>
      <c r="B499">
        <f>IF(ISBLANK(Input_survey!F38),"N.A.",Input_survey!F38)</f>
        <v>7</v>
      </c>
      <c r="C499">
        <f>IF(ISBLANK(Input_survey!G38),"N.A.",Input_survey!G38)</f>
        <v>6.9</v>
      </c>
      <c r="D499">
        <f>IF(ISBLANK(Input_survey!H38),"N.A.",Input_survey!H38)</f>
        <v>7</v>
      </c>
      <c r="E499">
        <f>IF(ISBLANK(Input_survey!I38),"N.A.",Input_survey!I38)</f>
        <v>7.1</v>
      </c>
      <c r="F499">
        <f>IF(ISBLANK(Input_survey!J38),"N.A.",Input_survey!J38)</f>
        <v>7.2</v>
      </c>
      <c r="G499" t="str">
        <f>IF(ISBLANK(Input_survey!K38),"N.A.",Input_survey!K38)</f>
        <v>N.A.</v>
      </c>
      <c r="H499" t="str">
        <f>IF(ISBLANK(Input_survey!L38),"N.A.",Input_survey!L38)</f>
        <v>N.A.</v>
      </c>
      <c r="I499" t="str">
        <f>IF(ISBLANK(Input_survey!M38),"N.A.",Input_survey!M38)</f>
        <v>N.A.</v>
      </c>
      <c r="J499" s="130">
        <f>IF(ISBLANK(Input_survey!N38),"N.A.",Input_survey!N38)</f>
        <v>7.0400000000000009</v>
      </c>
      <c r="L499">
        <f>IF(ISBLANK(Input_survey!X38),"N.A.",Input_survey!X38)</f>
        <v>7.2</v>
      </c>
      <c r="M499">
        <f>IF(ISBLANK(Input_survey!Y38),"N.A.",Input_survey!Y38)</f>
        <v>7.1</v>
      </c>
      <c r="N499">
        <f>IF(ISBLANK(Input_survey!Z38),"N.A.",Input_survey!Z38)</f>
        <v>7.6</v>
      </c>
      <c r="O499">
        <f>IF(ISBLANK(Input_survey!AA38),"N.A.",Input_survey!AA38)</f>
        <v>6.7</v>
      </c>
      <c r="P499">
        <f>IF(ISBLANK(Input_survey!AB38),"N.A.",Input_survey!AB38)</f>
        <v>6.2</v>
      </c>
      <c r="Q499">
        <f>IF(ISBLANK(Input_survey!AC38),"N.A.",Input_survey!AC38)</f>
        <v>7.4</v>
      </c>
      <c r="R499" t="str">
        <f>IF(ISBLANK(Input_survey!AD38),"N.A.",Input_survey!AD38)</f>
        <v>N.A.</v>
      </c>
      <c r="S499" t="str">
        <f>IF(ISBLANK(Input_survey!AE38),"N.A.",Input_survey!AE38)</f>
        <v>N.A.</v>
      </c>
      <c r="T499" t="str">
        <f>IF(ISBLANK(Input_survey!AF38),"N.A.",Input_survey!AF38)</f>
        <v>N.A.</v>
      </c>
      <c r="U499" t="str">
        <f>IF(ISBLANK(Input_survey!AG38),"N.A.",Input_survey!AG38)</f>
        <v>N.A.</v>
      </c>
      <c r="V499" t="str">
        <f>IF(ISBLANK(Input_survey!AH38),"N.A.",Input_survey!AH38)</f>
        <v>N.A.</v>
      </c>
      <c r="W499" t="str">
        <f>IF(ISBLANK(Input_survey!AI38),"N.A.",Input_survey!AI38)</f>
        <v>N.A.</v>
      </c>
      <c r="X499" t="str">
        <f>IF(ISBLANK(Input_survey!AJ38),"N.A.",Input_survey!AJ38)</f>
        <v>N.A.</v>
      </c>
      <c r="Y499" t="str">
        <f>IF(ISBLANK(Input_survey!AK38),"N.A.",Input_survey!AK38)</f>
        <v>N.A.</v>
      </c>
      <c r="Z499" t="str">
        <f>IF(ISBLANK(Input_survey!AL38),"N.A.",Input_survey!AL38)</f>
        <v>N.A.</v>
      </c>
      <c r="AA499" t="str">
        <f>IF(ISBLANK(Input_survey!AM38),"N.A.",Input_survey!AM38)</f>
        <v>N.A.</v>
      </c>
      <c r="AB499" t="str">
        <f>IF(ISBLANK(Input_survey!AN38),"N.A.",Input_survey!AN38)</f>
        <v>N.A.</v>
      </c>
      <c r="AC499" t="str">
        <f>IF(ISBLANK(Input_survey!AO38),"N.A.",Input_survey!AO38)</f>
        <v>N.A.</v>
      </c>
      <c r="AD499" t="str">
        <f>IF(ISBLANK(Input_survey!AP38),"N.A.",Input_survey!AP38)</f>
        <v>N.A.</v>
      </c>
      <c r="AE499" t="str">
        <f>IF(ISBLANK(Input_survey!AQ38),"N.A.",Input_survey!AQ38)</f>
        <v>N.A.</v>
      </c>
      <c r="AF499" t="str">
        <f>IF(ISBLANK(Input_survey!AR38),"N.A.",Input_survey!AR38)</f>
        <v>N.A.</v>
      </c>
      <c r="AG499" t="str">
        <f>IF(ISBLANK(Input_survey!AS38),"N.A.",Input_survey!AS38)</f>
        <v>N.A.</v>
      </c>
      <c r="AH499" t="str">
        <f>IF(ISBLANK(Input_survey!AT38),"N.A.",Input_survey!AT38)</f>
        <v>N.A.</v>
      </c>
      <c r="AI499" t="str">
        <f>IF(ISBLANK(Input_survey!AU38),"N.A.",Input_survey!AU38)</f>
        <v>N.A.</v>
      </c>
      <c r="AJ499" t="str">
        <f>IF(ISBLANK(Input_survey!AV38),"N.A.",Input_survey!AV38)</f>
        <v>N.A.</v>
      </c>
      <c r="AK499" t="str">
        <f>IF(ISBLANK(Input_survey!AW38),"N.A.",Input_survey!AW38)</f>
        <v>N.A.</v>
      </c>
      <c r="AL499" s="130">
        <f>IF(ISBLANK(Input_survey!AX38),"N.A.",Input_survey!AX38)</f>
        <v>7.0333333333333323</v>
      </c>
      <c r="AZ499" s="15"/>
    </row>
    <row r="500" spans="1:52">
      <c r="A500" s="139"/>
      <c r="B500" s="130"/>
      <c r="C500" s="130"/>
      <c r="D500" s="130"/>
      <c r="E500" s="130"/>
      <c r="F500" s="130"/>
      <c r="G500" s="130"/>
      <c r="H500" s="130"/>
      <c r="I500" s="130"/>
      <c r="L500" s="130"/>
      <c r="M500" s="130"/>
      <c r="N500" s="130"/>
      <c r="O500" s="130"/>
      <c r="P500" s="130"/>
      <c r="Q500" s="130"/>
      <c r="AZ500" s="15"/>
    </row>
    <row r="501" spans="1:52">
      <c r="A501" s="12"/>
      <c r="AZ501" s="15"/>
    </row>
    <row r="502" spans="1:52">
      <c r="A502" s="12"/>
      <c r="AZ502" s="15"/>
    </row>
    <row r="503" spans="1:52">
      <c r="A503" s="12"/>
      <c r="AZ503" s="15"/>
    </row>
    <row r="504" spans="1:52">
      <c r="A504" s="12"/>
      <c r="AZ504" s="15"/>
    </row>
    <row r="505" spans="1:52">
      <c r="A505" s="12"/>
      <c r="AZ505" s="15"/>
    </row>
    <row r="506" spans="1:52">
      <c r="A506" s="12"/>
      <c r="AZ506" s="15"/>
    </row>
    <row r="507" spans="1:52">
      <c r="A507" s="12"/>
      <c r="AZ507" s="15"/>
    </row>
    <row r="508" spans="1:52">
      <c r="A508" s="12"/>
      <c r="AZ508" s="15"/>
    </row>
    <row r="509" spans="1:52">
      <c r="A509" s="12"/>
      <c r="AZ509" s="15"/>
    </row>
    <row r="510" spans="1:52">
      <c r="A510" s="12"/>
      <c r="AZ510" s="15"/>
    </row>
    <row r="511" spans="1:52">
      <c r="A511" s="12"/>
      <c r="AZ511" s="15"/>
    </row>
    <row r="512" spans="1:52">
      <c r="A512" s="12"/>
      <c r="AZ512" s="15"/>
    </row>
    <row r="513" spans="1:52">
      <c r="A513" s="12"/>
      <c r="AZ513" s="15"/>
    </row>
    <row r="514" spans="1:52">
      <c r="A514" s="12"/>
      <c r="AZ514" s="15"/>
    </row>
    <row r="515" spans="1:52">
      <c r="A515" s="12"/>
      <c r="AZ515" s="15"/>
    </row>
    <row r="516" spans="1:52">
      <c r="A516" s="12"/>
      <c r="AZ516" s="15"/>
    </row>
    <row r="517" spans="1:52">
      <c r="A517" s="12"/>
      <c r="AZ517" s="15"/>
    </row>
    <row r="518" spans="1:52">
      <c r="A518" s="12"/>
      <c r="AZ518" s="15"/>
    </row>
    <row r="519" spans="1:52">
      <c r="A519" s="12"/>
      <c r="AZ519" s="15"/>
    </row>
    <row r="520" spans="1:52">
      <c r="A520" s="12"/>
      <c r="AZ520" s="15"/>
    </row>
    <row r="521" spans="1:52">
      <c r="A521" s="12"/>
      <c r="AZ521" s="15"/>
    </row>
    <row r="522" spans="1:52">
      <c r="A522" s="12"/>
      <c r="AZ522" s="15"/>
    </row>
    <row r="523" spans="1:52">
      <c r="A523" s="12"/>
      <c r="AZ523" s="15"/>
    </row>
    <row r="524" spans="1:52" ht="15.75" thickBot="1">
      <c r="A524" s="14"/>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c r="AA524" s="16"/>
      <c r="AB524" s="16"/>
      <c r="AC524" s="16"/>
      <c r="AD524" s="16"/>
      <c r="AE524" s="16"/>
      <c r="AF524" s="16"/>
      <c r="AG524" s="16"/>
      <c r="AH524" s="16"/>
      <c r="AI524" s="16"/>
      <c r="AJ524" s="16"/>
      <c r="AK524" s="16"/>
      <c r="AL524" s="16"/>
      <c r="AM524" s="16"/>
      <c r="AN524" s="16"/>
      <c r="AO524" s="16"/>
      <c r="AP524" s="16"/>
      <c r="AQ524" s="16"/>
      <c r="AR524" s="16"/>
      <c r="AS524" s="16"/>
      <c r="AT524" s="16"/>
      <c r="AU524" s="16"/>
      <c r="AV524" s="16"/>
      <c r="AW524" s="16"/>
      <c r="AX524" s="16"/>
      <c r="AY524" s="16"/>
      <c r="AZ524" s="17"/>
    </row>
    <row r="528" spans="1:52" ht="27" thickBot="1">
      <c r="A528" s="113" t="s">
        <v>283</v>
      </c>
    </row>
    <row r="529" spans="1:52" ht="26.25">
      <c r="A529" s="114" t="s">
        <v>153</v>
      </c>
      <c r="B529" s="10"/>
      <c r="C529" s="10"/>
      <c r="D529" s="10"/>
      <c r="E529" s="10"/>
      <c r="F529" s="10"/>
      <c r="G529" s="10"/>
      <c r="H529" s="10"/>
      <c r="I529" s="10"/>
      <c r="J529" s="10"/>
      <c r="K529" s="10"/>
      <c r="L529" s="115" t="s">
        <v>155</v>
      </c>
      <c r="M529" s="10"/>
      <c r="N529" s="10"/>
      <c r="O529" s="10"/>
      <c r="P529" s="10"/>
      <c r="Q529" s="10"/>
      <c r="R529" s="10"/>
      <c r="S529" s="10"/>
      <c r="T529" s="10"/>
      <c r="U529" s="10"/>
      <c r="V529" s="10"/>
      <c r="W529" s="10"/>
      <c r="X529" s="10"/>
      <c r="Y529" s="10"/>
      <c r="Z529" s="10"/>
      <c r="AA529" s="10"/>
      <c r="AB529" s="10"/>
      <c r="AC529" s="10"/>
      <c r="AD529" s="10"/>
      <c r="AE529" s="10"/>
      <c r="AF529" s="10"/>
      <c r="AG529" s="10"/>
      <c r="AH529" s="10"/>
      <c r="AI529" s="10"/>
      <c r="AJ529" s="10"/>
      <c r="AK529" s="10"/>
      <c r="AL529" s="10"/>
      <c r="AM529" s="10"/>
      <c r="AN529" s="10"/>
      <c r="AO529" s="10"/>
      <c r="AP529" s="10"/>
      <c r="AQ529" s="10"/>
      <c r="AR529" s="10"/>
      <c r="AS529" s="10"/>
      <c r="AT529" s="10"/>
      <c r="AU529" s="10"/>
      <c r="AV529" s="10"/>
      <c r="AW529" s="10"/>
      <c r="AX529" s="10"/>
      <c r="AY529" s="10"/>
      <c r="AZ529" s="11"/>
    </row>
    <row r="530" spans="1:52">
      <c r="A530" s="1"/>
      <c r="B530" s="1" t="str">
        <f>Input_survey!F51</f>
        <v>Fino a 30 anni</v>
      </c>
      <c r="C530" s="1" t="str">
        <f>Input_survey!G51</f>
        <v>31-35 anni</v>
      </c>
      <c r="D530" s="1" t="str">
        <f>Input_survey!H51</f>
        <v>36-45 anni</v>
      </c>
      <c r="E530" s="1" t="str">
        <f>Input_survey!I51</f>
        <v>46-55 anni</v>
      </c>
      <c r="F530" s="1" t="str">
        <f>Input_survey!J51</f>
        <v>Oltre 55 anni</v>
      </c>
      <c r="G530" s="1">
        <f>Input_survey!K51</f>
        <v>0</v>
      </c>
      <c r="H530" s="1">
        <f>Input_survey!L51</f>
        <v>0</v>
      </c>
      <c r="I530" s="1">
        <f>Input_survey!M51</f>
        <v>0</v>
      </c>
      <c r="J530" s="1" t="str">
        <f>Input_survey!N51</f>
        <v>Totale complessivo</v>
      </c>
      <c r="L530" s="1" t="str">
        <f>Input_survey!X51</f>
        <v>CORPORATE</v>
      </c>
      <c r="M530" s="1" t="str">
        <f>Input_survey!Y51</f>
        <v>SALES</v>
      </c>
      <c r="N530" s="1" t="str">
        <f>Input_survey!Z51</f>
        <v>R&amp;D</v>
      </c>
      <c r="O530" s="1" t="str">
        <f>Input_survey!AA51</f>
        <v>IT</v>
      </c>
      <c r="P530" s="1" t="str">
        <f>Input_survey!AB51</f>
        <v>HR</v>
      </c>
      <c r="Q530" s="1" t="str">
        <f>Input_survey!AC51</f>
        <v>MARKETING</v>
      </c>
      <c r="R530" s="1">
        <f>Input_survey!AD51</f>
        <v>0</v>
      </c>
      <c r="S530" s="1">
        <f>Input_survey!AE51</f>
        <v>0</v>
      </c>
      <c r="T530" s="1">
        <f>Input_survey!AF51</f>
        <v>0</v>
      </c>
      <c r="U530" s="1">
        <f>Input_survey!AG51</f>
        <v>0</v>
      </c>
      <c r="V530" s="1">
        <f>Input_survey!AH51</f>
        <v>0</v>
      </c>
      <c r="W530" s="1">
        <f>Input_survey!AI51</f>
        <v>0</v>
      </c>
      <c r="X530" s="1">
        <f>Input_survey!AJ51</f>
        <v>0</v>
      </c>
      <c r="Y530" s="1">
        <f>Input_survey!AK51</f>
        <v>0</v>
      </c>
      <c r="Z530" s="1">
        <f>Input_survey!AL51</f>
        <v>0</v>
      </c>
      <c r="AA530" s="1">
        <f>Input_survey!AM51</f>
        <v>0</v>
      </c>
      <c r="AB530" s="1">
        <f>Input_survey!AN51</f>
        <v>0</v>
      </c>
      <c r="AC530" s="1">
        <f>Input_survey!AO51</f>
        <v>0</v>
      </c>
      <c r="AD530" s="1">
        <f>Input_survey!AP51</f>
        <v>0</v>
      </c>
      <c r="AE530" s="1">
        <f>Input_survey!AQ51</f>
        <v>0</v>
      </c>
      <c r="AF530" s="1">
        <f>Input_survey!AR51</f>
        <v>0</v>
      </c>
      <c r="AG530" s="1">
        <f>Input_survey!AS51</f>
        <v>0</v>
      </c>
      <c r="AH530" s="1">
        <f>Input_survey!AT51</f>
        <v>0</v>
      </c>
      <c r="AI530" s="1">
        <f>Input_survey!AU51</f>
        <v>0</v>
      </c>
      <c r="AJ530" s="1">
        <f>Input_survey!AV51</f>
        <v>0</v>
      </c>
      <c r="AK530" s="1">
        <f>Input_survey!AW51</f>
        <v>0</v>
      </c>
      <c r="AL530" s="1" t="str">
        <f>Input_survey!AX51</f>
        <v>Totale complessivo</v>
      </c>
      <c r="AZ530" s="15"/>
    </row>
    <row r="531" spans="1:52">
      <c r="A531" s="48">
        <f>Input_survey!B52</f>
        <v>43466</v>
      </c>
      <c r="B531">
        <f>IF(ISBLANK(Input_survey!F52),"N.A.",Input_survey!F52)</f>
        <v>6.2</v>
      </c>
      <c r="C531">
        <f>IF(ISBLANK(Input_survey!G52),"N.A.",Input_survey!G52)</f>
        <v>6.1</v>
      </c>
      <c r="D531">
        <f>IF(ISBLANK(Input_survey!H52),"N.A.",Input_survey!H52)</f>
        <v>6</v>
      </c>
      <c r="E531">
        <f>IF(ISBLANK(Input_survey!I52),"N.A.",Input_survey!I52)</f>
        <v>6.3</v>
      </c>
      <c r="F531">
        <f>IF(ISBLANK(Input_survey!J52),"N.A.",Input_survey!J52)</f>
        <v>6.8</v>
      </c>
      <c r="G531" t="str">
        <f>IF(ISBLANK(Input_survey!K52),"N.A.",Input_survey!K52)</f>
        <v>N.A.</v>
      </c>
      <c r="H531" t="str">
        <f>IF(ISBLANK(Input_survey!L52),"N.A.",Input_survey!L52)</f>
        <v>N.A.</v>
      </c>
      <c r="I531" t="str">
        <f>IF(ISBLANK(Input_survey!M52),"N.A.",Input_survey!M52)</f>
        <v>N.A.</v>
      </c>
      <c r="J531" s="130">
        <f>IF(ISBLANK(Input_survey!N52),"N.A.",Input_survey!N52)</f>
        <v>6.28</v>
      </c>
      <c r="L531">
        <f>IF(ISBLANK(Input_survey!X52),"N.A.",Input_survey!X52)</f>
        <v>7.1</v>
      </c>
      <c r="M531">
        <f>IF(ISBLANK(Input_survey!Y52),"N.A.",Input_survey!Y52)</f>
        <v>7</v>
      </c>
      <c r="N531">
        <f>IF(ISBLANK(Input_survey!Z52),"N.A.",Input_survey!Z52)</f>
        <v>7.5</v>
      </c>
      <c r="O531">
        <f>IF(ISBLANK(Input_survey!AA52),"N.A.",Input_survey!AA52)</f>
        <v>6.5</v>
      </c>
      <c r="P531">
        <f>IF(ISBLANK(Input_survey!AB52),"N.A.",Input_survey!AB52)</f>
        <v>6</v>
      </c>
      <c r="Q531">
        <f>IF(ISBLANK(Input_survey!AC52),"N.A.",Input_survey!AC52)</f>
        <v>7.2</v>
      </c>
      <c r="R531" t="str">
        <f>IF(ISBLANK(Input_survey!AD52),"N.A.",Input_survey!AD52)</f>
        <v>N.A.</v>
      </c>
      <c r="S531" t="str">
        <f>IF(ISBLANK(Input_survey!AE52),"N.A.",Input_survey!AE52)</f>
        <v>N.A.</v>
      </c>
      <c r="T531" t="str">
        <f>IF(ISBLANK(Input_survey!AF52),"N.A.",Input_survey!AF52)</f>
        <v>N.A.</v>
      </c>
      <c r="U531" t="str">
        <f>IF(ISBLANK(Input_survey!AG52),"N.A.",Input_survey!AG52)</f>
        <v>N.A.</v>
      </c>
      <c r="V531" t="str">
        <f>IF(ISBLANK(Input_survey!AH52),"N.A.",Input_survey!AH52)</f>
        <v>N.A.</v>
      </c>
      <c r="W531" t="str">
        <f>IF(ISBLANK(Input_survey!AI52),"N.A.",Input_survey!AI52)</f>
        <v>N.A.</v>
      </c>
      <c r="X531" t="str">
        <f>IF(ISBLANK(Input_survey!AJ52),"N.A.",Input_survey!AJ52)</f>
        <v>N.A.</v>
      </c>
      <c r="Y531" t="str">
        <f>IF(ISBLANK(Input_survey!AK52),"N.A.",Input_survey!AK52)</f>
        <v>N.A.</v>
      </c>
      <c r="Z531" t="str">
        <f>IF(ISBLANK(Input_survey!AL52),"N.A.",Input_survey!AL52)</f>
        <v>N.A.</v>
      </c>
      <c r="AA531" t="str">
        <f>IF(ISBLANK(Input_survey!AM52),"N.A.",Input_survey!AM52)</f>
        <v>N.A.</v>
      </c>
      <c r="AB531" t="str">
        <f>IF(ISBLANK(Input_survey!AN52),"N.A.",Input_survey!AN52)</f>
        <v>N.A.</v>
      </c>
      <c r="AC531" t="str">
        <f>IF(ISBLANK(Input_survey!AO52),"N.A.",Input_survey!AO52)</f>
        <v>N.A.</v>
      </c>
      <c r="AD531" t="str">
        <f>IF(ISBLANK(Input_survey!AP52),"N.A.",Input_survey!AP52)</f>
        <v>N.A.</v>
      </c>
      <c r="AE531" t="str">
        <f>IF(ISBLANK(Input_survey!AQ52),"N.A.",Input_survey!AQ52)</f>
        <v>N.A.</v>
      </c>
      <c r="AF531" t="str">
        <f>IF(ISBLANK(Input_survey!AR52),"N.A.",Input_survey!AR52)</f>
        <v>N.A.</v>
      </c>
      <c r="AG531" t="str">
        <f>IF(ISBLANK(Input_survey!AS52),"N.A.",Input_survey!AS52)</f>
        <v>N.A.</v>
      </c>
      <c r="AH531" t="str">
        <f>IF(ISBLANK(Input_survey!AT52),"N.A.",Input_survey!AT52)</f>
        <v>N.A.</v>
      </c>
      <c r="AI531" t="str">
        <f>IF(ISBLANK(Input_survey!AU52),"N.A.",Input_survey!AU52)</f>
        <v>N.A.</v>
      </c>
      <c r="AJ531" t="str">
        <f>IF(ISBLANK(Input_survey!AV52),"N.A.",Input_survey!AV52)</f>
        <v>N.A.</v>
      </c>
      <c r="AK531" t="str">
        <f>IF(ISBLANK(Input_survey!AW52),"N.A.",Input_survey!AW52)</f>
        <v>N.A.</v>
      </c>
      <c r="AL531" s="130">
        <f>IF(ISBLANK(Input_survey!AX52),"N.A.",Input_survey!AX52)</f>
        <v>6.8833333333333337</v>
      </c>
      <c r="AZ531" s="15"/>
    </row>
    <row r="532" spans="1:52">
      <c r="A532" s="48">
        <f>Input_survey!B53</f>
        <v>43617</v>
      </c>
      <c r="B532">
        <f>IF(ISBLANK(Input_survey!F53),"N.A.",Input_survey!F53)</f>
        <v>6.2</v>
      </c>
      <c r="C532">
        <f>IF(ISBLANK(Input_survey!G53),"N.A.",Input_survey!G53)</f>
        <v>6.2</v>
      </c>
      <c r="D532">
        <f>IF(ISBLANK(Input_survey!H53),"N.A.",Input_survey!H53)</f>
        <v>6.1</v>
      </c>
      <c r="E532">
        <f>IF(ISBLANK(Input_survey!I53),"N.A.",Input_survey!I53)</f>
        <v>6.4</v>
      </c>
      <c r="F532">
        <f>IF(ISBLANK(Input_survey!J53),"N.A.",Input_survey!J53)</f>
        <v>6.9</v>
      </c>
      <c r="G532" t="str">
        <f>IF(ISBLANK(Input_survey!K53),"N.A.",Input_survey!K53)</f>
        <v>N.A.</v>
      </c>
      <c r="H532" t="str">
        <f>IF(ISBLANK(Input_survey!L53),"N.A.",Input_survey!L53)</f>
        <v>N.A.</v>
      </c>
      <c r="I532" t="str">
        <f>IF(ISBLANK(Input_survey!M53),"N.A.",Input_survey!M53)</f>
        <v>N.A.</v>
      </c>
      <c r="J532" s="130">
        <f>IF(ISBLANK(Input_survey!N53),"N.A.",Input_survey!N53)</f>
        <v>6.3599999999999994</v>
      </c>
      <c r="L532">
        <f>IF(ISBLANK(Input_survey!X53),"N.A.",Input_survey!X53)</f>
        <v>7.2</v>
      </c>
      <c r="M532">
        <f>IF(ISBLANK(Input_survey!Y53),"N.A.",Input_survey!Y53)</f>
        <v>7</v>
      </c>
      <c r="N532">
        <f>IF(ISBLANK(Input_survey!Z53),"N.A.",Input_survey!Z53)</f>
        <v>7.6</v>
      </c>
      <c r="O532">
        <f>IF(ISBLANK(Input_survey!AA53),"N.A.",Input_survey!AA53)</f>
        <v>6.6</v>
      </c>
      <c r="P532">
        <f>IF(ISBLANK(Input_survey!AB53),"N.A.",Input_survey!AB53)</f>
        <v>6.1</v>
      </c>
      <c r="Q532">
        <f>IF(ISBLANK(Input_survey!AC53),"N.A.",Input_survey!AC53)</f>
        <v>7.3</v>
      </c>
      <c r="R532" t="str">
        <f>IF(ISBLANK(Input_survey!AD53),"N.A.",Input_survey!AD53)</f>
        <v>N.A.</v>
      </c>
      <c r="S532" t="str">
        <f>IF(ISBLANK(Input_survey!AE53),"N.A.",Input_survey!AE53)</f>
        <v>N.A.</v>
      </c>
      <c r="T532" t="str">
        <f>IF(ISBLANK(Input_survey!AF53),"N.A.",Input_survey!AF53)</f>
        <v>N.A.</v>
      </c>
      <c r="U532" t="str">
        <f>IF(ISBLANK(Input_survey!AG53),"N.A.",Input_survey!AG53)</f>
        <v>N.A.</v>
      </c>
      <c r="V532" t="str">
        <f>IF(ISBLANK(Input_survey!AH53),"N.A.",Input_survey!AH53)</f>
        <v>N.A.</v>
      </c>
      <c r="W532" t="str">
        <f>IF(ISBLANK(Input_survey!AI53),"N.A.",Input_survey!AI53)</f>
        <v>N.A.</v>
      </c>
      <c r="X532" t="str">
        <f>IF(ISBLANK(Input_survey!AJ53),"N.A.",Input_survey!AJ53)</f>
        <v>N.A.</v>
      </c>
      <c r="Y532" t="str">
        <f>IF(ISBLANK(Input_survey!AK53),"N.A.",Input_survey!AK53)</f>
        <v>N.A.</v>
      </c>
      <c r="Z532" t="str">
        <f>IF(ISBLANK(Input_survey!AL53),"N.A.",Input_survey!AL53)</f>
        <v>N.A.</v>
      </c>
      <c r="AA532" t="str">
        <f>IF(ISBLANK(Input_survey!AM53),"N.A.",Input_survey!AM53)</f>
        <v>N.A.</v>
      </c>
      <c r="AB532" t="str">
        <f>IF(ISBLANK(Input_survey!AN53),"N.A.",Input_survey!AN53)</f>
        <v>N.A.</v>
      </c>
      <c r="AC532" t="str">
        <f>IF(ISBLANK(Input_survey!AO53),"N.A.",Input_survey!AO53)</f>
        <v>N.A.</v>
      </c>
      <c r="AD532" t="str">
        <f>IF(ISBLANK(Input_survey!AP53),"N.A.",Input_survey!AP53)</f>
        <v>N.A.</v>
      </c>
      <c r="AE532" t="str">
        <f>IF(ISBLANK(Input_survey!AQ53),"N.A.",Input_survey!AQ53)</f>
        <v>N.A.</v>
      </c>
      <c r="AF532" t="str">
        <f>IF(ISBLANK(Input_survey!AR53),"N.A.",Input_survey!AR53)</f>
        <v>N.A.</v>
      </c>
      <c r="AG532" t="str">
        <f>IF(ISBLANK(Input_survey!AS53),"N.A.",Input_survey!AS53)</f>
        <v>N.A.</v>
      </c>
      <c r="AH532" t="str">
        <f>IF(ISBLANK(Input_survey!AT53),"N.A.",Input_survey!AT53)</f>
        <v>N.A.</v>
      </c>
      <c r="AI532" t="str">
        <f>IF(ISBLANK(Input_survey!AU53),"N.A.",Input_survey!AU53)</f>
        <v>N.A.</v>
      </c>
      <c r="AJ532" t="str">
        <f>IF(ISBLANK(Input_survey!AV53),"N.A.",Input_survey!AV53)</f>
        <v>N.A.</v>
      </c>
      <c r="AK532" t="str">
        <f>IF(ISBLANK(Input_survey!AW53),"N.A.",Input_survey!AW53)</f>
        <v>N.A.</v>
      </c>
      <c r="AL532" s="130">
        <f>IF(ISBLANK(Input_survey!AX53),"N.A.",Input_survey!AX53)</f>
        <v>6.9666666666666659</v>
      </c>
      <c r="AZ532" s="15"/>
    </row>
    <row r="533" spans="1:52">
      <c r="A533" s="48">
        <f>Input_survey!B54</f>
        <v>43800</v>
      </c>
      <c r="B533">
        <f>IF(ISBLANK(Input_survey!F54),"N.A.",Input_survey!F54)</f>
        <v>6.3</v>
      </c>
      <c r="C533">
        <f>IF(ISBLANK(Input_survey!G54),"N.A.",Input_survey!G54)</f>
        <v>6.3</v>
      </c>
      <c r="D533">
        <f>IF(ISBLANK(Input_survey!H54),"N.A.",Input_survey!H54)</f>
        <v>6.2</v>
      </c>
      <c r="E533">
        <f>IF(ISBLANK(Input_survey!I54),"N.A.",Input_survey!I54)</f>
        <v>6.5</v>
      </c>
      <c r="F533">
        <f>IF(ISBLANK(Input_survey!J54),"N.A.",Input_survey!J54)</f>
        <v>7</v>
      </c>
      <c r="G533" t="str">
        <f>IF(ISBLANK(Input_survey!K54),"N.A.",Input_survey!K54)</f>
        <v>N.A.</v>
      </c>
      <c r="H533" t="str">
        <f>IF(ISBLANK(Input_survey!L54),"N.A.",Input_survey!L54)</f>
        <v>N.A.</v>
      </c>
      <c r="I533" t="str">
        <f>IF(ISBLANK(Input_survey!M54),"N.A.",Input_survey!M54)</f>
        <v>N.A.</v>
      </c>
      <c r="J533" s="130">
        <f>IF(ISBLANK(Input_survey!N54),"N.A.",Input_survey!N54)</f>
        <v>6.4599999999999991</v>
      </c>
      <c r="L533">
        <f>IF(ISBLANK(Input_survey!X54),"N.A.",Input_survey!X54)</f>
        <v>7.2</v>
      </c>
      <c r="M533">
        <f>IF(ISBLANK(Input_survey!Y54),"N.A.",Input_survey!Y54)</f>
        <v>7.1</v>
      </c>
      <c r="N533">
        <f>IF(ISBLANK(Input_survey!Z54),"N.A.",Input_survey!Z54)</f>
        <v>7.6</v>
      </c>
      <c r="O533">
        <f>IF(ISBLANK(Input_survey!AA54),"N.A.",Input_survey!AA54)</f>
        <v>6.7</v>
      </c>
      <c r="P533">
        <f>IF(ISBLANK(Input_survey!AB54),"N.A.",Input_survey!AB54)</f>
        <v>6.2</v>
      </c>
      <c r="Q533">
        <f>IF(ISBLANK(Input_survey!AC54),"N.A.",Input_survey!AC54)</f>
        <v>7.4</v>
      </c>
      <c r="R533" t="str">
        <f>IF(ISBLANK(Input_survey!AD54),"N.A.",Input_survey!AD54)</f>
        <v>N.A.</v>
      </c>
      <c r="S533" t="str">
        <f>IF(ISBLANK(Input_survey!AE54),"N.A.",Input_survey!AE54)</f>
        <v>N.A.</v>
      </c>
      <c r="T533" t="str">
        <f>IF(ISBLANK(Input_survey!AF54),"N.A.",Input_survey!AF54)</f>
        <v>N.A.</v>
      </c>
      <c r="U533" t="str">
        <f>IF(ISBLANK(Input_survey!AG54),"N.A.",Input_survey!AG54)</f>
        <v>N.A.</v>
      </c>
      <c r="V533" t="str">
        <f>IF(ISBLANK(Input_survey!AH54),"N.A.",Input_survey!AH54)</f>
        <v>N.A.</v>
      </c>
      <c r="W533" t="str">
        <f>IF(ISBLANK(Input_survey!AI54),"N.A.",Input_survey!AI54)</f>
        <v>N.A.</v>
      </c>
      <c r="X533" t="str">
        <f>IF(ISBLANK(Input_survey!AJ54),"N.A.",Input_survey!AJ54)</f>
        <v>N.A.</v>
      </c>
      <c r="Y533" t="str">
        <f>IF(ISBLANK(Input_survey!AK54),"N.A.",Input_survey!AK54)</f>
        <v>N.A.</v>
      </c>
      <c r="Z533" t="str">
        <f>IF(ISBLANK(Input_survey!AL54),"N.A.",Input_survey!AL54)</f>
        <v>N.A.</v>
      </c>
      <c r="AA533" t="str">
        <f>IF(ISBLANK(Input_survey!AM54),"N.A.",Input_survey!AM54)</f>
        <v>N.A.</v>
      </c>
      <c r="AB533" t="str">
        <f>IF(ISBLANK(Input_survey!AN54),"N.A.",Input_survey!AN54)</f>
        <v>N.A.</v>
      </c>
      <c r="AC533" t="str">
        <f>IF(ISBLANK(Input_survey!AO54),"N.A.",Input_survey!AO54)</f>
        <v>N.A.</v>
      </c>
      <c r="AD533" t="str">
        <f>IF(ISBLANK(Input_survey!AP54),"N.A.",Input_survey!AP54)</f>
        <v>N.A.</v>
      </c>
      <c r="AE533" t="str">
        <f>IF(ISBLANK(Input_survey!AQ54),"N.A.",Input_survey!AQ54)</f>
        <v>N.A.</v>
      </c>
      <c r="AF533" t="str">
        <f>IF(ISBLANK(Input_survey!AR54),"N.A.",Input_survey!AR54)</f>
        <v>N.A.</v>
      </c>
      <c r="AG533" t="str">
        <f>IF(ISBLANK(Input_survey!AS54),"N.A.",Input_survey!AS54)</f>
        <v>N.A.</v>
      </c>
      <c r="AH533" t="str">
        <f>IF(ISBLANK(Input_survey!AT54),"N.A.",Input_survey!AT54)</f>
        <v>N.A.</v>
      </c>
      <c r="AI533" t="str">
        <f>IF(ISBLANK(Input_survey!AU54),"N.A.",Input_survey!AU54)</f>
        <v>N.A.</v>
      </c>
      <c r="AJ533" t="str">
        <f>IF(ISBLANK(Input_survey!AV54),"N.A.",Input_survey!AV54)</f>
        <v>N.A.</v>
      </c>
      <c r="AK533" t="str">
        <f>IF(ISBLANK(Input_survey!AW54),"N.A.",Input_survey!AW54)</f>
        <v>N.A.</v>
      </c>
      <c r="AL533" s="130">
        <f>IF(ISBLANK(Input_survey!AX54),"N.A.",Input_survey!AX54)</f>
        <v>7.0333333333333323</v>
      </c>
      <c r="AZ533" s="15"/>
    </row>
    <row r="534" spans="1:52">
      <c r="A534" s="139"/>
      <c r="B534" s="130"/>
      <c r="C534" s="130"/>
      <c r="D534" s="130"/>
      <c r="E534" s="130"/>
      <c r="F534" s="130"/>
      <c r="G534" s="130"/>
      <c r="H534" s="130"/>
      <c r="I534" s="130"/>
      <c r="L534" s="130"/>
      <c r="M534" s="130"/>
      <c r="N534" s="130"/>
      <c r="O534" s="130"/>
      <c r="P534" s="130"/>
      <c r="Q534" s="130"/>
      <c r="R534" s="130"/>
      <c r="S534" s="130"/>
      <c r="T534" s="130"/>
      <c r="U534" s="130"/>
      <c r="V534" s="130"/>
      <c r="W534" s="130"/>
      <c r="X534" s="130"/>
      <c r="Y534" s="130"/>
      <c r="Z534" s="130"/>
      <c r="AA534" s="130"/>
      <c r="AB534" s="130"/>
      <c r="AC534" s="130"/>
      <c r="AD534" s="130"/>
      <c r="AE534" s="130"/>
      <c r="AF534" s="130"/>
      <c r="AG534" s="130"/>
      <c r="AH534" s="130"/>
      <c r="AI534" s="130"/>
      <c r="AJ534" s="130"/>
      <c r="AK534" s="130"/>
      <c r="AZ534" s="15"/>
    </row>
    <row r="535" spans="1:52">
      <c r="A535" s="12"/>
      <c r="AZ535" s="15"/>
    </row>
    <row r="536" spans="1:52">
      <c r="A536" s="12"/>
      <c r="AZ536" s="15"/>
    </row>
    <row r="537" spans="1:52">
      <c r="A537" s="12"/>
      <c r="AZ537" s="15"/>
    </row>
    <row r="538" spans="1:52">
      <c r="A538" s="12"/>
      <c r="AZ538" s="15"/>
    </row>
    <row r="539" spans="1:52">
      <c r="A539" s="12"/>
      <c r="AZ539" s="15"/>
    </row>
    <row r="540" spans="1:52">
      <c r="A540" s="12"/>
      <c r="AZ540" s="15"/>
    </row>
    <row r="541" spans="1:52">
      <c r="A541" s="12"/>
      <c r="AZ541" s="15"/>
    </row>
    <row r="542" spans="1:52">
      <c r="A542" s="12"/>
      <c r="AZ542" s="15"/>
    </row>
    <row r="543" spans="1:52">
      <c r="A543" s="12"/>
      <c r="AZ543" s="15"/>
    </row>
    <row r="544" spans="1:52">
      <c r="A544" s="12"/>
      <c r="AZ544" s="15"/>
    </row>
    <row r="545" spans="1:52">
      <c r="A545" s="12"/>
      <c r="AZ545" s="15"/>
    </row>
    <row r="546" spans="1:52">
      <c r="A546" s="12"/>
      <c r="AZ546" s="15"/>
    </row>
    <row r="547" spans="1:52">
      <c r="A547" s="12"/>
      <c r="AZ547" s="15"/>
    </row>
    <row r="548" spans="1:52">
      <c r="A548" s="12"/>
      <c r="AZ548" s="15"/>
    </row>
    <row r="549" spans="1:52">
      <c r="A549" s="12"/>
      <c r="AZ549" s="15"/>
    </row>
    <row r="550" spans="1:52">
      <c r="A550" s="12"/>
      <c r="AZ550" s="15"/>
    </row>
    <row r="551" spans="1:52">
      <c r="A551" s="12"/>
      <c r="AZ551" s="15"/>
    </row>
    <row r="552" spans="1:52">
      <c r="A552" s="12"/>
      <c r="AZ552" s="15"/>
    </row>
    <row r="553" spans="1:52">
      <c r="A553" s="12"/>
      <c r="AZ553" s="15"/>
    </row>
    <row r="554" spans="1:52">
      <c r="A554" s="12"/>
      <c r="AZ554" s="15"/>
    </row>
    <row r="555" spans="1:52">
      <c r="A555" s="12"/>
      <c r="AZ555" s="15"/>
    </row>
    <row r="556" spans="1:52">
      <c r="A556" s="12"/>
      <c r="AZ556" s="15"/>
    </row>
    <row r="557" spans="1:52">
      <c r="A557" s="12"/>
      <c r="AZ557" s="15"/>
    </row>
    <row r="558" spans="1:52" ht="15.75" thickBot="1">
      <c r="A558" s="14"/>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c r="AA558" s="16"/>
      <c r="AB558" s="16"/>
      <c r="AC558" s="16"/>
      <c r="AD558" s="16"/>
      <c r="AE558" s="16"/>
      <c r="AF558" s="16"/>
      <c r="AG558" s="16"/>
      <c r="AH558" s="16"/>
      <c r="AI558" s="16"/>
      <c r="AJ558" s="16"/>
      <c r="AK558" s="16"/>
      <c r="AL558" s="16"/>
      <c r="AM558" s="16"/>
      <c r="AN558" s="16"/>
      <c r="AO558" s="16"/>
      <c r="AP558" s="16"/>
      <c r="AQ558" s="16"/>
      <c r="AR558" s="16"/>
      <c r="AS558" s="16"/>
      <c r="AT558" s="16"/>
      <c r="AU558" s="16"/>
      <c r="AV558" s="16"/>
      <c r="AW558" s="16"/>
      <c r="AX558" s="16"/>
      <c r="AY558" s="16"/>
      <c r="AZ558" s="17"/>
    </row>
    <row r="562" spans="1:7" ht="27" thickBot="1">
      <c r="A562" s="113" t="s">
        <v>284</v>
      </c>
    </row>
    <row r="563" spans="1:7">
      <c r="A563" s="27"/>
      <c r="B563" s="62">
        <f>Calcolo_organizzazione_2!B158</f>
        <v>43466</v>
      </c>
      <c r="C563" s="62">
        <f>Calcolo_organizzazione_2!C158</f>
        <v>43525</v>
      </c>
      <c r="D563" s="62">
        <f>Calcolo_organizzazione_2!D158</f>
        <v>43617</v>
      </c>
      <c r="E563" s="62">
        <f>Calcolo_organizzazione_2!E158</f>
        <v>43709</v>
      </c>
      <c r="F563" s="62">
        <f>Calcolo_organizzazione_2!F158</f>
        <v>43800</v>
      </c>
      <c r="G563" s="11"/>
    </row>
    <row r="564" spans="1:7">
      <c r="A564" s="20" t="s">
        <v>188</v>
      </c>
      <c r="B564" s="24">
        <f>Calcolo_organizzazione_2!B161</f>
        <v>1.3333333333333333</v>
      </c>
      <c r="C564" s="24">
        <f>Calcolo_organizzazione_2!C161</f>
        <v>1.2</v>
      </c>
      <c r="D564" s="24">
        <f>Calcolo_organizzazione_2!D161</f>
        <v>1.1333333333333333</v>
      </c>
      <c r="E564" s="24">
        <f>Calcolo_organizzazione_2!E161</f>
        <v>1.1333333333333333</v>
      </c>
      <c r="F564" s="24">
        <f>Calcolo_organizzazione_2!F161</f>
        <v>1.1333333333333333</v>
      </c>
      <c r="G564" s="15"/>
    </row>
    <row r="565" spans="1:7">
      <c r="A565" s="12"/>
      <c r="G565" s="15"/>
    </row>
    <row r="566" spans="1:7">
      <c r="A566" s="12"/>
      <c r="G566" s="15"/>
    </row>
    <row r="567" spans="1:7">
      <c r="A567" s="12"/>
      <c r="G567" s="15"/>
    </row>
    <row r="568" spans="1:7">
      <c r="A568" s="12"/>
      <c r="G568" s="15"/>
    </row>
    <row r="569" spans="1:7">
      <c r="A569" s="12"/>
      <c r="G569" s="15"/>
    </row>
    <row r="570" spans="1:7">
      <c r="A570" s="12"/>
      <c r="G570" s="15"/>
    </row>
    <row r="571" spans="1:7">
      <c r="A571" s="12"/>
      <c r="G571" s="15"/>
    </row>
    <row r="572" spans="1:7">
      <c r="A572" s="12"/>
      <c r="G572" s="15"/>
    </row>
    <row r="573" spans="1:7">
      <c r="A573" s="12"/>
      <c r="G573" s="15"/>
    </row>
    <row r="574" spans="1:7">
      <c r="A574" s="12"/>
      <c r="G574" s="15"/>
    </row>
    <row r="575" spans="1:7">
      <c r="A575" s="12"/>
      <c r="G575" s="15"/>
    </row>
    <row r="576" spans="1:7">
      <c r="A576" s="12"/>
      <c r="G576" s="15"/>
    </row>
    <row r="577" spans="1:7">
      <c r="A577" s="12"/>
      <c r="G577" s="15"/>
    </row>
    <row r="578" spans="1:7">
      <c r="A578" s="12"/>
      <c r="G578" s="15"/>
    </row>
    <row r="579" spans="1:7">
      <c r="A579" s="12"/>
      <c r="G579" s="15"/>
    </row>
    <row r="580" spans="1:7">
      <c r="A580" s="12"/>
      <c r="G580" s="15"/>
    </row>
    <row r="581" spans="1:7">
      <c r="A581" s="12"/>
      <c r="G581" s="15"/>
    </row>
    <row r="582" spans="1:7">
      <c r="A582" s="12"/>
      <c r="G582" s="15"/>
    </row>
    <row r="583" spans="1:7">
      <c r="A583" s="12"/>
      <c r="G583" s="15"/>
    </row>
    <row r="584" spans="1:7">
      <c r="A584" s="12"/>
      <c r="G584" s="15"/>
    </row>
    <row r="585" spans="1:7">
      <c r="A585" s="12"/>
      <c r="G585" s="15"/>
    </row>
    <row r="586" spans="1:7" ht="15.75" thickBot="1">
      <c r="A586" s="14"/>
      <c r="B586" s="16"/>
      <c r="C586" s="16"/>
      <c r="D586" s="16"/>
      <c r="E586" s="16"/>
      <c r="F586" s="16"/>
      <c r="G586" s="17"/>
    </row>
    <row r="590" spans="1:7" ht="27" thickBot="1">
      <c r="A590" s="113" t="s">
        <v>285</v>
      </c>
    </row>
    <row r="591" spans="1:7">
      <c r="A591" s="27"/>
      <c r="B591" s="62">
        <f>Calcolo_organizzazione_2!B165</f>
        <v>43466</v>
      </c>
      <c r="C591" s="62">
        <f>Calcolo_organizzazione_2!C165</f>
        <v>43525</v>
      </c>
      <c r="D591" s="62">
        <f>Calcolo_organizzazione_2!D165</f>
        <v>43617</v>
      </c>
      <c r="E591" s="62">
        <f>Calcolo_organizzazione_2!E165</f>
        <v>43709</v>
      </c>
      <c r="F591" s="62">
        <f>Calcolo_organizzazione_2!F165</f>
        <v>43800</v>
      </c>
      <c r="G591" s="11"/>
    </row>
    <row r="592" spans="1:7">
      <c r="A592" s="20" t="s">
        <v>286</v>
      </c>
      <c r="B592" s="63">
        <f>Calcolo_organizzazione_2!B167</f>
        <v>0</v>
      </c>
      <c r="C592" s="63">
        <f>Calcolo_organizzazione_2!C167</f>
        <v>-75000</v>
      </c>
      <c r="D592" s="63">
        <f>Calcolo_organizzazione_2!D167</f>
        <v>-225000</v>
      </c>
      <c r="E592" s="63">
        <f>Calcolo_organizzazione_2!E167</f>
        <v>-225000</v>
      </c>
      <c r="F592" s="63">
        <f>Calcolo_organizzazione_2!F167</f>
        <v>-225000</v>
      </c>
      <c r="G592" s="15"/>
    </row>
    <row r="593" spans="1:7">
      <c r="A593" s="12"/>
      <c r="G593" s="15"/>
    </row>
    <row r="594" spans="1:7">
      <c r="A594" s="12"/>
      <c r="G594" s="15"/>
    </row>
    <row r="595" spans="1:7">
      <c r="A595" s="12"/>
      <c r="G595" s="15"/>
    </row>
    <row r="596" spans="1:7">
      <c r="A596" s="12"/>
      <c r="G596" s="15"/>
    </row>
    <row r="597" spans="1:7">
      <c r="A597" s="12"/>
      <c r="G597" s="15"/>
    </row>
    <row r="598" spans="1:7">
      <c r="A598" s="12"/>
      <c r="G598" s="15"/>
    </row>
    <row r="599" spans="1:7">
      <c r="A599" s="12"/>
      <c r="G599" s="15"/>
    </row>
    <row r="600" spans="1:7">
      <c r="A600" s="12"/>
      <c r="G600" s="15"/>
    </row>
    <row r="601" spans="1:7">
      <c r="A601" s="12"/>
      <c r="G601" s="15"/>
    </row>
    <row r="602" spans="1:7">
      <c r="A602" s="12"/>
      <c r="G602" s="15"/>
    </row>
    <row r="603" spans="1:7">
      <c r="A603" s="12"/>
      <c r="G603" s="15"/>
    </row>
    <row r="604" spans="1:7">
      <c r="A604" s="12"/>
      <c r="G604" s="15"/>
    </row>
    <row r="605" spans="1:7">
      <c r="A605" s="12"/>
      <c r="G605" s="15"/>
    </row>
    <row r="606" spans="1:7">
      <c r="A606" s="12"/>
      <c r="G606" s="15"/>
    </row>
    <row r="607" spans="1:7">
      <c r="A607" s="12"/>
      <c r="G607" s="15"/>
    </row>
    <row r="608" spans="1:7">
      <c r="A608" s="12"/>
      <c r="G608" s="15"/>
    </row>
    <row r="609" spans="1:15">
      <c r="A609" s="12"/>
      <c r="G609" s="15"/>
    </row>
    <row r="610" spans="1:15">
      <c r="A610" s="12"/>
      <c r="G610" s="15"/>
    </row>
    <row r="611" spans="1:15">
      <c r="A611" s="12"/>
      <c r="G611" s="15"/>
    </row>
    <row r="612" spans="1:15">
      <c r="A612" s="12"/>
      <c r="G612" s="15"/>
    </row>
    <row r="613" spans="1:15">
      <c r="A613" s="12"/>
      <c r="G613" s="15"/>
    </row>
    <row r="614" spans="1:15" ht="15.75" thickBot="1">
      <c r="A614" s="14"/>
      <c r="B614" s="16"/>
      <c r="C614" s="16"/>
      <c r="D614" s="16"/>
      <c r="E614" s="16"/>
      <c r="F614" s="16"/>
      <c r="G614" s="17"/>
    </row>
    <row r="618" spans="1:15" ht="27" thickBot="1">
      <c r="A618" s="113" t="s">
        <v>287</v>
      </c>
    </row>
    <row r="619" spans="1:15">
      <c r="A619" s="27"/>
      <c r="B619" s="62">
        <f>Calcolo_organizzazione_2!B126</f>
        <v>43466</v>
      </c>
      <c r="C619" s="62">
        <f>Calcolo_organizzazione_2!C126</f>
        <v>43497</v>
      </c>
      <c r="D619" s="62">
        <f>Calcolo_organizzazione_2!D126</f>
        <v>43525</v>
      </c>
      <c r="E619" s="62">
        <f>Calcolo_organizzazione_2!E126</f>
        <v>43556</v>
      </c>
      <c r="F619" s="62">
        <f>Calcolo_organizzazione_2!F126</f>
        <v>43586</v>
      </c>
      <c r="G619" s="62">
        <f>Calcolo_organizzazione_2!G126</f>
        <v>43617</v>
      </c>
      <c r="H619" s="62">
        <f>Calcolo_organizzazione_2!H126</f>
        <v>43647</v>
      </c>
      <c r="I619" s="62">
        <f>Calcolo_organizzazione_2!I126</f>
        <v>43678</v>
      </c>
      <c r="J619" s="62">
        <f>Calcolo_organizzazione_2!J126</f>
        <v>43709</v>
      </c>
      <c r="K619" s="62">
        <f>Calcolo_organizzazione_2!K126</f>
        <v>43739</v>
      </c>
      <c r="L619" s="62">
        <f>Calcolo_organizzazione_2!L126</f>
        <v>43770</v>
      </c>
      <c r="M619" s="62">
        <f>Calcolo_organizzazione_2!M126</f>
        <v>43800</v>
      </c>
      <c r="N619" s="62"/>
      <c r="O619" s="11"/>
    </row>
    <row r="620" spans="1:15">
      <c r="A620" s="20" t="str">
        <f>Calcolo_organizzazione_2!A128</f>
        <v>CORPORATE</v>
      </c>
      <c r="B620" s="63">
        <f>Calcolo_organizzazione_2!B128</f>
        <v>84</v>
      </c>
      <c r="C620" s="63">
        <f>Calcolo_organizzazione_2!C128</f>
        <v>0</v>
      </c>
      <c r="D620" s="63">
        <f>Calcolo_organizzazione_2!D128</f>
        <v>0</v>
      </c>
      <c r="E620" s="63">
        <f>Calcolo_organizzazione_2!E128</f>
        <v>0</v>
      </c>
      <c r="F620" s="63">
        <f>Calcolo_organizzazione_2!F128</f>
        <v>0</v>
      </c>
      <c r="G620" s="63">
        <f>Calcolo_organizzazione_2!G128</f>
        <v>0</v>
      </c>
      <c r="H620" s="63">
        <f>Calcolo_organizzazione_2!H128</f>
        <v>0</v>
      </c>
      <c r="I620" s="63">
        <f>Calcolo_organizzazione_2!I128</f>
        <v>0</v>
      </c>
      <c r="J620" s="63">
        <f>Calcolo_organizzazione_2!J128</f>
        <v>0</v>
      </c>
      <c r="K620" s="63">
        <f>Calcolo_organizzazione_2!K128</f>
        <v>0</v>
      </c>
      <c r="L620" s="63">
        <f>Calcolo_organizzazione_2!L128</f>
        <v>0</v>
      </c>
      <c r="M620" s="63">
        <f>Calcolo_organizzazione_2!M128</f>
        <v>0</v>
      </c>
      <c r="N620" s="63"/>
      <c r="O620" s="15"/>
    </row>
    <row r="621" spans="1:15">
      <c r="A621" s="20" t="str">
        <f>Calcolo_organizzazione_2!A129</f>
        <v>HR</v>
      </c>
      <c r="B621" s="63">
        <f>Calcolo_organizzazione_2!B129</f>
        <v>14</v>
      </c>
      <c r="C621" s="63">
        <f>Calcolo_organizzazione_2!C129</f>
        <v>0</v>
      </c>
      <c r="D621" s="63">
        <f>Calcolo_organizzazione_2!D129</f>
        <v>0</v>
      </c>
      <c r="E621" s="63">
        <f>Calcolo_organizzazione_2!E129</f>
        <v>0</v>
      </c>
      <c r="F621" s="63">
        <f>Calcolo_organizzazione_2!F129</f>
        <v>0</v>
      </c>
      <c r="G621" s="63">
        <f>Calcolo_organizzazione_2!G129</f>
        <v>0</v>
      </c>
      <c r="H621" s="63">
        <f>Calcolo_organizzazione_2!H129</f>
        <v>0</v>
      </c>
      <c r="I621" s="63">
        <f>Calcolo_organizzazione_2!I129</f>
        <v>0</v>
      </c>
      <c r="J621" s="63">
        <f>Calcolo_organizzazione_2!J129</f>
        <v>0</v>
      </c>
      <c r="K621" s="63">
        <f>Calcolo_organizzazione_2!K129</f>
        <v>0</v>
      </c>
      <c r="L621" s="63">
        <f>Calcolo_organizzazione_2!L129</f>
        <v>0</v>
      </c>
      <c r="M621" s="63">
        <f>Calcolo_organizzazione_2!M129</f>
        <v>0</v>
      </c>
      <c r="N621" s="63"/>
      <c r="O621" s="15"/>
    </row>
    <row r="622" spans="1:15">
      <c r="A622" s="20" t="str">
        <f>Calcolo_organizzazione_2!A130</f>
        <v>IT</v>
      </c>
      <c r="B622" s="63">
        <f>Calcolo_organizzazione_2!B130</f>
        <v>14</v>
      </c>
      <c r="C622" s="63">
        <f>Calcolo_organizzazione_2!C130</f>
        <v>0</v>
      </c>
      <c r="D622" s="63">
        <f>Calcolo_organizzazione_2!D130</f>
        <v>0</v>
      </c>
      <c r="E622" s="63">
        <f>Calcolo_organizzazione_2!E130</f>
        <v>0</v>
      </c>
      <c r="F622" s="63">
        <f>Calcolo_organizzazione_2!F130</f>
        <v>0</v>
      </c>
      <c r="G622" s="63">
        <f>Calcolo_organizzazione_2!G130</f>
        <v>0</v>
      </c>
      <c r="H622" s="63">
        <f>Calcolo_organizzazione_2!H130</f>
        <v>0</v>
      </c>
      <c r="I622" s="63">
        <f>Calcolo_organizzazione_2!I130</f>
        <v>0</v>
      </c>
      <c r="J622" s="63">
        <f>Calcolo_organizzazione_2!J130</f>
        <v>0</v>
      </c>
      <c r="K622" s="63">
        <f>Calcolo_organizzazione_2!K130</f>
        <v>0</v>
      </c>
      <c r="L622" s="63">
        <f>Calcolo_organizzazione_2!L130</f>
        <v>0</v>
      </c>
      <c r="M622" s="63">
        <f>Calcolo_organizzazione_2!M130</f>
        <v>0</v>
      </c>
      <c r="N622" s="63"/>
      <c r="O622" s="15"/>
    </row>
    <row r="623" spans="1:15">
      <c r="A623" s="20" t="str">
        <f>Calcolo_organizzazione_2!A131</f>
        <v>MARKETING</v>
      </c>
      <c r="B623" s="63">
        <f>Calcolo_organizzazione_2!B131</f>
        <v>14</v>
      </c>
      <c r="C623" s="63">
        <f>Calcolo_organizzazione_2!C131</f>
        <v>0</v>
      </c>
      <c r="D623" s="63">
        <f>Calcolo_organizzazione_2!D131</f>
        <v>0</v>
      </c>
      <c r="E623" s="63">
        <f>Calcolo_organizzazione_2!E131</f>
        <v>0</v>
      </c>
      <c r="F623" s="63">
        <f>Calcolo_organizzazione_2!F131</f>
        <v>0</v>
      </c>
      <c r="G623" s="63">
        <f>Calcolo_organizzazione_2!G131</f>
        <v>0</v>
      </c>
      <c r="H623" s="63">
        <f>Calcolo_organizzazione_2!H131</f>
        <v>0</v>
      </c>
      <c r="I623" s="63">
        <f>Calcolo_organizzazione_2!I131</f>
        <v>0</v>
      </c>
      <c r="J623" s="63">
        <f>Calcolo_organizzazione_2!J131</f>
        <v>0</v>
      </c>
      <c r="K623" s="63">
        <f>Calcolo_organizzazione_2!K131</f>
        <v>0</v>
      </c>
      <c r="L623" s="63">
        <f>Calcolo_organizzazione_2!L131</f>
        <v>0</v>
      </c>
      <c r="M623" s="63">
        <f>Calcolo_organizzazione_2!M131</f>
        <v>0</v>
      </c>
      <c r="N623" s="63"/>
      <c r="O623" s="15"/>
    </row>
    <row r="624" spans="1:15">
      <c r="A624" s="20" t="str">
        <f>Calcolo_organizzazione_2!A132</f>
        <v>R&amp;D</v>
      </c>
      <c r="B624" s="63">
        <f>Calcolo_organizzazione_2!B132</f>
        <v>98</v>
      </c>
      <c r="C624" s="63">
        <f>Calcolo_organizzazione_2!C132</f>
        <v>0</v>
      </c>
      <c r="D624" s="63">
        <f>Calcolo_organizzazione_2!D132</f>
        <v>0</v>
      </c>
      <c r="E624" s="63">
        <f>Calcolo_organizzazione_2!E132</f>
        <v>0</v>
      </c>
      <c r="F624" s="63">
        <f>Calcolo_organizzazione_2!F132</f>
        <v>0</v>
      </c>
      <c r="G624" s="63">
        <f>Calcolo_organizzazione_2!G132</f>
        <v>0</v>
      </c>
      <c r="H624" s="63">
        <f>Calcolo_organizzazione_2!H132</f>
        <v>0</v>
      </c>
      <c r="I624" s="63">
        <f>Calcolo_organizzazione_2!I132</f>
        <v>0</v>
      </c>
      <c r="J624" s="63">
        <f>Calcolo_organizzazione_2!J132</f>
        <v>0</v>
      </c>
      <c r="K624" s="63">
        <f>Calcolo_organizzazione_2!K132</f>
        <v>0</v>
      </c>
      <c r="L624" s="63">
        <f>Calcolo_organizzazione_2!L132</f>
        <v>0</v>
      </c>
      <c r="M624" s="63">
        <f>Calcolo_organizzazione_2!M132</f>
        <v>0</v>
      </c>
      <c r="N624" s="63"/>
      <c r="O624" s="15"/>
    </row>
    <row r="625" spans="1:15">
      <c r="A625" s="20" t="str">
        <f>Calcolo_organizzazione_2!A133</f>
        <v>SALES</v>
      </c>
      <c r="B625" s="63">
        <f>Calcolo_organizzazione_2!B133</f>
        <v>154</v>
      </c>
      <c r="C625" s="63">
        <f>Calcolo_organizzazione_2!C133</f>
        <v>0</v>
      </c>
      <c r="D625" s="63">
        <f>Calcolo_organizzazione_2!D133</f>
        <v>0</v>
      </c>
      <c r="E625" s="63">
        <f>Calcolo_organizzazione_2!E133</f>
        <v>0</v>
      </c>
      <c r="F625" s="63">
        <f>Calcolo_organizzazione_2!F133</f>
        <v>0</v>
      </c>
      <c r="G625" s="63">
        <f>Calcolo_organizzazione_2!G133</f>
        <v>0</v>
      </c>
      <c r="H625" s="63">
        <f>Calcolo_organizzazione_2!H133</f>
        <v>0</v>
      </c>
      <c r="I625" s="63">
        <f>Calcolo_organizzazione_2!I133</f>
        <v>0</v>
      </c>
      <c r="J625" s="63">
        <f>Calcolo_organizzazione_2!J133</f>
        <v>0</v>
      </c>
      <c r="K625" s="63">
        <f>Calcolo_organizzazione_2!K133</f>
        <v>0</v>
      </c>
      <c r="L625" s="63">
        <f>Calcolo_organizzazione_2!L133</f>
        <v>0</v>
      </c>
      <c r="M625" s="63">
        <f>Calcolo_organizzazione_2!M133</f>
        <v>0</v>
      </c>
      <c r="N625" s="63"/>
      <c r="O625" s="15"/>
    </row>
    <row r="626" spans="1:15">
      <c r="A626" s="20" t="str">
        <f>Calcolo_organizzazione_2!A134</f>
        <v>(vuoto)</v>
      </c>
      <c r="B626" s="63">
        <f>Calcolo_organizzazione_2!B134</f>
        <v>0</v>
      </c>
      <c r="C626" s="63">
        <f>Calcolo_organizzazione_2!C134</f>
        <v>0</v>
      </c>
      <c r="D626" s="63">
        <f>Calcolo_organizzazione_2!D134</f>
        <v>0</v>
      </c>
      <c r="E626" s="63">
        <f>Calcolo_organizzazione_2!E134</f>
        <v>0</v>
      </c>
      <c r="F626" s="63">
        <f>Calcolo_organizzazione_2!F134</f>
        <v>0</v>
      </c>
      <c r="G626" s="63">
        <f>Calcolo_organizzazione_2!G134</f>
        <v>0</v>
      </c>
      <c r="H626" s="63">
        <f>Calcolo_organizzazione_2!H134</f>
        <v>0</v>
      </c>
      <c r="I626" s="63">
        <f>Calcolo_organizzazione_2!I134</f>
        <v>0</v>
      </c>
      <c r="J626" s="63">
        <f>Calcolo_organizzazione_2!J134</f>
        <v>0</v>
      </c>
      <c r="K626" s="63">
        <f>Calcolo_organizzazione_2!K134</f>
        <v>0</v>
      </c>
      <c r="L626" s="63">
        <f>Calcolo_organizzazione_2!L134</f>
        <v>0</v>
      </c>
      <c r="M626" s="63">
        <f>Calcolo_organizzazione_2!M134</f>
        <v>0</v>
      </c>
      <c r="N626" s="63"/>
      <c r="O626" s="15"/>
    </row>
    <row r="627" spans="1:15">
      <c r="A627" s="20" t="str">
        <f>Calcolo_organizzazione_2!A135</f>
        <v>Totale complessivo</v>
      </c>
      <c r="B627" s="63">
        <f>Calcolo_organizzazione_2!B135</f>
        <v>378</v>
      </c>
      <c r="C627" s="63">
        <f>Calcolo_organizzazione_2!C135</f>
        <v>0</v>
      </c>
      <c r="D627" s="63">
        <f>Calcolo_organizzazione_2!D135</f>
        <v>0</v>
      </c>
      <c r="E627" s="63">
        <f>Calcolo_organizzazione_2!E135</f>
        <v>0</v>
      </c>
      <c r="F627" s="63">
        <f>Calcolo_organizzazione_2!F135</f>
        <v>0</v>
      </c>
      <c r="G627" s="63">
        <f>Calcolo_organizzazione_2!G135</f>
        <v>0</v>
      </c>
      <c r="H627" s="63">
        <f>Calcolo_organizzazione_2!H135</f>
        <v>0</v>
      </c>
      <c r="I627" s="63">
        <f>Calcolo_organizzazione_2!I135</f>
        <v>0</v>
      </c>
      <c r="J627" s="63">
        <f>Calcolo_organizzazione_2!J135</f>
        <v>0</v>
      </c>
      <c r="K627" s="63">
        <f>Calcolo_organizzazione_2!K135</f>
        <v>0</v>
      </c>
      <c r="L627" s="63">
        <f>Calcolo_organizzazione_2!L135</f>
        <v>0</v>
      </c>
      <c r="M627" s="63">
        <f>Calcolo_organizzazione_2!M135</f>
        <v>0</v>
      </c>
      <c r="N627" s="63"/>
      <c r="O627" s="15"/>
    </row>
    <row r="628" spans="1:15">
      <c r="A628" s="20">
        <f>Calcolo_organizzazione_2!A136</f>
        <v>0</v>
      </c>
      <c r="B628" s="63">
        <f>Calcolo_organizzazione_2!B136</f>
        <v>0</v>
      </c>
      <c r="C628" s="63">
        <f>Calcolo_organizzazione_2!C136</f>
        <v>0</v>
      </c>
      <c r="D628" s="63">
        <f>Calcolo_organizzazione_2!D136</f>
        <v>0</v>
      </c>
      <c r="E628" s="63">
        <f>Calcolo_organizzazione_2!E136</f>
        <v>0</v>
      </c>
      <c r="F628" s="63">
        <f>Calcolo_organizzazione_2!F136</f>
        <v>0</v>
      </c>
      <c r="G628" s="63">
        <f>Calcolo_organizzazione_2!G136</f>
        <v>0</v>
      </c>
      <c r="H628" s="63">
        <f>Calcolo_organizzazione_2!H136</f>
        <v>0</v>
      </c>
      <c r="I628" s="63">
        <f>Calcolo_organizzazione_2!I136</f>
        <v>0</v>
      </c>
      <c r="J628" s="63">
        <f>Calcolo_organizzazione_2!J136</f>
        <v>0</v>
      </c>
      <c r="K628" s="63">
        <f>Calcolo_organizzazione_2!K136</f>
        <v>0</v>
      </c>
      <c r="L628" s="63">
        <f>Calcolo_organizzazione_2!L136</f>
        <v>0</v>
      </c>
      <c r="M628" s="63">
        <f>Calcolo_organizzazione_2!M136</f>
        <v>0</v>
      </c>
      <c r="N628" s="63"/>
      <c r="O628" s="15"/>
    </row>
    <row r="629" spans="1:15">
      <c r="A629" s="20">
        <f>Calcolo_organizzazione_2!A137</f>
        <v>0</v>
      </c>
      <c r="B629" s="63">
        <f>Calcolo_organizzazione_2!B137</f>
        <v>0</v>
      </c>
      <c r="C629" s="63">
        <f>Calcolo_organizzazione_2!C137</f>
        <v>0</v>
      </c>
      <c r="D629" s="63">
        <f>Calcolo_organizzazione_2!D137</f>
        <v>0</v>
      </c>
      <c r="E629" s="63">
        <f>Calcolo_organizzazione_2!E137</f>
        <v>0</v>
      </c>
      <c r="F629" s="63">
        <f>Calcolo_organizzazione_2!F137</f>
        <v>0</v>
      </c>
      <c r="G629" s="63">
        <f>Calcolo_organizzazione_2!G137</f>
        <v>0</v>
      </c>
      <c r="H629" s="63">
        <f>Calcolo_organizzazione_2!H137</f>
        <v>0</v>
      </c>
      <c r="I629" s="63">
        <f>Calcolo_organizzazione_2!I137</f>
        <v>0</v>
      </c>
      <c r="J629" s="63">
        <f>Calcolo_organizzazione_2!J137</f>
        <v>0</v>
      </c>
      <c r="K629" s="63">
        <f>Calcolo_organizzazione_2!K137</f>
        <v>0</v>
      </c>
      <c r="L629" s="63">
        <f>Calcolo_organizzazione_2!L137</f>
        <v>0</v>
      </c>
      <c r="M629" s="63">
        <f>Calcolo_organizzazione_2!M137</f>
        <v>0</v>
      </c>
      <c r="N629" s="63"/>
      <c r="O629" s="15"/>
    </row>
    <row r="630" spans="1:15">
      <c r="A630" s="20">
        <f>Calcolo_organizzazione_2!A138</f>
        <v>0</v>
      </c>
      <c r="B630" s="63">
        <f>Calcolo_organizzazione_2!B138</f>
        <v>0</v>
      </c>
      <c r="C630" s="63">
        <f>Calcolo_organizzazione_2!C138</f>
        <v>0</v>
      </c>
      <c r="D630" s="63">
        <f>Calcolo_organizzazione_2!D138</f>
        <v>0</v>
      </c>
      <c r="E630" s="63">
        <f>Calcolo_organizzazione_2!E138</f>
        <v>0</v>
      </c>
      <c r="F630" s="63">
        <f>Calcolo_organizzazione_2!F138</f>
        <v>0</v>
      </c>
      <c r="G630" s="63">
        <f>Calcolo_organizzazione_2!G138</f>
        <v>0</v>
      </c>
      <c r="H630" s="63">
        <f>Calcolo_organizzazione_2!H138</f>
        <v>0</v>
      </c>
      <c r="I630" s="63">
        <f>Calcolo_organizzazione_2!I138</f>
        <v>0</v>
      </c>
      <c r="J630" s="63">
        <f>Calcolo_organizzazione_2!J138</f>
        <v>0</v>
      </c>
      <c r="K630" s="63">
        <f>Calcolo_organizzazione_2!K138</f>
        <v>0</v>
      </c>
      <c r="L630" s="63">
        <f>Calcolo_organizzazione_2!L138</f>
        <v>0</v>
      </c>
      <c r="M630" s="63">
        <f>Calcolo_organizzazione_2!M138</f>
        <v>0</v>
      </c>
      <c r="N630" s="63"/>
      <c r="O630" s="15"/>
    </row>
    <row r="631" spans="1:15">
      <c r="A631" s="20">
        <f>Calcolo_organizzazione_2!A139</f>
        <v>0</v>
      </c>
      <c r="B631" s="63">
        <f>Calcolo_organizzazione_2!B139</f>
        <v>0</v>
      </c>
      <c r="C631" s="63">
        <f>Calcolo_organizzazione_2!C139</f>
        <v>0</v>
      </c>
      <c r="D631" s="63">
        <f>Calcolo_organizzazione_2!D139</f>
        <v>0</v>
      </c>
      <c r="E631" s="63">
        <f>Calcolo_organizzazione_2!E139</f>
        <v>0</v>
      </c>
      <c r="F631" s="63">
        <f>Calcolo_organizzazione_2!F139</f>
        <v>0</v>
      </c>
      <c r="G631" s="63">
        <f>Calcolo_organizzazione_2!G139</f>
        <v>0</v>
      </c>
      <c r="H631" s="63">
        <f>Calcolo_organizzazione_2!H139</f>
        <v>0</v>
      </c>
      <c r="I631" s="63">
        <f>Calcolo_organizzazione_2!I139</f>
        <v>0</v>
      </c>
      <c r="J631" s="63">
        <f>Calcolo_organizzazione_2!J139</f>
        <v>0</v>
      </c>
      <c r="K631" s="63">
        <f>Calcolo_organizzazione_2!K139</f>
        <v>0</v>
      </c>
      <c r="L631" s="63">
        <f>Calcolo_organizzazione_2!L139</f>
        <v>0</v>
      </c>
      <c r="M631" s="63">
        <f>Calcolo_organizzazione_2!M139</f>
        <v>0</v>
      </c>
      <c r="N631" s="63"/>
      <c r="O631" s="15"/>
    </row>
    <row r="632" spans="1:15">
      <c r="A632" s="20">
        <f>Calcolo_organizzazione_2!A140</f>
        <v>0</v>
      </c>
      <c r="B632" s="63">
        <f>Calcolo_organizzazione_2!B140</f>
        <v>0</v>
      </c>
      <c r="C632" s="63">
        <f>Calcolo_organizzazione_2!C140</f>
        <v>0</v>
      </c>
      <c r="D632" s="63">
        <f>Calcolo_organizzazione_2!D140</f>
        <v>0</v>
      </c>
      <c r="E632" s="63">
        <f>Calcolo_organizzazione_2!E140</f>
        <v>0</v>
      </c>
      <c r="F632" s="63">
        <f>Calcolo_organizzazione_2!F140</f>
        <v>0</v>
      </c>
      <c r="G632" s="63">
        <f>Calcolo_organizzazione_2!G140</f>
        <v>0</v>
      </c>
      <c r="H632" s="63">
        <f>Calcolo_organizzazione_2!H140</f>
        <v>0</v>
      </c>
      <c r="I632" s="63">
        <f>Calcolo_organizzazione_2!I140</f>
        <v>0</v>
      </c>
      <c r="J632" s="63">
        <f>Calcolo_organizzazione_2!J140</f>
        <v>0</v>
      </c>
      <c r="K632" s="63">
        <f>Calcolo_organizzazione_2!K140</f>
        <v>0</v>
      </c>
      <c r="L632" s="63">
        <f>Calcolo_organizzazione_2!L140</f>
        <v>0</v>
      </c>
      <c r="M632" s="63">
        <f>Calcolo_organizzazione_2!M140</f>
        <v>0</v>
      </c>
      <c r="N632" s="63"/>
      <c r="O632" s="15"/>
    </row>
    <row r="633" spans="1:15">
      <c r="A633" s="20">
        <f>Calcolo_organizzazione_2!A141</f>
        <v>0</v>
      </c>
      <c r="B633" s="63">
        <f>Calcolo_organizzazione_2!B141</f>
        <v>0</v>
      </c>
      <c r="C633" s="63">
        <f>Calcolo_organizzazione_2!C141</f>
        <v>0</v>
      </c>
      <c r="D633" s="63">
        <f>Calcolo_organizzazione_2!D141</f>
        <v>0</v>
      </c>
      <c r="E633" s="63">
        <f>Calcolo_organizzazione_2!E141</f>
        <v>0</v>
      </c>
      <c r="F633" s="63">
        <f>Calcolo_organizzazione_2!F141</f>
        <v>0</v>
      </c>
      <c r="G633" s="63">
        <f>Calcolo_organizzazione_2!G141</f>
        <v>0</v>
      </c>
      <c r="H633" s="63">
        <f>Calcolo_organizzazione_2!H141</f>
        <v>0</v>
      </c>
      <c r="I633" s="63">
        <f>Calcolo_organizzazione_2!I141</f>
        <v>0</v>
      </c>
      <c r="J633" s="63">
        <f>Calcolo_organizzazione_2!J141</f>
        <v>0</v>
      </c>
      <c r="K633" s="63">
        <f>Calcolo_organizzazione_2!K141</f>
        <v>0</v>
      </c>
      <c r="L633" s="63">
        <f>Calcolo_organizzazione_2!L141</f>
        <v>0</v>
      </c>
      <c r="M633" s="63">
        <f>Calcolo_organizzazione_2!M141</f>
        <v>0</v>
      </c>
      <c r="N633" s="63"/>
      <c r="O633" s="15"/>
    </row>
    <row r="634" spans="1:15">
      <c r="A634" s="20">
        <f>Calcolo_organizzazione_2!A142</f>
        <v>0</v>
      </c>
      <c r="B634" s="63">
        <f>Calcolo_organizzazione_2!B142</f>
        <v>0</v>
      </c>
      <c r="C634" s="63">
        <f>Calcolo_organizzazione_2!C142</f>
        <v>0</v>
      </c>
      <c r="D634" s="63">
        <f>Calcolo_organizzazione_2!D142</f>
        <v>0</v>
      </c>
      <c r="E634" s="63">
        <f>Calcolo_organizzazione_2!E142</f>
        <v>0</v>
      </c>
      <c r="F634" s="63">
        <f>Calcolo_organizzazione_2!F142</f>
        <v>0</v>
      </c>
      <c r="G634" s="63">
        <f>Calcolo_organizzazione_2!G142</f>
        <v>0</v>
      </c>
      <c r="H634" s="63">
        <f>Calcolo_organizzazione_2!H142</f>
        <v>0</v>
      </c>
      <c r="I634" s="63">
        <f>Calcolo_organizzazione_2!I142</f>
        <v>0</v>
      </c>
      <c r="J634" s="63">
        <f>Calcolo_organizzazione_2!J142</f>
        <v>0</v>
      </c>
      <c r="K634" s="63">
        <f>Calcolo_organizzazione_2!K142</f>
        <v>0</v>
      </c>
      <c r="L634" s="63">
        <f>Calcolo_organizzazione_2!L142</f>
        <v>0</v>
      </c>
      <c r="M634" s="63">
        <f>Calcolo_organizzazione_2!M142</f>
        <v>0</v>
      </c>
      <c r="N634" s="63"/>
      <c r="O634" s="15"/>
    </row>
    <row r="635" spans="1:15">
      <c r="A635" s="20">
        <f>Calcolo_organizzazione_2!A143</f>
        <v>0</v>
      </c>
      <c r="B635" s="63">
        <f>Calcolo_organizzazione_2!B143</f>
        <v>0</v>
      </c>
      <c r="C635" s="63">
        <f>Calcolo_organizzazione_2!C143</f>
        <v>0</v>
      </c>
      <c r="D635" s="63">
        <f>Calcolo_organizzazione_2!D143</f>
        <v>0</v>
      </c>
      <c r="E635" s="63">
        <f>Calcolo_organizzazione_2!E143</f>
        <v>0</v>
      </c>
      <c r="F635" s="63">
        <f>Calcolo_organizzazione_2!F143</f>
        <v>0</v>
      </c>
      <c r="G635" s="63">
        <f>Calcolo_organizzazione_2!G143</f>
        <v>0</v>
      </c>
      <c r="H635" s="63">
        <f>Calcolo_organizzazione_2!H143</f>
        <v>0</v>
      </c>
      <c r="I635" s="63">
        <f>Calcolo_organizzazione_2!I143</f>
        <v>0</v>
      </c>
      <c r="J635" s="63">
        <f>Calcolo_organizzazione_2!J143</f>
        <v>0</v>
      </c>
      <c r="K635" s="63">
        <f>Calcolo_organizzazione_2!K143</f>
        <v>0</v>
      </c>
      <c r="L635" s="63">
        <f>Calcolo_organizzazione_2!L143</f>
        <v>0</v>
      </c>
      <c r="M635" s="63">
        <f>Calcolo_organizzazione_2!M143</f>
        <v>0</v>
      </c>
      <c r="N635" s="63"/>
      <c r="O635" s="15"/>
    </row>
    <row r="636" spans="1:15">
      <c r="A636" s="20">
        <f>Calcolo_organizzazione_2!A144</f>
        <v>0</v>
      </c>
      <c r="B636" s="63">
        <f>Calcolo_organizzazione_2!B144</f>
        <v>0</v>
      </c>
      <c r="C636" s="63">
        <f>Calcolo_organizzazione_2!C144</f>
        <v>0</v>
      </c>
      <c r="D636" s="63">
        <f>Calcolo_organizzazione_2!D144</f>
        <v>0</v>
      </c>
      <c r="E636" s="63">
        <f>Calcolo_organizzazione_2!E144</f>
        <v>0</v>
      </c>
      <c r="F636" s="63">
        <f>Calcolo_organizzazione_2!F144</f>
        <v>0</v>
      </c>
      <c r="G636" s="63">
        <f>Calcolo_organizzazione_2!G144</f>
        <v>0</v>
      </c>
      <c r="H636" s="63">
        <f>Calcolo_organizzazione_2!H144</f>
        <v>0</v>
      </c>
      <c r="I636" s="63">
        <f>Calcolo_organizzazione_2!I144</f>
        <v>0</v>
      </c>
      <c r="J636" s="63">
        <f>Calcolo_organizzazione_2!J144</f>
        <v>0</v>
      </c>
      <c r="K636" s="63">
        <f>Calcolo_organizzazione_2!K144</f>
        <v>0</v>
      </c>
      <c r="L636" s="63">
        <f>Calcolo_organizzazione_2!L144</f>
        <v>0</v>
      </c>
      <c r="M636" s="63">
        <f>Calcolo_organizzazione_2!M144</f>
        <v>0</v>
      </c>
      <c r="N636" s="63"/>
      <c r="O636" s="15"/>
    </row>
    <row r="637" spans="1:15">
      <c r="A637" s="20">
        <f>Calcolo_organizzazione_2!A145</f>
        <v>0</v>
      </c>
      <c r="B637" s="63">
        <f>Calcolo_organizzazione_2!B145</f>
        <v>0</v>
      </c>
      <c r="C637" s="63">
        <f>Calcolo_organizzazione_2!C145</f>
        <v>0</v>
      </c>
      <c r="D637" s="63">
        <f>Calcolo_organizzazione_2!D145</f>
        <v>0</v>
      </c>
      <c r="E637" s="63">
        <f>Calcolo_organizzazione_2!E145</f>
        <v>0</v>
      </c>
      <c r="F637" s="63">
        <f>Calcolo_organizzazione_2!F145</f>
        <v>0</v>
      </c>
      <c r="G637" s="63">
        <f>Calcolo_organizzazione_2!G145</f>
        <v>0</v>
      </c>
      <c r="H637" s="63">
        <f>Calcolo_organizzazione_2!H145</f>
        <v>0</v>
      </c>
      <c r="I637" s="63">
        <f>Calcolo_organizzazione_2!I145</f>
        <v>0</v>
      </c>
      <c r="J637" s="63">
        <f>Calcolo_organizzazione_2!J145</f>
        <v>0</v>
      </c>
      <c r="K637" s="63">
        <f>Calcolo_organizzazione_2!K145</f>
        <v>0</v>
      </c>
      <c r="L637" s="63">
        <f>Calcolo_organizzazione_2!L145</f>
        <v>0</v>
      </c>
      <c r="M637" s="63">
        <f>Calcolo_organizzazione_2!M145</f>
        <v>0</v>
      </c>
      <c r="N637" s="63"/>
      <c r="O637" s="15"/>
    </row>
    <row r="638" spans="1:15">
      <c r="A638" s="20">
        <f>Calcolo_organizzazione_2!A146</f>
        <v>0</v>
      </c>
      <c r="B638" s="63">
        <f>Calcolo_organizzazione_2!B146</f>
        <v>0</v>
      </c>
      <c r="C638" s="63">
        <f>Calcolo_organizzazione_2!C146</f>
        <v>0</v>
      </c>
      <c r="D638" s="63">
        <f>Calcolo_organizzazione_2!D146</f>
        <v>0</v>
      </c>
      <c r="E638" s="63">
        <f>Calcolo_organizzazione_2!E146</f>
        <v>0</v>
      </c>
      <c r="F638" s="63">
        <f>Calcolo_organizzazione_2!F146</f>
        <v>0</v>
      </c>
      <c r="G638" s="63">
        <f>Calcolo_organizzazione_2!G146</f>
        <v>0</v>
      </c>
      <c r="H638" s="63">
        <f>Calcolo_organizzazione_2!H146</f>
        <v>0</v>
      </c>
      <c r="I638" s="63">
        <f>Calcolo_organizzazione_2!I146</f>
        <v>0</v>
      </c>
      <c r="J638" s="63">
        <f>Calcolo_organizzazione_2!J146</f>
        <v>0</v>
      </c>
      <c r="K638" s="63">
        <f>Calcolo_organizzazione_2!K146</f>
        <v>0</v>
      </c>
      <c r="L638" s="63">
        <f>Calcolo_organizzazione_2!L146</f>
        <v>0</v>
      </c>
      <c r="M638" s="63">
        <f>Calcolo_organizzazione_2!M146</f>
        <v>0</v>
      </c>
      <c r="N638" s="63"/>
      <c r="O638" s="15"/>
    </row>
    <row r="639" spans="1:15">
      <c r="A639" s="20">
        <f>Calcolo_organizzazione_2!A147</f>
        <v>0</v>
      </c>
      <c r="B639" s="63">
        <f>Calcolo_organizzazione_2!B147</f>
        <v>0</v>
      </c>
      <c r="C639" s="63">
        <f>Calcolo_organizzazione_2!C147</f>
        <v>0</v>
      </c>
      <c r="D639" s="63">
        <f>Calcolo_organizzazione_2!D147</f>
        <v>0</v>
      </c>
      <c r="E639" s="63">
        <f>Calcolo_organizzazione_2!E147</f>
        <v>0</v>
      </c>
      <c r="F639" s="63">
        <f>Calcolo_organizzazione_2!F147</f>
        <v>0</v>
      </c>
      <c r="G639" s="63">
        <f>Calcolo_organizzazione_2!G147</f>
        <v>0</v>
      </c>
      <c r="H639" s="63">
        <f>Calcolo_organizzazione_2!H147</f>
        <v>0</v>
      </c>
      <c r="I639" s="63">
        <f>Calcolo_organizzazione_2!I147</f>
        <v>0</v>
      </c>
      <c r="J639" s="63">
        <f>Calcolo_organizzazione_2!J147</f>
        <v>0</v>
      </c>
      <c r="K639" s="63">
        <f>Calcolo_organizzazione_2!K147</f>
        <v>0</v>
      </c>
      <c r="L639" s="63">
        <f>Calcolo_organizzazione_2!L147</f>
        <v>0</v>
      </c>
      <c r="M639" s="63">
        <f>Calcolo_organizzazione_2!M147</f>
        <v>0</v>
      </c>
      <c r="N639" s="63"/>
      <c r="O639" s="15"/>
    </row>
    <row r="640" spans="1:15">
      <c r="A640" s="20">
        <f>Calcolo_organizzazione_2!A148</f>
        <v>0</v>
      </c>
      <c r="B640" s="63">
        <f>Calcolo_organizzazione_2!B148</f>
        <v>0</v>
      </c>
      <c r="C640" s="63">
        <f>Calcolo_organizzazione_2!C148</f>
        <v>0</v>
      </c>
      <c r="D640" s="63">
        <f>Calcolo_organizzazione_2!D148</f>
        <v>0</v>
      </c>
      <c r="E640" s="63">
        <f>Calcolo_organizzazione_2!E148</f>
        <v>0</v>
      </c>
      <c r="F640" s="63">
        <f>Calcolo_organizzazione_2!F148</f>
        <v>0</v>
      </c>
      <c r="G640" s="63">
        <f>Calcolo_organizzazione_2!G148</f>
        <v>0</v>
      </c>
      <c r="H640" s="63">
        <f>Calcolo_organizzazione_2!H148</f>
        <v>0</v>
      </c>
      <c r="I640" s="63">
        <f>Calcolo_organizzazione_2!I148</f>
        <v>0</v>
      </c>
      <c r="J640" s="63">
        <f>Calcolo_organizzazione_2!J148</f>
        <v>0</v>
      </c>
      <c r="K640" s="63">
        <f>Calcolo_organizzazione_2!K148</f>
        <v>0</v>
      </c>
      <c r="L640" s="63">
        <f>Calcolo_organizzazione_2!L148</f>
        <v>0</v>
      </c>
      <c r="M640" s="63">
        <f>Calcolo_organizzazione_2!M148</f>
        <v>0</v>
      </c>
      <c r="N640" s="63"/>
      <c r="O640" s="15"/>
    </row>
    <row r="641" spans="1:15">
      <c r="A641" s="20">
        <f>Calcolo_organizzazione_2!A149</f>
        <v>0</v>
      </c>
      <c r="B641" s="63">
        <f>Calcolo_organizzazione_2!B149</f>
        <v>0</v>
      </c>
      <c r="C641" s="63">
        <f>Calcolo_organizzazione_2!C149</f>
        <v>0</v>
      </c>
      <c r="D641" s="63">
        <f>Calcolo_organizzazione_2!D149</f>
        <v>0</v>
      </c>
      <c r="E641" s="63">
        <f>Calcolo_organizzazione_2!E149</f>
        <v>0</v>
      </c>
      <c r="F641" s="63">
        <f>Calcolo_organizzazione_2!F149</f>
        <v>0</v>
      </c>
      <c r="G641" s="63">
        <f>Calcolo_organizzazione_2!G149</f>
        <v>0</v>
      </c>
      <c r="H641" s="63">
        <f>Calcolo_organizzazione_2!H149</f>
        <v>0</v>
      </c>
      <c r="I641" s="63">
        <f>Calcolo_organizzazione_2!I149</f>
        <v>0</v>
      </c>
      <c r="J641" s="63">
        <f>Calcolo_organizzazione_2!J149</f>
        <v>0</v>
      </c>
      <c r="K641" s="63">
        <f>Calcolo_organizzazione_2!K149</f>
        <v>0</v>
      </c>
      <c r="L641" s="63">
        <f>Calcolo_organizzazione_2!L149</f>
        <v>0</v>
      </c>
      <c r="M641" s="63">
        <f>Calcolo_organizzazione_2!M149</f>
        <v>0</v>
      </c>
      <c r="N641" s="63"/>
      <c r="O641" s="15"/>
    </row>
    <row r="642" spans="1:15">
      <c r="A642" s="20">
        <f>Calcolo_organizzazione_2!A150</f>
        <v>0</v>
      </c>
      <c r="B642" s="63">
        <f>Calcolo_organizzazione_2!B150</f>
        <v>0</v>
      </c>
      <c r="C642" s="63">
        <f>Calcolo_organizzazione_2!C150</f>
        <v>0</v>
      </c>
      <c r="D642" s="63">
        <f>Calcolo_organizzazione_2!D150</f>
        <v>0</v>
      </c>
      <c r="E642" s="63">
        <f>Calcolo_organizzazione_2!E150</f>
        <v>0</v>
      </c>
      <c r="F642" s="63">
        <f>Calcolo_organizzazione_2!F150</f>
        <v>0</v>
      </c>
      <c r="G642" s="63">
        <f>Calcolo_organizzazione_2!G150</f>
        <v>0</v>
      </c>
      <c r="H642" s="63">
        <f>Calcolo_organizzazione_2!H150</f>
        <v>0</v>
      </c>
      <c r="I642" s="63">
        <f>Calcolo_organizzazione_2!I150</f>
        <v>0</v>
      </c>
      <c r="J642" s="63">
        <f>Calcolo_organizzazione_2!J150</f>
        <v>0</v>
      </c>
      <c r="K642" s="63">
        <f>Calcolo_organizzazione_2!K150</f>
        <v>0</v>
      </c>
      <c r="L642" s="63">
        <f>Calcolo_organizzazione_2!L150</f>
        <v>0</v>
      </c>
      <c r="M642" s="63">
        <f>Calcolo_organizzazione_2!M150</f>
        <v>0</v>
      </c>
      <c r="N642" s="63"/>
      <c r="O642" s="15"/>
    </row>
    <row r="643" spans="1:15">
      <c r="A643" s="20">
        <f>Calcolo_organizzazione_2!A151</f>
        <v>0</v>
      </c>
      <c r="B643" s="63">
        <f>Calcolo_organizzazione_2!B151</f>
        <v>0</v>
      </c>
      <c r="C643" s="63">
        <f>Calcolo_organizzazione_2!C151</f>
        <v>0</v>
      </c>
      <c r="D643" s="63">
        <f>Calcolo_organizzazione_2!D151</f>
        <v>0</v>
      </c>
      <c r="E643" s="63">
        <f>Calcolo_organizzazione_2!E151</f>
        <v>0</v>
      </c>
      <c r="F643" s="63">
        <f>Calcolo_organizzazione_2!F151</f>
        <v>0</v>
      </c>
      <c r="G643" s="63">
        <f>Calcolo_organizzazione_2!G151</f>
        <v>0</v>
      </c>
      <c r="H643" s="63">
        <f>Calcolo_organizzazione_2!H151</f>
        <v>0</v>
      </c>
      <c r="I643" s="63">
        <f>Calcolo_organizzazione_2!I151</f>
        <v>0</v>
      </c>
      <c r="J643" s="63">
        <f>Calcolo_organizzazione_2!J151</f>
        <v>0</v>
      </c>
      <c r="K643" s="63">
        <f>Calcolo_organizzazione_2!K151</f>
        <v>0</v>
      </c>
      <c r="L643" s="63">
        <f>Calcolo_organizzazione_2!L151</f>
        <v>0</v>
      </c>
      <c r="M643" s="63">
        <f>Calcolo_organizzazione_2!M151</f>
        <v>0</v>
      </c>
      <c r="N643" s="63"/>
      <c r="O643" s="15"/>
    </row>
    <row r="644" spans="1:15">
      <c r="A644" s="20">
        <f>Calcolo_organizzazione_2!A152</f>
        <v>0</v>
      </c>
      <c r="B644" s="63">
        <f>Calcolo_organizzazione_2!B152</f>
        <v>0</v>
      </c>
      <c r="C644" s="63">
        <f>Calcolo_organizzazione_2!C152</f>
        <v>0</v>
      </c>
      <c r="D644" s="63">
        <f>Calcolo_organizzazione_2!D152</f>
        <v>0</v>
      </c>
      <c r="E644" s="63">
        <f>Calcolo_organizzazione_2!E152</f>
        <v>0</v>
      </c>
      <c r="F644" s="63">
        <f>Calcolo_organizzazione_2!F152</f>
        <v>0</v>
      </c>
      <c r="G644" s="63">
        <f>Calcolo_organizzazione_2!G152</f>
        <v>0</v>
      </c>
      <c r="H644" s="63">
        <f>Calcolo_organizzazione_2!H152</f>
        <v>0</v>
      </c>
      <c r="I644" s="63">
        <f>Calcolo_organizzazione_2!I152</f>
        <v>0</v>
      </c>
      <c r="J644" s="63">
        <f>Calcolo_organizzazione_2!J152</f>
        <v>0</v>
      </c>
      <c r="K644" s="63">
        <f>Calcolo_organizzazione_2!K152</f>
        <v>0</v>
      </c>
      <c r="L644" s="63">
        <f>Calcolo_organizzazione_2!L152</f>
        <v>0</v>
      </c>
      <c r="M644" s="63">
        <f>Calcolo_organizzazione_2!M152</f>
        <v>0</v>
      </c>
      <c r="N644" s="63"/>
      <c r="O644" s="15"/>
    </row>
    <row r="645" spans="1:15">
      <c r="A645" s="20">
        <f>Calcolo_organizzazione_2!A153</f>
        <v>0</v>
      </c>
      <c r="B645" s="63">
        <f>Calcolo_organizzazione_2!B153</f>
        <v>0</v>
      </c>
      <c r="C645" s="63">
        <f>Calcolo_organizzazione_2!C153</f>
        <v>0</v>
      </c>
      <c r="D645" s="63">
        <f>Calcolo_organizzazione_2!D153</f>
        <v>0</v>
      </c>
      <c r="E645" s="63">
        <f>Calcolo_organizzazione_2!E153</f>
        <v>0</v>
      </c>
      <c r="F645" s="63">
        <f>Calcolo_organizzazione_2!F153</f>
        <v>0</v>
      </c>
      <c r="G645" s="63">
        <f>Calcolo_organizzazione_2!G153</f>
        <v>0</v>
      </c>
      <c r="H645" s="63">
        <f>Calcolo_organizzazione_2!H153</f>
        <v>0</v>
      </c>
      <c r="I645" s="63">
        <f>Calcolo_organizzazione_2!I153</f>
        <v>0</v>
      </c>
      <c r="J645" s="63">
        <f>Calcolo_organizzazione_2!J153</f>
        <v>0</v>
      </c>
      <c r="K645" s="63">
        <f>Calcolo_organizzazione_2!K153</f>
        <v>0</v>
      </c>
      <c r="L645" s="63">
        <f>Calcolo_organizzazione_2!L153</f>
        <v>0</v>
      </c>
      <c r="M645" s="63">
        <f>Calcolo_organizzazione_2!M153</f>
        <v>0</v>
      </c>
      <c r="N645" s="63"/>
      <c r="O645" s="15"/>
    </row>
    <row r="646" spans="1:15">
      <c r="A646" s="20">
        <f>Calcolo_organizzazione_2!A154</f>
        <v>0</v>
      </c>
      <c r="B646" s="63">
        <f>Calcolo_organizzazione_2!B154</f>
        <v>0</v>
      </c>
      <c r="C646" s="63">
        <f>Calcolo_organizzazione_2!C154</f>
        <v>0</v>
      </c>
      <c r="D646" s="63">
        <f>Calcolo_organizzazione_2!D154</f>
        <v>0</v>
      </c>
      <c r="E646" s="63">
        <f>Calcolo_organizzazione_2!E154</f>
        <v>0</v>
      </c>
      <c r="F646" s="63">
        <f>Calcolo_organizzazione_2!F154</f>
        <v>0</v>
      </c>
      <c r="G646" s="63">
        <f>Calcolo_organizzazione_2!G154</f>
        <v>0</v>
      </c>
      <c r="H646" s="63">
        <f>Calcolo_organizzazione_2!H154</f>
        <v>0</v>
      </c>
      <c r="I646" s="63">
        <f>Calcolo_organizzazione_2!I154</f>
        <v>0</v>
      </c>
      <c r="J646" s="63">
        <f>Calcolo_organizzazione_2!J154</f>
        <v>0</v>
      </c>
      <c r="K646" s="63">
        <f>Calcolo_organizzazione_2!K154</f>
        <v>0</v>
      </c>
      <c r="L646" s="63">
        <f>Calcolo_organizzazione_2!L154</f>
        <v>0</v>
      </c>
      <c r="M646" s="63">
        <f>Calcolo_organizzazione_2!M154</f>
        <v>0</v>
      </c>
      <c r="N646" s="63"/>
      <c r="O646" s="15"/>
    </row>
    <row r="647" spans="1:15">
      <c r="A647" s="12"/>
      <c r="D647" s="63"/>
      <c r="O647" s="15"/>
    </row>
    <row r="648" spans="1:15">
      <c r="A648" s="12"/>
      <c r="O648" s="15"/>
    </row>
    <row r="649" spans="1:15">
      <c r="A649" s="12"/>
      <c r="O649" s="15"/>
    </row>
    <row r="650" spans="1:15">
      <c r="A650" s="12"/>
      <c r="O650" s="15"/>
    </row>
    <row r="651" spans="1:15">
      <c r="A651" s="12"/>
      <c r="O651" s="15"/>
    </row>
    <row r="652" spans="1:15">
      <c r="A652" s="12"/>
      <c r="O652" s="15"/>
    </row>
    <row r="653" spans="1:15">
      <c r="A653" s="12"/>
      <c r="O653" s="15"/>
    </row>
    <row r="654" spans="1:15">
      <c r="A654" s="12"/>
      <c r="O654" s="15"/>
    </row>
    <row r="655" spans="1:15">
      <c r="A655" s="12"/>
      <c r="O655" s="15"/>
    </row>
    <row r="656" spans="1:15">
      <c r="A656" s="12"/>
      <c r="O656" s="15"/>
    </row>
    <row r="657" spans="1:15">
      <c r="A657" s="12"/>
      <c r="O657" s="15"/>
    </row>
    <row r="658" spans="1:15">
      <c r="A658" s="12"/>
      <c r="O658" s="15"/>
    </row>
    <row r="659" spans="1:15">
      <c r="A659" s="12"/>
      <c r="O659" s="15"/>
    </row>
    <row r="660" spans="1:15">
      <c r="A660" s="12"/>
      <c r="O660" s="15"/>
    </row>
    <row r="661" spans="1:15">
      <c r="A661" s="12"/>
      <c r="O661" s="15"/>
    </row>
    <row r="662" spans="1:15">
      <c r="A662" s="12"/>
      <c r="O662" s="15"/>
    </row>
    <row r="663" spans="1:15">
      <c r="A663" s="12"/>
      <c r="O663" s="15"/>
    </row>
    <row r="664" spans="1:15">
      <c r="A664" s="12"/>
      <c r="O664" s="15"/>
    </row>
    <row r="665" spans="1:15">
      <c r="A665" s="12"/>
      <c r="O665" s="15"/>
    </row>
    <row r="666" spans="1:15">
      <c r="A666" s="12"/>
      <c r="O666" s="15"/>
    </row>
    <row r="667" spans="1:15" ht="15.75" thickBot="1">
      <c r="A667" s="14"/>
      <c r="B667" s="16"/>
      <c r="C667" s="16"/>
      <c r="D667" s="16"/>
      <c r="E667" s="16"/>
      <c r="F667" s="16"/>
      <c r="G667" s="16"/>
      <c r="H667" s="16"/>
      <c r="I667" s="16"/>
      <c r="J667" s="16"/>
      <c r="K667" s="16"/>
      <c r="L667" s="16"/>
      <c r="M667" s="16"/>
      <c r="N667" s="16"/>
      <c r="O667" s="17"/>
    </row>
    <row r="671" spans="1:15" ht="27" thickBot="1">
      <c r="A671" s="113" t="s">
        <v>288</v>
      </c>
    </row>
    <row r="672" spans="1:15">
      <c r="A672" s="27"/>
      <c r="B672" s="10"/>
      <c r="C672" s="10"/>
      <c r="D672" s="10"/>
      <c r="E672" s="10"/>
      <c r="F672" s="10"/>
      <c r="G672" s="10"/>
      <c r="H672" s="10"/>
      <c r="I672" s="10"/>
      <c r="J672" s="10"/>
      <c r="K672" s="10"/>
      <c r="L672" s="10"/>
      <c r="M672" s="10"/>
      <c r="N672" s="10"/>
      <c r="O672" s="11"/>
    </row>
    <row r="673" spans="1:15">
      <c r="A673" s="12"/>
      <c r="B673" s="32">
        <f>Calcolo_organizzazione_2!C171</f>
        <v>43466</v>
      </c>
      <c r="C673" s="32">
        <f>Calcolo_organizzazione_2!D171</f>
        <v>43497</v>
      </c>
      <c r="D673" s="32">
        <f>Calcolo_organizzazione_2!E171</f>
        <v>43525</v>
      </c>
      <c r="E673" s="32">
        <f>Calcolo_organizzazione_2!F171</f>
        <v>43556</v>
      </c>
      <c r="F673" s="32">
        <f>Calcolo_organizzazione_2!G171</f>
        <v>43586</v>
      </c>
      <c r="G673" s="32">
        <f>Calcolo_organizzazione_2!H171</f>
        <v>43617</v>
      </c>
      <c r="H673" s="32">
        <f>Calcolo_organizzazione_2!I171</f>
        <v>43647</v>
      </c>
      <c r="I673" s="32">
        <f>Calcolo_organizzazione_2!J171</f>
        <v>43678</v>
      </c>
      <c r="J673" s="32">
        <f>Calcolo_organizzazione_2!K171</f>
        <v>43709</v>
      </c>
      <c r="K673" s="32">
        <f>Calcolo_organizzazione_2!L171</f>
        <v>43739</v>
      </c>
      <c r="L673" s="32">
        <f>Calcolo_organizzazione_2!M171</f>
        <v>43770</v>
      </c>
      <c r="M673" s="32">
        <f>Calcolo_organizzazione_2!N171</f>
        <v>43800</v>
      </c>
      <c r="N673" s="32"/>
      <c r="O673" s="69"/>
    </row>
    <row r="674" spans="1:15">
      <c r="A674" s="20" t="s">
        <v>190</v>
      </c>
      <c r="B674" s="63">
        <f>IF(ISNUMBER(MATCH(B$673,Calcolo_organizzazione_2!$B$178:$O$178,0)),_xlfn.IFNA(VLOOKUP($A$674,Calcolo_organizzazione_2!$B$178:$O$179,MATCH(B$673,Calcolo_organizzazione_2!$B$178:$O$178,0),FALSE),0),"N.A.")</f>
        <v>-1443.6</v>
      </c>
      <c r="C674" s="63">
        <f>IF(ISNUMBER(MATCH(C$673,Calcolo_organizzazione_2!$B$178:$O$178,0)),_xlfn.IFNA(VLOOKUP($A$674,Calcolo_organizzazione_2!$B$178:$O$179,MATCH(C$673,Calcolo_organizzazione_2!$B$178:$O$178,0),FALSE),0),"N.A.")</f>
        <v>-1443.6</v>
      </c>
      <c r="D674" s="63">
        <f>IF(ISNUMBER(MATCH(D$673,Calcolo_organizzazione_2!$B$178:$O$178,0)),_xlfn.IFNA(VLOOKUP($A$674,Calcolo_organizzazione_2!$B$178:$O$179,MATCH(D$673,Calcolo_organizzazione_2!$B$178:$O$178,0),FALSE),0),"N.A.")</f>
        <v>-76443.600000000006</v>
      </c>
      <c r="E674" s="63">
        <f>IF(ISNUMBER(MATCH(E$673,Calcolo_organizzazione_2!$B$178:$O$178,0)),_xlfn.IFNA(VLOOKUP($A$674,Calcolo_organizzazione_2!$B$178:$O$179,MATCH(E$673,Calcolo_organizzazione_2!$B$178:$O$178,0),FALSE),0),"N.A.")</f>
        <v>-1443.6</v>
      </c>
      <c r="F674" s="63">
        <f>IF(ISNUMBER(MATCH(F$673,Calcolo_organizzazione_2!$B$178:$O$178,0)),_xlfn.IFNA(VLOOKUP($A$674,Calcolo_organizzazione_2!$B$178:$O$179,MATCH(F$673,Calcolo_organizzazione_2!$B$178:$O$178,0),FALSE),0),"N.A.")</f>
        <v>-1443.6</v>
      </c>
      <c r="G674" s="63">
        <f>IF(ISNUMBER(MATCH(G$673,Calcolo_organizzazione_2!$B$178:$O$178,0)),_xlfn.IFNA(VLOOKUP($A$674,Calcolo_organizzazione_2!$B$178:$O$179,MATCH(G$673,Calcolo_organizzazione_2!$B$178:$O$178,0),FALSE),0),"N.A.")</f>
        <v>-226443.6</v>
      </c>
      <c r="H674" s="63">
        <f>IF(ISNUMBER(MATCH(H$673,Calcolo_organizzazione_2!$B$178:$O$178,0)),_xlfn.IFNA(VLOOKUP($A$674,Calcolo_organizzazione_2!$B$178:$O$179,MATCH(H$673,Calcolo_organizzazione_2!$B$178:$O$178,0),FALSE),0),"N.A.")</f>
        <v>-1443.6</v>
      </c>
      <c r="I674" s="63">
        <f>IF(ISNUMBER(MATCH(I$673,Calcolo_organizzazione_2!$B$178:$O$178,0)),_xlfn.IFNA(VLOOKUP($A$674,Calcolo_organizzazione_2!$B$178:$O$179,MATCH(I$673,Calcolo_organizzazione_2!$B$178:$O$178,0),FALSE),0),"N.A.")</f>
        <v>-1443.6</v>
      </c>
      <c r="J674" s="63">
        <f>IF(ISNUMBER(MATCH(J$673,Calcolo_organizzazione_2!$B$178:$O$178,0)),_xlfn.IFNA(VLOOKUP($A$674,Calcolo_organizzazione_2!$B$178:$O$179,MATCH(J$673,Calcolo_organizzazione_2!$B$178:$O$178,0),FALSE),0),"N.A.")</f>
        <v>-226443.6</v>
      </c>
      <c r="K674" s="63">
        <f>IF(ISNUMBER(MATCH(K$673,Calcolo_organizzazione_2!$B$178:$O$178,0)),_xlfn.IFNA(VLOOKUP($A$674,Calcolo_organizzazione_2!$B$178:$O$179,MATCH(K$673,Calcolo_organizzazione_2!$B$178:$O$178,0),FALSE),0),"N.A.")</f>
        <v>-1443.6</v>
      </c>
      <c r="L674" s="63">
        <f>IF(ISNUMBER(MATCH(L$673,Calcolo_organizzazione_2!$B$178:$O$178,0)),_xlfn.IFNA(VLOOKUP($A$674,Calcolo_organizzazione_2!$B$178:$O$179,MATCH(L$673,Calcolo_organizzazione_2!$B$178:$O$178,0),FALSE),0),"N.A.")</f>
        <v>-1443.6</v>
      </c>
      <c r="M674" s="63">
        <f>IF(ISNUMBER(MATCH(M$673,Calcolo_organizzazione_2!$B$178:$O$178,0)),_xlfn.IFNA(VLOOKUP($A$674,Calcolo_organizzazione_2!$B$178:$O$179,MATCH(M$673,Calcolo_organizzazione_2!$B$178:$O$178,0),FALSE),0),"N.A.")</f>
        <v>-226443.6</v>
      </c>
      <c r="N674" s="63"/>
      <c r="O674" s="15"/>
    </row>
    <row r="675" spans="1:15">
      <c r="A675" s="12"/>
      <c r="O675" s="15"/>
    </row>
    <row r="676" spans="1:15">
      <c r="A676" s="12"/>
      <c r="O676" s="15"/>
    </row>
    <row r="677" spans="1:15">
      <c r="A677" s="12"/>
      <c r="O677" s="15"/>
    </row>
    <row r="678" spans="1:15">
      <c r="A678" s="12"/>
      <c r="O678" s="15"/>
    </row>
    <row r="679" spans="1:15">
      <c r="A679" s="12"/>
      <c r="O679" s="15"/>
    </row>
    <row r="680" spans="1:15">
      <c r="A680" s="12"/>
      <c r="O680" s="15"/>
    </row>
    <row r="681" spans="1:15">
      <c r="A681" s="12"/>
      <c r="O681" s="15"/>
    </row>
    <row r="682" spans="1:15">
      <c r="A682" s="12"/>
      <c r="O682" s="15"/>
    </row>
    <row r="683" spans="1:15">
      <c r="A683" s="12"/>
      <c r="O683" s="15"/>
    </row>
    <row r="684" spans="1:15">
      <c r="A684" s="12"/>
      <c r="O684" s="15"/>
    </row>
    <row r="685" spans="1:15">
      <c r="A685" s="12"/>
      <c r="O685" s="15"/>
    </row>
    <row r="686" spans="1:15">
      <c r="A686" s="12"/>
      <c r="O686" s="15"/>
    </row>
    <row r="687" spans="1:15">
      <c r="A687" s="12"/>
      <c r="O687" s="15"/>
    </row>
    <row r="688" spans="1:15">
      <c r="A688" s="12"/>
      <c r="O688" s="15"/>
    </row>
    <row r="689" spans="1:15">
      <c r="A689" s="12"/>
      <c r="O689" s="15"/>
    </row>
    <row r="690" spans="1:15">
      <c r="A690" s="12"/>
      <c r="O690" s="15"/>
    </row>
    <row r="691" spans="1:15">
      <c r="A691" s="12"/>
      <c r="O691" s="15"/>
    </row>
    <row r="692" spans="1:15">
      <c r="A692" s="12"/>
      <c r="O692" s="15"/>
    </row>
    <row r="693" spans="1:15">
      <c r="A693" s="12"/>
      <c r="O693" s="15"/>
    </row>
    <row r="694" spans="1:15">
      <c r="A694" s="12"/>
      <c r="O694" s="15"/>
    </row>
    <row r="695" spans="1:15">
      <c r="A695" s="12"/>
      <c r="O695" s="15"/>
    </row>
    <row r="696" spans="1:15">
      <c r="A696" s="12"/>
      <c r="O696" s="15"/>
    </row>
    <row r="697" spans="1:15">
      <c r="A697" s="12"/>
      <c r="O697" s="15"/>
    </row>
    <row r="698" spans="1:15" ht="15.75" thickBot="1">
      <c r="A698" s="14"/>
      <c r="B698" s="16"/>
      <c r="C698" s="16"/>
      <c r="D698" s="16"/>
      <c r="E698" s="16"/>
      <c r="F698" s="16"/>
      <c r="G698" s="16"/>
      <c r="H698" s="16"/>
      <c r="I698" s="16"/>
      <c r="J698" s="16"/>
      <c r="K698" s="16"/>
      <c r="L698" s="16"/>
      <c r="M698" s="16"/>
      <c r="N698" s="16"/>
      <c r="O698" s="17"/>
    </row>
  </sheetData>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95C36-FEF7-1441-9FC6-9ED952BE9E51}">
  <sheetPr>
    <tabColor rgb="FFFFFF00"/>
  </sheetPr>
  <dimension ref="A1:DA193"/>
  <sheetViews>
    <sheetView topLeftCell="A123" zoomScale="75" workbookViewId="0">
      <selection activeCell="DG127" sqref="DG127"/>
    </sheetView>
  </sheetViews>
  <sheetFormatPr defaultColWidth="10.85546875" defaultRowHeight="15"/>
  <cols>
    <col min="1" max="1" width="35.140625" bestFit="1" customWidth="1"/>
    <col min="7" max="8" width="11.7109375" bestFit="1" customWidth="1"/>
  </cols>
  <sheetData>
    <row r="1" spans="1:52" ht="27" thickBot="1">
      <c r="A1" s="104" t="s">
        <v>289</v>
      </c>
      <c r="N1" s="130"/>
      <c r="X1" s="130"/>
      <c r="AZ1" s="130"/>
    </row>
    <row r="2" spans="1:52" ht="26.25">
      <c r="A2" s="114" t="s">
        <v>118</v>
      </c>
      <c r="B2" s="10"/>
      <c r="C2" s="10"/>
      <c r="D2" s="10"/>
      <c r="E2" s="10"/>
      <c r="F2" s="115" t="s">
        <v>153</v>
      </c>
      <c r="G2" s="10"/>
      <c r="H2" s="10"/>
      <c r="I2" s="10"/>
      <c r="J2" s="10"/>
      <c r="K2" s="10"/>
      <c r="L2" s="10"/>
      <c r="M2" s="10"/>
      <c r="N2" s="147"/>
      <c r="O2" s="10"/>
      <c r="P2" s="115" t="s">
        <v>154</v>
      </c>
      <c r="Q2" s="10"/>
      <c r="R2" s="10"/>
      <c r="S2" s="10"/>
      <c r="T2" s="10"/>
      <c r="U2" s="10"/>
      <c r="V2" s="10"/>
      <c r="W2" s="10"/>
      <c r="X2" s="147"/>
      <c r="Y2" s="10"/>
      <c r="Z2" s="115" t="s">
        <v>155</v>
      </c>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52"/>
    </row>
    <row r="3" spans="1:52">
      <c r="A3" s="20"/>
      <c r="B3" s="1" t="str">
        <f>Input_survey!C67</f>
        <v>Femmina</v>
      </c>
      <c r="C3" s="1" t="str">
        <f>Input_survey!D67</f>
        <v>Maschio</v>
      </c>
      <c r="D3" s="1" t="str">
        <f>Input_survey!E67</f>
        <v>Totale complessivo</v>
      </c>
      <c r="F3" s="1" t="str">
        <f>Input_survey!F67</f>
        <v>Fino a 30 anni</v>
      </c>
      <c r="G3" s="1" t="str">
        <f>Input_survey!G67</f>
        <v>31-35 anni</v>
      </c>
      <c r="H3" s="1" t="str">
        <f>Input_survey!H67</f>
        <v>36-45 anni</v>
      </c>
      <c r="I3" s="1" t="str">
        <f>Input_survey!I67</f>
        <v>46-55 anni</v>
      </c>
      <c r="J3" s="1" t="str">
        <f>Input_survey!J67</f>
        <v>Oltre 55 anni</v>
      </c>
      <c r="K3" s="1">
        <f>Input_survey!K67</f>
        <v>0</v>
      </c>
      <c r="L3" s="1">
        <f>Input_survey!L67</f>
        <v>0</v>
      </c>
      <c r="M3" s="1">
        <f>Input_survey!M67</f>
        <v>0</v>
      </c>
      <c r="N3" s="148" t="str">
        <f>Input_survey!N67</f>
        <v>Totale complessivo</v>
      </c>
      <c r="P3" s="1" t="str">
        <f>Input_survey!O67</f>
        <v>Dirigente</v>
      </c>
      <c r="Q3" s="1" t="str">
        <f>Input_survey!P67</f>
        <v>Quadro</v>
      </c>
      <c r="R3" s="1" t="str">
        <f>Input_survey!Q67</f>
        <v>Impiegato</v>
      </c>
      <c r="S3" s="1">
        <f>Input_survey!R67</f>
        <v>0</v>
      </c>
      <c r="T3" s="1">
        <f>Input_survey!S67</f>
        <v>0</v>
      </c>
      <c r="U3" s="1">
        <f>Input_survey!T67</f>
        <v>0</v>
      </c>
      <c r="V3" s="1">
        <f>Input_survey!U67</f>
        <v>0</v>
      </c>
      <c r="W3" s="1">
        <f>Input_survey!V67</f>
        <v>0</v>
      </c>
      <c r="X3" s="148" t="str">
        <f>Input_survey!W67</f>
        <v>Totale complessivo</v>
      </c>
      <c r="Z3" s="1" t="str">
        <f>Input_survey!X67</f>
        <v>CORPORATE</v>
      </c>
      <c r="AA3" s="1" t="str">
        <f>Input_survey!Y67</f>
        <v>SALES</v>
      </c>
      <c r="AB3" s="1" t="str">
        <f>Input_survey!Z67</f>
        <v>R&amp;D</v>
      </c>
      <c r="AC3" s="1" t="str">
        <f>Input_survey!AA67</f>
        <v>IT</v>
      </c>
      <c r="AD3" s="1" t="str">
        <f>Input_survey!AB67</f>
        <v>HR</v>
      </c>
      <c r="AE3" s="1" t="str">
        <f>Input_survey!AC67</f>
        <v>MARKETING</v>
      </c>
      <c r="AF3" s="1">
        <f>Input_survey!AD67</f>
        <v>0</v>
      </c>
      <c r="AG3" s="1">
        <f>Input_survey!AE67</f>
        <v>0</v>
      </c>
      <c r="AH3" s="1">
        <f>Input_survey!AF67</f>
        <v>0</v>
      </c>
      <c r="AI3" s="1">
        <f>Input_survey!AG67</f>
        <v>0</v>
      </c>
      <c r="AJ3" s="1">
        <f>Input_survey!AH67</f>
        <v>0</v>
      </c>
      <c r="AK3" s="1">
        <f>Input_survey!AI67</f>
        <v>0</v>
      </c>
      <c r="AL3" s="1">
        <f>Input_survey!AJ67</f>
        <v>0</v>
      </c>
      <c r="AM3" s="1">
        <f>Input_survey!AK67</f>
        <v>0</v>
      </c>
      <c r="AN3" s="1">
        <f>Input_survey!AL67</f>
        <v>0</v>
      </c>
      <c r="AO3" s="1">
        <f>Input_survey!AM67</f>
        <v>0</v>
      </c>
      <c r="AP3" s="1">
        <f>Input_survey!AN67</f>
        <v>0</v>
      </c>
      <c r="AQ3" s="1">
        <f>Input_survey!AO67</f>
        <v>0</v>
      </c>
      <c r="AR3" s="1">
        <f>Input_survey!AP67</f>
        <v>0</v>
      </c>
      <c r="AS3" s="1">
        <f>Input_survey!AQ67</f>
        <v>0</v>
      </c>
      <c r="AT3" s="1">
        <f>Input_survey!AR67</f>
        <v>0</v>
      </c>
      <c r="AU3" s="1">
        <f>Input_survey!AS67</f>
        <v>0</v>
      </c>
      <c r="AV3" s="1">
        <f>Input_survey!AT67</f>
        <v>0</v>
      </c>
      <c r="AW3" s="1">
        <f>Input_survey!AU67</f>
        <v>0</v>
      </c>
      <c r="AX3" s="1">
        <f>Input_survey!AV67</f>
        <v>0</v>
      </c>
      <c r="AY3" s="1">
        <f>Input_survey!AW67</f>
        <v>0</v>
      </c>
      <c r="AZ3" s="153" t="str">
        <f>Input_survey!AX67</f>
        <v>Totale complessivo</v>
      </c>
    </row>
    <row r="4" spans="1:52">
      <c r="A4" s="48">
        <f>Input_survey!B68</f>
        <v>43466</v>
      </c>
      <c r="B4">
        <f>IF(ISBLANK(Input_survey!C68),"N.A.",Input_survey!C68)</f>
        <v>7.5</v>
      </c>
      <c r="C4">
        <f>IF(ISBLANK(Input_survey!D68),"N.A.",Input_survey!D68)</f>
        <v>7.4</v>
      </c>
      <c r="D4" s="130">
        <f>IF(ISBLANK(Input_survey!E68),"N.A.",Input_survey!E68)</f>
        <v>7.45</v>
      </c>
      <c r="F4">
        <f>IF(ISBLANK(Input_survey!F68),"N.A.",Input_survey!F68)</f>
        <v>6.8</v>
      </c>
      <c r="G4">
        <f>IF(ISBLANK(Input_survey!G68),"N.A.",Input_survey!G68)</f>
        <v>6.9</v>
      </c>
      <c r="H4">
        <f>IF(ISBLANK(Input_survey!H68),"N.A.",Input_survey!H68)</f>
        <v>7</v>
      </c>
      <c r="I4">
        <f>IF(ISBLANK(Input_survey!I68),"N.A.",Input_survey!I68)</f>
        <v>7.1</v>
      </c>
      <c r="J4">
        <f>IF(ISBLANK(Input_survey!J68),"N.A.",Input_survey!J68)</f>
        <v>7.2</v>
      </c>
      <c r="K4" t="str">
        <f>IF(ISBLANK(Input_survey!K68),"N.A.",Input_survey!K68)</f>
        <v>N.A.</v>
      </c>
      <c r="L4" t="str">
        <f>IF(ISBLANK(Input_survey!L68),"N.A.",Input_survey!L68)</f>
        <v>N.A.</v>
      </c>
      <c r="M4" t="str">
        <f>IF(ISBLANK(Input_survey!M68),"N.A.",Input_survey!M68)</f>
        <v>N.A.</v>
      </c>
      <c r="N4" s="130">
        <f>IF(ISBLANK(Input_survey!N68),"N.A.",Input_survey!N68)</f>
        <v>7</v>
      </c>
      <c r="P4">
        <f>IF(ISBLANK(Input_survey!O68),"N.A.",Input_survey!O68)</f>
        <v>7.1</v>
      </c>
      <c r="Q4">
        <f>IF(ISBLANK(Input_survey!P68),"N.A.",Input_survey!P68)</f>
        <v>7</v>
      </c>
      <c r="R4">
        <f>IF(ISBLANK(Input_survey!Q68),"N.A.",Input_survey!Q68)</f>
        <v>7.5</v>
      </c>
      <c r="S4" t="str">
        <f>IF(ISBLANK(Input_survey!R68),"N.A.",Input_survey!R68)</f>
        <v>N.A.</v>
      </c>
      <c r="T4" t="str">
        <f>IF(ISBLANK(Input_survey!S68),"N.A.",Input_survey!S68)</f>
        <v>N.A.</v>
      </c>
      <c r="U4" t="str">
        <f>IF(ISBLANK(Input_survey!T68),"N.A.",Input_survey!T68)</f>
        <v>N.A.</v>
      </c>
      <c r="V4" t="str">
        <f>IF(ISBLANK(Input_survey!U68),"N.A.",Input_survey!U68)</f>
        <v>N.A.</v>
      </c>
      <c r="W4" t="str">
        <f>IF(ISBLANK(Input_survey!V68),"N.A.",Input_survey!V68)</f>
        <v>N.A.</v>
      </c>
      <c r="X4" s="130">
        <f>IF(ISBLANK(Input_survey!W68),"N.A.",Input_survey!W68)</f>
        <v>7.2</v>
      </c>
      <c r="Z4">
        <f>IF(ISBLANK(Input_survey!X68),"N.A.",Input_survey!X68)</f>
        <v>7.1</v>
      </c>
      <c r="AA4">
        <f>IF(ISBLANK(Input_survey!Y68),"N.A.",Input_survey!Y68)</f>
        <v>7</v>
      </c>
      <c r="AB4">
        <f>IF(ISBLANK(Input_survey!Z68),"N.A.",Input_survey!Z68)</f>
        <v>7.5</v>
      </c>
      <c r="AC4">
        <f>IF(ISBLANK(Input_survey!AA68),"N.A.",Input_survey!AA68)</f>
        <v>6.5</v>
      </c>
      <c r="AD4">
        <f>IF(ISBLANK(Input_survey!AB68),"N.A.",Input_survey!AB68)</f>
        <v>6</v>
      </c>
      <c r="AE4">
        <f>IF(ISBLANK(Input_survey!AC68),"N.A.",Input_survey!AC68)</f>
        <v>7.2</v>
      </c>
      <c r="AF4" t="str">
        <f>IF(ISBLANK(Input_survey!AD68),"N.A.",Input_survey!AD68)</f>
        <v>N.A.</v>
      </c>
      <c r="AG4" t="str">
        <f>IF(ISBLANK(Input_survey!AE68),"N.A.",Input_survey!AE68)</f>
        <v>N.A.</v>
      </c>
      <c r="AH4" t="str">
        <f>IF(ISBLANK(Input_survey!AF68),"N.A.",Input_survey!AF68)</f>
        <v>N.A.</v>
      </c>
      <c r="AI4" t="str">
        <f>IF(ISBLANK(Input_survey!AG68),"N.A.",Input_survey!AG68)</f>
        <v>N.A.</v>
      </c>
      <c r="AJ4" t="str">
        <f>IF(ISBLANK(Input_survey!AH68),"N.A.",Input_survey!AH68)</f>
        <v>N.A.</v>
      </c>
      <c r="AK4" t="str">
        <f>IF(ISBLANK(Input_survey!AI68),"N.A.",Input_survey!AI68)</f>
        <v>N.A.</v>
      </c>
      <c r="AL4" t="str">
        <f>IF(ISBLANK(Input_survey!AJ68),"N.A.",Input_survey!AJ68)</f>
        <v>N.A.</v>
      </c>
      <c r="AM4" t="str">
        <f>IF(ISBLANK(Input_survey!AK68),"N.A.",Input_survey!AK68)</f>
        <v>N.A.</v>
      </c>
      <c r="AN4" t="str">
        <f>IF(ISBLANK(Input_survey!AL68),"N.A.",Input_survey!AL68)</f>
        <v>N.A.</v>
      </c>
      <c r="AO4" t="str">
        <f>IF(ISBLANK(Input_survey!AM68),"N.A.",Input_survey!AM68)</f>
        <v>N.A.</v>
      </c>
      <c r="AP4" t="str">
        <f>IF(ISBLANK(Input_survey!AN68),"N.A.",Input_survey!AN68)</f>
        <v>N.A.</v>
      </c>
      <c r="AQ4" t="str">
        <f>IF(ISBLANK(Input_survey!AO68),"N.A.",Input_survey!AO68)</f>
        <v>N.A.</v>
      </c>
      <c r="AR4" t="str">
        <f>IF(ISBLANK(Input_survey!AP68),"N.A.",Input_survey!AP68)</f>
        <v>N.A.</v>
      </c>
      <c r="AS4" t="str">
        <f>IF(ISBLANK(Input_survey!AQ68),"N.A.",Input_survey!AQ68)</f>
        <v>N.A.</v>
      </c>
      <c r="AT4" t="str">
        <f>IF(ISBLANK(Input_survey!AR68),"N.A.",Input_survey!AR68)</f>
        <v>N.A.</v>
      </c>
      <c r="AU4" t="str">
        <f>IF(ISBLANK(Input_survey!AS68),"N.A.",Input_survey!AS68)</f>
        <v>N.A.</v>
      </c>
      <c r="AV4" t="str">
        <f>IF(ISBLANK(Input_survey!AT68),"N.A.",Input_survey!AT68)</f>
        <v>N.A.</v>
      </c>
      <c r="AW4" t="str">
        <f>IF(ISBLANK(Input_survey!AU68),"N.A.",Input_survey!AU68)</f>
        <v>N.A.</v>
      </c>
      <c r="AX4" t="str">
        <f>IF(ISBLANK(Input_survey!AV68),"N.A.",Input_survey!AV68)</f>
        <v>N.A.</v>
      </c>
      <c r="AY4" t="str">
        <f>IF(ISBLANK(Input_survey!AW68),"N.A.",Input_survey!AW68)</f>
        <v>N.A.</v>
      </c>
      <c r="AZ4" s="145">
        <f>IF(ISBLANK(Input_survey!AX68),"N.A.",Input_survey!AX68)</f>
        <v>6.8833333333333337</v>
      </c>
    </row>
    <row r="5" spans="1:52">
      <c r="A5" s="48">
        <f>Input_survey!B69</f>
        <v>43617</v>
      </c>
      <c r="B5">
        <f>IF(ISBLANK(Input_survey!C69),"N.A.",Input_survey!C69)</f>
        <v>7.6</v>
      </c>
      <c r="C5">
        <f>IF(ISBLANK(Input_survey!D69),"N.A.",Input_survey!D69)</f>
        <v>7.5</v>
      </c>
      <c r="D5" s="130">
        <f>IF(ISBLANK(Input_survey!E69),"N.A.",Input_survey!E69)</f>
        <v>7.55</v>
      </c>
      <c r="F5">
        <f>IF(ISBLANK(Input_survey!F69),"N.A.",Input_survey!F69)</f>
        <v>6.8</v>
      </c>
      <c r="G5">
        <f>IF(ISBLANK(Input_survey!G69),"N.A.",Input_survey!G69)</f>
        <v>6.9</v>
      </c>
      <c r="H5">
        <f>IF(ISBLANK(Input_survey!H69),"N.A.",Input_survey!H69)</f>
        <v>7.1</v>
      </c>
      <c r="I5">
        <f>IF(ISBLANK(Input_survey!I69),"N.A.",Input_survey!I69)</f>
        <v>7</v>
      </c>
      <c r="J5">
        <f>IF(ISBLANK(Input_survey!J69),"N.A.",Input_survey!J69)</f>
        <v>7</v>
      </c>
      <c r="K5" t="str">
        <f>IF(ISBLANK(Input_survey!K69),"N.A.",Input_survey!K69)</f>
        <v>N.A.</v>
      </c>
      <c r="L5" t="str">
        <f>IF(ISBLANK(Input_survey!L69),"N.A.",Input_survey!L69)</f>
        <v>N.A.</v>
      </c>
      <c r="M5" t="str">
        <f>IF(ISBLANK(Input_survey!M69),"N.A.",Input_survey!M69)</f>
        <v>N.A.</v>
      </c>
      <c r="N5" s="130">
        <f>IF(ISBLANK(Input_survey!N69),"N.A.",Input_survey!N69)</f>
        <v>6.9599999999999991</v>
      </c>
      <c r="P5">
        <f>IF(ISBLANK(Input_survey!O69),"N.A.",Input_survey!O69)</f>
        <v>7.2</v>
      </c>
      <c r="Q5">
        <f>IF(ISBLANK(Input_survey!P69),"N.A.",Input_survey!P69)</f>
        <v>7</v>
      </c>
      <c r="R5">
        <f>IF(ISBLANK(Input_survey!Q69),"N.A.",Input_survey!Q69)</f>
        <v>7.6</v>
      </c>
      <c r="S5" t="str">
        <f>IF(ISBLANK(Input_survey!R69),"N.A.",Input_survey!R69)</f>
        <v>N.A.</v>
      </c>
      <c r="T5" t="str">
        <f>IF(ISBLANK(Input_survey!S69),"N.A.",Input_survey!S69)</f>
        <v>N.A.</v>
      </c>
      <c r="U5" t="str">
        <f>IF(ISBLANK(Input_survey!T69),"N.A.",Input_survey!T69)</f>
        <v>N.A.</v>
      </c>
      <c r="V5" t="str">
        <f>IF(ISBLANK(Input_survey!U69),"N.A.",Input_survey!U69)</f>
        <v>N.A.</v>
      </c>
      <c r="W5" t="str">
        <f>IF(ISBLANK(Input_survey!V69),"N.A.",Input_survey!V69)</f>
        <v>N.A.</v>
      </c>
      <c r="X5" s="130">
        <f>IF(ISBLANK(Input_survey!W69),"N.A.",Input_survey!W69)</f>
        <v>7.2666666666666657</v>
      </c>
      <c r="Z5">
        <f>IF(ISBLANK(Input_survey!X69),"N.A.",Input_survey!X69)</f>
        <v>7.2</v>
      </c>
      <c r="AA5">
        <f>IF(ISBLANK(Input_survey!Y69),"N.A.",Input_survey!Y69)</f>
        <v>7</v>
      </c>
      <c r="AB5">
        <f>IF(ISBLANK(Input_survey!Z69),"N.A.",Input_survey!Z69)</f>
        <v>7.6</v>
      </c>
      <c r="AC5">
        <f>IF(ISBLANK(Input_survey!AA69),"N.A.",Input_survey!AA69)</f>
        <v>6.6</v>
      </c>
      <c r="AD5">
        <f>IF(ISBLANK(Input_survey!AB69),"N.A.",Input_survey!AB69)</f>
        <v>6.1</v>
      </c>
      <c r="AE5">
        <f>IF(ISBLANK(Input_survey!AC69),"N.A.",Input_survey!AC69)</f>
        <v>7.3</v>
      </c>
      <c r="AF5" t="str">
        <f>IF(ISBLANK(Input_survey!AD69),"N.A.",Input_survey!AD69)</f>
        <v>N.A.</v>
      </c>
      <c r="AG5" t="str">
        <f>IF(ISBLANK(Input_survey!AE69),"N.A.",Input_survey!AE69)</f>
        <v>N.A.</v>
      </c>
      <c r="AH5" t="str">
        <f>IF(ISBLANK(Input_survey!AF69),"N.A.",Input_survey!AF69)</f>
        <v>N.A.</v>
      </c>
      <c r="AI5" t="str">
        <f>IF(ISBLANK(Input_survey!AG69),"N.A.",Input_survey!AG69)</f>
        <v>N.A.</v>
      </c>
      <c r="AJ5" t="str">
        <f>IF(ISBLANK(Input_survey!AH69),"N.A.",Input_survey!AH69)</f>
        <v>N.A.</v>
      </c>
      <c r="AK5" t="str">
        <f>IF(ISBLANK(Input_survey!AI69),"N.A.",Input_survey!AI69)</f>
        <v>N.A.</v>
      </c>
      <c r="AL5" t="str">
        <f>IF(ISBLANK(Input_survey!AJ69),"N.A.",Input_survey!AJ69)</f>
        <v>N.A.</v>
      </c>
      <c r="AM5" t="str">
        <f>IF(ISBLANK(Input_survey!AK69),"N.A.",Input_survey!AK69)</f>
        <v>N.A.</v>
      </c>
      <c r="AN5" t="str">
        <f>IF(ISBLANK(Input_survey!AL69),"N.A.",Input_survey!AL69)</f>
        <v>N.A.</v>
      </c>
      <c r="AO5" t="str">
        <f>IF(ISBLANK(Input_survey!AM69),"N.A.",Input_survey!AM69)</f>
        <v>N.A.</v>
      </c>
      <c r="AP5" t="str">
        <f>IF(ISBLANK(Input_survey!AN69),"N.A.",Input_survey!AN69)</f>
        <v>N.A.</v>
      </c>
      <c r="AQ5" t="str">
        <f>IF(ISBLANK(Input_survey!AO69),"N.A.",Input_survey!AO69)</f>
        <v>N.A.</v>
      </c>
      <c r="AR5" t="str">
        <f>IF(ISBLANK(Input_survey!AP69),"N.A.",Input_survey!AP69)</f>
        <v>N.A.</v>
      </c>
      <c r="AS5" t="str">
        <f>IF(ISBLANK(Input_survey!AQ69),"N.A.",Input_survey!AQ69)</f>
        <v>N.A.</v>
      </c>
      <c r="AT5" t="str">
        <f>IF(ISBLANK(Input_survey!AR69),"N.A.",Input_survey!AR69)</f>
        <v>N.A.</v>
      </c>
      <c r="AU5" t="str">
        <f>IF(ISBLANK(Input_survey!AS69),"N.A.",Input_survey!AS69)</f>
        <v>N.A.</v>
      </c>
      <c r="AV5" t="str">
        <f>IF(ISBLANK(Input_survey!AT69),"N.A.",Input_survey!AT69)</f>
        <v>N.A.</v>
      </c>
      <c r="AW5" t="str">
        <f>IF(ISBLANK(Input_survey!AU69),"N.A.",Input_survey!AU69)</f>
        <v>N.A.</v>
      </c>
      <c r="AX5" t="str">
        <f>IF(ISBLANK(Input_survey!AV69),"N.A.",Input_survey!AV69)</f>
        <v>N.A.</v>
      </c>
      <c r="AY5" t="str">
        <f>IF(ISBLANK(Input_survey!AW69),"N.A.",Input_survey!AW69)</f>
        <v>N.A.</v>
      </c>
      <c r="AZ5" s="145">
        <f>IF(ISBLANK(Input_survey!AX69),"N.A.",Input_survey!AX69)</f>
        <v>6.9666666666666659</v>
      </c>
    </row>
    <row r="6" spans="1:52">
      <c r="A6" s="48">
        <f>Input_survey!B70</f>
        <v>43800</v>
      </c>
      <c r="B6">
        <f>IF(ISBLANK(Input_survey!C70),"N.A.",Input_survey!C70)</f>
        <v>7.7</v>
      </c>
      <c r="C6">
        <f>IF(ISBLANK(Input_survey!D70),"N.A.",Input_survey!D70)</f>
        <v>7.8</v>
      </c>
      <c r="D6" s="130">
        <f>IF(ISBLANK(Input_survey!E70),"N.A.",Input_survey!E70)</f>
        <v>7.75</v>
      </c>
      <c r="F6">
        <f>IF(ISBLANK(Input_survey!F70),"N.A.",Input_survey!F70)</f>
        <v>7</v>
      </c>
      <c r="G6">
        <f>IF(ISBLANK(Input_survey!G70),"N.A.",Input_survey!G70)</f>
        <v>6.9</v>
      </c>
      <c r="H6">
        <f>IF(ISBLANK(Input_survey!H70),"N.A.",Input_survey!H70)</f>
        <v>7</v>
      </c>
      <c r="I6">
        <f>IF(ISBLANK(Input_survey!I70),"N.A.",Input_survey!I70)</f>
        <v>7.1</v>
      </c>
      <c r="J6">
        <f>IF(ISBLANK(Input_survey!J70),"N.A.",Input_survey!J70)</f>
        <v>7.2</v>
      </c>
      <c r="K6" t="str">
        <f>IF(ISBLANK(Input_survey!K70),"N.A.",Input_survey!K70)</f>
        <v>N.A.</v>
      </c>
      <c r="L6" t="str">
        <f>IF(ISBLANK(Input_survey!L70),"N.A.",Input_survey!L70)</f>
        <v>N.A.</v>
      </c>
      <c r="M6" t="str">
        <f>IF(ISBLANK(Input_survey!M70),"N.A.",Input_survey!M70)</f>
        <v>N.A.</v>
      </c>
      <c r="N6" s="130">
        <f>IF(ISBLANK(Input_survey!N70),"N.A.",Input_survey!N70)</f>
        <v>7.0400000000000009</v>
      </c>
      <c r="P6">
        <f>IF(ISBLANK(Input_survey!O70),"N.A.",Input_survey!O70)</f>
        <v>7.2</v>
      </c>
      <c r="Q6">
        <f>IF(ISBLANK(Input_survey!P70),"N.A.",Input_survey!P70)</f>
        <v>7.1</v>
      </c>
      <c r="R6">
        <f>IF(ISBLANK(Input_survey!Q70),"N.A.",Input_survey!Q70)</f>
        <v>7.6</v>
      </c>
      <c r="S6" t="str">
        <f>IF(ISBLANK(Input_survey!R70),"N.A.",Input_survey!R70)</f>
        <v>N.A.</v>
      </c>
      <c r="T6" t="str">
        <f>IF(ISBLANK(Input_survey!S70),"N.A.",Input_survey!S70)</f>
        <v>N.A.</v>
      </c>
      <c r="U6" t="str">
        <f>IF(ISBLANK(Input_survey!T70),"N.A.",Input_survey!T70)</f>
        <v>N.A.</v>
      </c>
      <c r="V6" t="str">
        <f>IF(ISBLANK(Input_survey!U70),"N.A.",Input_survey!U70)</f>
        <v>N.A.</v>
      </c>
      <c r="W6" t="str">
        <f>IF(ISBLANK(Input_survey!V70),"N.A.",Input_survey!V70)</f>
        <v>N.A.</v>
      </c>
      <c r="X6" s="130">
        <f>IF(ISBLANK(Input_survey!W70),"N.A.",Input_survey!W70)</f>
        <v>7.3</v>
      </c>
      <c r="Z6">
        <f>IF(ISBLANK(Input_survey!X70),"N.A.",Input_survey!X70)</f>
        <v>7.2</v>
      </c>
      <c r="AA6">
        <f>IF(ISBLANK(Input_survey!Y70),"N.A.",Input_survey!Y70)</f>
        <v>7.1</v>
      </c>
      <c r="AB6">
        <f>IF(ISBLANK(Input_survey!Z70),"N.A.",Input_survey!Z70)</f>
        <v>7.6</v>
      </c>
      <c r="AC6">
        <f>IF(ISBLANK(Input_survey!AA70),"N.A.",Input_survey!AA70)</f>
        <v>6.7</v>
      </c>
      <c r="AD6">
        <f>IF(ISBLANK(Input_survey!AB70),"N.A.",Input_survey!AB70)</f>
        <v>6.2</v>
      </c>
      <c r="AE6">
        <f>IF(ISBLANK(Input_survey!AC70),"N.A.",Input_survey!AC70)</f>
        <v>7.4</v>
      </c>
      <c r="AF6" t="str">
        <f>IF(ISBLANK(Input_survey!AD70),"N.A.",Input_survey!AD70)</f>
        <v>N.A.</v>
      </c>
      <c r="AG6" t="str">
        <f>IF(ISBLANK(Input_survey!AE70),"N.A.",Input_survey!AE70)</f>
        <v>N.A.</v>
      </c>
      <c r="AH6" t="str">
        <f>IF(ISBLANK(Input_survey!AF70),"N.A.",Input_survey!AF70)</f>
        <v>N.A.</v>
      </c>
      <c r="AI6" t="str">
        <f>IF(ISBLANK(Input_survey!AG70),"N.A.",Input_survey!AG70)</f>
        <v>N.A.</v>
      </c>
      <c r="AJ6" t="str">
        <f>IF(ISBLANK(Input_survey!AH70),"N.A.",Input_survey!AH70)</f>
        <v>N.A.</v>
      </c>
      <c r="AK6" t="str">
        <f>IF(ISBLANK(Input_survey!AI70),"N.A.",Input_survey!AI70)</f>
        <v>N.A.</v>
      </c>
      <c r="AL6" t="str">
        <f>IF(ISBLANK(Input_survey!AJ70),"N.A.",Input_survey!AJ70)</f>
        <v>N.A.</v>
      </c>
      <c r="AM6" t="str">
        <f>IF(ISBLANK(Input_survey!AK70),"N.A.",Input_survey!AK70)</f>
        <v>N.A.</v>
      </c>
      <c r="AN6" t="str">
        <f>IF(ISBLANK(Input_survey!AL70),"N.A.",Input_survey!AL70)</f>
        <v>N.A.</v>
      </c>
      <c r="AO6" t="str">
        <f>IF(ISBLANK(Input_survey!AM70),"N.A.",Input_survey!AM70)</f>
        <v>N.A.</v>
      </c>
      <c r="AP6" t="str">
        <f>IF(ISBLANK(Input_survey!AN70),"N.A.",Input_survey!AN70)</f>
        <v>N.A.</v>
      </c>
      <c r="AQ6" t="str">
        <f>IF(ISBLANK(Input_survey!AO70),"N.A.",Input_survey!AO70)</f>
        <v>N.A.</v>
      </c>
      <c r="AR6" t="str">
        <f>IF(ISBLANK(Input_survey!AP70),"N.A.",Input_survey!AP70)</f>
        <v>N.A.</v>
      </c>
      <c r="AS6" t="str">
        <f>IF(ISBLANK(Input_survey!AQ70),"N.A.",Input_survey!AQ70)</f>
        <v>N.A.</v>
      </c>
      <c r="AT6" t="str">
        <f>IF(ISBLANK(Input_survey!AR70),"N.A.",Input_survey!AR70)</f>
        <v>N.A.</v>
      </c>
      <c r="AU6" t="str">
        <f>IF(ISBLANK(Input_survey!AS70),"N.A.",Input_survey!AS70)</f>
        <v>N.A.</v>
      </c>
      <c r="AV6" t="str">
        <f>IF(ISBLANK(Input_survey!AT70),"N.A.",Input_survey!AT70)</f>
        <v>N.A.</v>
      </c>
      <c r="AW6" t="str">
        <f>IF(ISBLANK(Input_survey!AU70),"N.A.",Input_survey!AU70)</f>
        <v>N.A.</v>
      </c>
      <c r="AX6" t="str">
        <f>IF(ISBLANK(Input_survey!AV70),"N.A.",Input_survey!AV70)</f>
        <v>N.A.</v>
      </c>
      <c r="AY6" t="str">
        <f>IF(ISBLANK(Input_survey!AW70),"N.A.",Input_survey!AW70)</f>
        <v>N.A.</v>
      </c>
      <c r="AZ6" s="145">
        <f>IF(ISBLANK(Input_survey!AX70),"N.A.",Input_survey!AX70)</f>
        <v>7.0333333333333323</v>
      </c>
    </row>
    <row r="7" spans="1:52">
      <c r="A7" s="139"/>
      <c r="B7" s="130"/>
      <c r="C7" s="130"/>
      <c r="D7" s="130"/>
      <c r="E7" s="130"/>
      <c r="F7" s="130"/>
      <c r="G7" s="130"/>
      <c r="H7" s="130"/>
      <c r="I7" s="130"/>
      <c r="J7" s="130"/>
      <c r="N7" s="130"/>
      <c r="O7" s="130"/>
      <c r="P7" s="130"/>
      <c r="Q7" s="130"/>
      <c r="R7" s="130"/>
      <c r="X7" s="130"/>
      <c r="Y7" s="130"/>
      <c r="Z7" s="130"/>
      <c r="AA7" s="130"/>
      <c r="AB7" s="130"/>
      <c r="AC7" s="130"/>
      <c r="AD7" s="130"/>
      <c r="AE7" s="130"/>
      <c r="AZ7" s="145"/>
    </row>
    <row r="8" spans="1:52">
      <c r="A8" s="12"/>
      <c r="D8" s="130"/>
      <c r="N8" s="130"/>
      <c r="X8" s="130"/>
      <c r="AZ8" s="145"/>
    </row>
    <row r="9" spans="1:52">
      <c r="A9" s="12"/>
      <c r="D9" s="130"/>
      <c r="N9" s="130"/>
      <c r="X9" s="130"/>
      <c r="AZ9" s="145"/>
    </row>
    <row r="10" spans="1:52">
      <c r="A10" s="12"/>
      <c r="D10" s="130"/>
      <c r="N10" s="130"/>
      <c r="X10" s="130"/>
      <c r="AZ10" s="145"/>
    </row>
    <row r="11" spans="1:52">
      <c r="A11" s="12"/>
      <c r="D11" s="130"/>
      <c r="N11" s="130"/>
      <c r="X11" s="130"/>
      <c r="AZ11" s="145"/>
    </row>
    <row r="12" spans="1:52">
      <c r="A12" s="12"/>
      <c r="D12" s="130"/>
      <c r="N12" s="130"/>
      <c r="X12" s="130"/>
      <c r="AZ12" s="145"/>
    </row>
    <row r="13" spans="1:52">
      <c r="A13" s="12"/>
      <c r="D13" s="130"/>
      <c r="N13" s="130"/>
      <c r="X13" s="130"/>
      <c r="AZ13" s="145"/>
    </row>
    <row r="14" spans="1:52">
      <c r="A14" s="12"/>
      <c r="D14" s="130"/>
      <c r="N14" s="130"/>
      <c r="X14" s="130"/>
      <c r="AZ14" s="145"/>
    </row>
    <row r="15" spans="1:52">
      <c r="A15" s="12"/>
      <c r="D15" s="130"/>
      <c r="N15" s="130"/>
      <c r="X15" s="130"/>
      <c r="AZ15" s="145"/>
    </row>
    <row r="16" spans="1:52">
      <c r="A16" s="12"/>
      <c r="D16" s="130"/>
      <c r="N16" s="130"/>
      <c r="X16" s="130"/>
      <c r="AZ16" s="145"/>
    </row>
    <row r="17" spans="1:52">
      <c r="A17" s="12"/>
      <c r="D17" s="130"/>
      <c r="N17" s="130"/>
      <c r="X17" s="130"/>
      <c r="AZ17" s="145"/>
    </row>
    <row r="18" spans="1:52">
      <c r="A18" s="12"/>
      <c r="D18" s="130"/>
      <c r="N18" s="130"/>
      <c r="X18" s="130"/>
      <c r="AZ18" s="145"/>
    </row>
    <row r="19" spans="1:52">
      <c r="A19" s="12"/>
      <c r="D19" s="130"/>
      <c r="N19" s="130"/>
      <c r="X19" s="130"/>
      <c r="AZ19" s="145"/>
    </row>
    <row r="20" spans="1:52">
      <c r="A20" s="12"/>
      <c r="D20" s="130"/>
      <c r="N20" s="130"/>
      <c r="X20" s="130"/>
      <c r="AZ20" s="145"/>
    </row>
    <row r="21" spans="1:52">
      <c r="A21" s="12"/>
      <c r="D21" s="130"/>
      <c r="N21" s="130"/>
      <c r="X21" s="130"/>
      <c r="AZ21" s="145"/>
    </row>
    <row r="22" spans="1:52">
      <c r="A22" s="12"/>
      <c r="D22" s="130"/>
      <c r="N22" s="130"/>
      <c r="X22" s="130"/>
      <c r="AZ22" s="145"/>
    </row>
    <row r="23" spans="1:52">
      <c r="A23" s="12"/>
      <c r="D23" s="130"/>
      <c r="N23" s="130"/>
      <c r="X23" s="130"/>
      <c r="AZ23" s="145"/>
    </row>
    <row r="24" spans="1:52">
      <c r="A24" s="12"/>
      <c r="D24" s="130"/>
      <c r="N24" s="130"/>
      <c r="X24" s="130"/>
      <c r="AZ24" s="145"/>
    </row>
    <row r="25" spans="1:52">
      <c r="A25" s="12"/>
      <c r="D25" s="130"/>
      <c r="N25" s="130"/>
      <c r="X25" s="130"/>
      <c r="AZ25" s="145"/>
    </row>
    <row r="26" spans="1:52">
      <c r="A26" s="12"/>
      <c r="D26" s="130"/>
      <c r="N26" s="130"/>
      <c r="X26" s="130"/>
      <c r="AZ26" s="145"/>
    </row>
    <row r="27" spans="1:52">
      <c r="A27" s="12"/>
      <c r="D27" s="130"/>
      <c r="N27" s="130"/>
      <c r="X27" s="130"/>
      <c r="AZ27" s="145"/>
    </row>
    <row r="28" spans="1:52">
      <c r="A28" s="12"/>
      <c r="D28" s="130"/>
      <c r="N28" s="130"/>
      <c r="X28" s="130"/>
      <c r="AZ28" s="145"/>
    </row>
    <row r="29" spans="1:52">
      <c r="A29" s="12"/>
      <c r="D29" s="130"/>
      <c r="N29" s="130"/>
      <c r="X29" s="130"/>
      <c r="AZ29" s="145"/>
    </row>
    <row r="30" spans="1:52">
      <c r="A30" s="12"/>
      <c r="D30" s="130"/>
      <c r="N30" s="130"/>
      <c r="X30" s="130"/>
      <c r="AZ30" s="145"/>
    </row>
    <row r="31" spans="1:52" ht="15.75" thickBot="1">
      <c r="A31" s="14"/>
      <c r="B31" s="16"/>
      <c r="C31" s="16"/>
      <c r="D31" s="146"/>
      <c r="E31" s="16"/>
      <c r="F31" s="16"/>
      <c r="G31" s="16"/>
      <c r="H31" s="16"/>
      <c r="I31" s="16"/>
      <c r="J31" s="16"/>
      <c r="K31" s="16"/>
      <c r="L31" s="16"/>
      <c r="M31" s="16"/>
      <c r="N31" s="146"/>
      <c r="O31" s="16"/>
      <c r="P31" s="16"/>
      <c r="Q31" s="16"/>
      <c r="R31" s="16"/>
      <c r="S31" s="16"/>
      <c r="T31" s="16"/>
      <c r="U31" s="16"/>
      <c r="V31" s="16"/>
      <c r="W31" s="16"/>
      <c r="X31" s="14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54"/>
    </row>
    <row r="32" spans="1:52">
      <c r="D32" s="130"/>
      <c r="N32" s="130"/>
      <c r="X32" s="130"/>
      <c r="AZ32" s="130"/>
    </row>
    <row r="33" spans="1:52">
      <c r="D33" s="130"/>
      <c r="N33" s="130"/>
      <c r="X33" s="130"/>
      <c r="AZ33" s="130"/>
    </row>
    <row r="34" spans="1:52">
      <c r="D34" s="130"/>
      <c r="N34" s="130"/>
      <c r="X34" s="130"/>
      <c r="AZ34" s="130"/>
    </row>
    <row r="35" spans="1:52" ht="27" thickBot="1">
      <c r="A35" s="104" t="s">
        <v>290</v>
      </c>
      <c r="D35" s="130"/>
      <c r="N35" s="130"/>
      <c r="X35" s="130"/>
      <c r="AZ35" s="130"/>
    </row>
    <row r="36" spans="1:52" ht="26.25">
      <c r="A36" s="114" t="s">
        <v>118</v>
      </c>
      <c r="B36" s="10"/>
      <c r="C36" s="10"/>
      <c r="D36" s="147"/>
      <c r="E36" s="10"/>
      <c r="F36" s="115" t="s">
        <v>153</v>
      </c>
      <c r="G36" s="10"/>
      <c r="H36" s="10"/>
      <c r="I36" s="10"/>
      <c r="J36" s="10"/>
      <c r="K36" s="10"/>
      <c r="L36" s="10"/>
      <c r="M36" s="10"/>
      <c r="N36" s="147"/>
      <c r="O36" s="10"/>
      <c r="P36" s="115" t="s">
        <v>154</v>
      </c>
      <c r="Q36" s="10"/>
      <c r="R36" s="10"/>
      <c r="S36" s="10"/>
      <c r="T36" s="10"/>
      <c r="U36" s="10"/>
      <c r="V36" s="10"/>
      <c r="W36" s="10"/>
      <c r="X36" s="147"/>
      <c r="Y36" s="10"/>
      <c r="Z36" s="115" t="s">
        <v>155</v>
      </c>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52"/>
    </row>
    <row r="37" spans="1:52">
      <c r="A37" s="20"/>
      <c r="B37" s="1" t="str">
        <f>Input_survey!C83</f>
        <v>Femmina</v>
      </c>
      <c r="C37" s="1" t="str">
        <f>Input_survey!D83</f>
        <v>Maschio</v>
      </c>
      <c r="D37" s="148" t="str">
        <f>Input_survey!E83</f>
        <v>Totale complessivo</v>
      </c>
      <c r="F37" s="1" t="str">
        <f>Input_survey!F83</f>
        <v>Fino a 30 anni</v>
      </c>
      <c r="G37" s="1" t="str">
        <f>Input_survey!G83</f>
        <v>31-35 anni</v>
      </c>
      <c r="H37" s="1" t="str">
        <f>Input_survey!H83</f>
        <v>36-45 anni</v>
      </c>
      <c r="I37" s="1" t="str">
        <f>Input_survey!I83</f>
        <v>46-55 anni</v>
      </c>
      <c r="J37" s="1" t="str">
        <f>Input_survey!J83</f>
        <v>Oltre 55 anni</v>
      </c>
      <c r="K37" s="1">
        <f>Input_survey!K83</f>
        <v>0</v>
      </c>
      <c r="L37" s="1">
        <f>Input_survey!L83</f>
        <v>0</v>
      </c>
      <c r="M37" s="1">
        <f>Input_survey!M83</f>
        <v>0</v>
      </c>
      <c r="N37" s="148" t="str">
        <f>Input_survey!N83</f>
        <v>Totale complessivo</v>
      </c>
      <c r="P37" s="1" t="str">
        <f>Input_survey!O83</f>
        <v>Dirigente</v>
      </c>
      <c r="Q37" s="1" t="str">
        <f>Input_survey!P83</f>
        <v>Quadro</v>
      </c>
      <c r="R37" s="1" t="str">
        <f>Input_survey!Q83</f>
        <v>Impiegato</v>
      </c>
      <c r="S37" s="1">
        <f>Input_survey!R83</f>
        <v>0</v>
      </c>
      <c r="T37" s="1">
        <f>Input_survey!S83</f>
        <v>0</v>
      </c>
      <c r="U37" s="1">
        <f>Input_survey!T83</f>
        <v>0</v>
      </c>
      <c r="V37" s="1">
        <f>Input_survey!U83</f>
        <v>0</v>
      </c>
      <c r="W37" s="1">
        <f>Input_survey!V83</f>
        <v>0</v>
      </c>
      <c r="X37" s="148" t="str">
        <f>Input_survey!W83</f>
        <v>Totale complessivo</v>
      </c>
      <c r="Z37" s="1" t="str">
        <f>Input_survey!X83</f>
        <v>CORPORATE</v>
      </c>
      <c r="AA37" s="1" t="str">
        <f>Input_survey!Y83</f>
        <v>SALES</v>
      </c>
      <c r="AB37" s="1" t="str">
        <f>Input_survey!Z83</f>
        <v>R&amp;D</v>
      </c>
      <c r="AC37" s="1" t="str">
        <f>Input_survey!AA83</f>
        <v>IT</v>
      </c>
      <c r="AD37" s="1" t="str">
        <f>Input_survey!AB83</f>
        <v>HR</v>
      </c>
      <c r="AE37" s="1" t="str">
        <f>Input_survey!AC83</f>
        <v>MARKETING</v>
      </c>
      <c r="AF37" s="1">
        <f>Input_survey!AD83</f>
        <v>0</v>
      </c>
      <c r="AG37" s="1">
        <f>Input_survey!AE83</f>
        <v>0</v>
      </c>
      <c r="AH37" s="1">
        <f>Input_survey!AF83</f>
        <v>0</v>
      </c>
      <c r="AI37" s="1">
        <f>Input_survey!AG83</f>
        <v>0</v>
      </c>
      <c r="AJ37" s="1">
        <f>Input_survey!AH83</f>
        <v>0</v>
      </c>
      <c r="AK37" s="1">
        <f>Input_survey!AI83</f>
        <v>0</v>
      </c>
      <c r="AL37" s="1">
        <f>Input_survey!AJ83</f>
        <v>0</v>
      </c>
      <c r="AM37" s="1">
        <f>Input_survey!AK83</f>
        <v>0</v>
      </c>
      <c r="AN37" s="1">
        <f>Input_survey!AL83</f>
        <v>0</v>
      </c>
      <c r="AO37" s="1">
        <f>Input_survey!AM83</f>
        <v>0</v>
      </c>
      <c r="AP37" s="1">
        <f>Input_survey!AN83</f>
        <v>0</v>
      </c>
      <c r="AQ37" s="1">
        <f>Input_survey!AO83</f>
        <v>0</v>
      </c>
      <c r="AR37" s="1">
        <f>Input_survey!AP83</f>
        <v>0</v>
      </c>
      <c r="AS37" s="1">
        <f>Input_survey!AQ83</f>
        <v>0</v>
      </c>
      <c r="AT37" s="1">
        <f>Input_survey!AR83</f>
        <v>0</v>
      </c>
      <c r="AU37" s="1">
        <f>Input_survey!AS83</f>
        <v>0</v>
      </c>
      <c r="AV37" s="1">
        <f>Input_survey!AT83</f>
        <v>0</v>
      </c>
      <c r="AW37" s="1">
        <f>Input_survey!AU83</f>
        <v>0</v>
      </c>
      <c r="AX37" s="1">
        <f>Input_survey!AV83</f>
        <v>0</v>
      </c>
      <c r="AY37" s="1">
        <f>Input_survey!AW83</f>
        <v>0</v>
      </c>
      <c r="AZ37" s="153" t="str">
        <f>Input_survey!AX83</f>
        <v>Totale complessivo</v>
      </c>
    </row>
    <row r="38" spans="1:52">
      <c r="A38" s="48">
        <f>Input_survey!B84</f>
        <v>43466</v>
      </c>
      <c r="B38">
        <f>IF(ISBLANK(Input_survey!C84),"N.A.",Input_survey!C84)</f>
        <v>7.8</v>
      </c>
      <c r="C38">
        <f>IF(ISBLANK(Input_survey!D84),"N.A.",Input_survey!D84)</f>
        <v>7.6</v>
      </c>
      <c r="D38" s="130">
        <f>IF(ISBLANK(Input_survey!E84),"N.A.",Input_survey!E84)</f>
        <v>7.6999999999999993</v>
      </c>
      <c r="F38">
        <f>IF(ISBLANK(Input_survey!F84),"N.A.",Input_survey!F84)</f>
        <v>6.8</v>
      </c>
      <c r="G38">
        <f>IF(ISBLANK(Input_survey!G84),"N.A.",Input_survey!G84)</f>
        <v>6.9</v>
      </c>
      <c r="H38">
        <f>IF(ISBLANK(Input_survey!H84),"N.A.",Input_survey!H84)</f>
        <v>7</v>
      </c>
      <c r="I38">
        <f>IF(ISBLANK(Input_survey!I84),"N.A.",Input_survey!I84)</f>
        <v>7.1</v>
      </c>
      <c r="J38">
        <f>IF(ISBLANK(Input_survey!J84),"N.A.",Input_survey!J84)</f>
        <v>7.2</v>
      </c>
      <c r="K38" t="str">
        <f>IF(ISBLANK(Input_survey!K84),"N.A.",Input_survey!K84)</f>
        <v>N.A.</v>
      </c>
      <c r="L38" t="str">
        <f>IF(ISBLANK(Input_survey!L84),"N.A.",Input_survey!L84)</f>
        <v>N.A.</v>
      </c>
      <c r="M38" t="str">
        <f>IF(ISBLANK(Input_survey!M84),"N.A.",Input_survey!M84)</f>
        <v>N.A.</v>
      </c>
      <c r="N38" s="130">
        <f>IF(ISBLANK(Input_survey!N84),"N.A.",Input_survey!N84)</f>
        <v>7</v>
      </c>
      <c r="P38">
        <f>IF(ISBLANK(Input_survey!O84),"N.A.",Input_survey!O84)</f>
        <v>7.1</v>
      </c>
      <c r="Q38">
        <f>IF(ISBLANK(Input_survey!P84),"N.A.",Input_survey!P84)</f>
        <v>7</v>
      </c>
      <c r="R38">
        <f>IF(ISBLANK(Input_survey!Q84),"N.A.",Input_survey!Q84)</f>
        <v>7.5</v>
      </c>
      <c r="S38" t="str">
        <f>IF(ISBLANK(Input_survey!R84),"N.A.",Input_survey!R84)</f>
        <v>N.A.</v>
      </c>
      <c r="T38" t="str">
        <f>IF(ISBLANK(Input_survey!S84),"N.A.",Input_survey!S84)</f>
        <v>N.A.</v>
      </c>
      <c r="U38" t="str">
        <f>IF(ISBLANK(Input_survey!T84),"N.A.",Input_survey!T84)</f>
        <v>N.A.</v>
      </c>
      <c r="V38" t="str">
        <f>IF(ISBLANK(Input_survey!U84),"N.A.",Input_survey!U84)</f>
        <v>N.A.</v>
      </c>
      <c r="W38" t="str">
        <f>IF(ISBLANK(Input_survey!V84),"N.A.",Input_survey!V84)</f>
        <v>N.A.</v>
      </c>
      <c r="X38" s="130">
        <f>IF(ISBLANK(Input_survey!W84),"N.A.",Input_survey!W84)</f>
        <v>7.2</v>
      </c>
      <c r="Z38">
        <f>IF(ISBLANK(Input_survey!X84),"N.A.",Input_survey!X84)</f>
        <v>7.1</v>
      </c>
      <c r="AA38">
        <f>IF(ISBLANK(Input_survey!Y84),"N.A.",Input_survey!Y84)</f>
        <v>7</v>
      </c>
      <c r="AB38">
        <f>IF(ISBLANK(Input_survey!Z84),"N.A.",Input_survey!Z84)</f>
        <v>7.5</v>
      </c>
      <c r="AC38">
        <f>IF(ISBLANK(Input_survey!AA84),"N.A.",Input_survey!AA84)</f>
        <v>6.5</v>
      </c>
      <c r="AD38">
        <f>IF(ISBLANK(Input_survey!AB84),"N.A.",Input_survey!AB84)</f>
        <v>6</v>
      </c>
      <c r="AE38">
        <f>IF(ISBLANK(Input_survey!AC84),"N.A.",Input_survey!AC84)</f>
        <v>7.2</v>
      </c>
      <c r="AF38" t="str">
        <f>IF(ISBLANK(Input_survey!AD84),"N.A.",Input_survey!AD84)</f>
        <v>N.A.</v>
      </c>
      <c r="AG38" t="str">
        <f>IF(ISBLANK(Input_survey!AE84),"N.A.",Input_survey!AE84)</f>
        <v>N.A.</v>
      </c>
      <c r="AH38" t="str">
        <f>IF(ISBLANK(Input_survey!AF84),"N.A.",Input_survey!AF84)</f>
        <v>N.A.</v>
      </c>
      <c r="AI38" t="str">
        <f>IF(ISBLANK(Input_survey!AG84),"N.A.",Input_survey!AG84)</f>
        <v>N.A.</v>
      </c>
      <c r="AJ38" t="str">
        <f>IF(ISBLANK(Input_survey!AH84),"N.A.",Input_survey!AH84)</f>
        <v>N.A.</v>
      </c>
      <c r="AK38" t="str">
        <f>IF(ISBLANK(Input_survey!AI84),"N.A.",Input_survey!AI84)</f>
        <v>N.A.</v>
      </c>
      <c r="AL38" t="str">
        <f>IF(ISBLANK(Input_survey!AJ84),"N.A.",Input_survey!AJ84)</f>
        <v>N.A.</v>
      </c>
      <c r="AM38" t="str">
        <f>IF(ISBLANK(Input_survey!AK84),"N.A.",Input_survey!AK84)</f>
        <v>N.A.</v>
      </c>
      <c r="AN38" t="str">
        <f>IF(ISBLANK(Input_survey!AL84),"N.A.",Input_survey!AL84)</f>
        <v>N.A.</v>
      </c>
      <c r="AO38" t="str">
        <f>IF(ISBLANK(Input_survey!AM84),"N.A.",Input_survey!AM84)</f>
        <v>N.A.</v>
      </c>
      <c r="AP38" t="str">
        <f>IF(ISBLANK(Input_survey!AN84),"N.A.",Input_survey!AN84)</f>
        <v>N.A.</v>
      </c>
      <c r="AQ38" t="str">
        <f>IF(ISBLANK(Input_survey!AO84),"N.A.",Input_survey!AO84)</f>
        <v>N.A.</v>
      </c>
      <c r="AR38" t="str">
        <f>IF(ISBLANK(Input_survey!AP84),"N.A.",Input_survey!AP84)</f>
        <v>N.A.</v>
      </c>
      <c r="AS38" t="str">
        <f>IF(ISBLANK(Input_survey!AQ84),"N.A.",Input_survey!AQ84)</f>
        <v>N.A.</v>
      </c>
      <c r="AT38" t="str">
        <f>IF(ISBLANK(Input_survey!AR84),"N.A.",Input_survey!AR84)</f>
        <v>N.A.</v>
      </c>
      <c r="AU38" t="str">
        <f>IF(ISBLANK(Input_survey!AS84),"N.A.",Input_survey!AS84)</f>
        <v>N.A.</v>
      </c>
      <c r="AV38" t="str">
        <f>IF(ISBLANK(Input_survey!AT84),"N.A.",Input_survey!AT84)</f>
        <v>N.A.</v>
      </c>
      <c r="AW38" t="str">
        <f>IF(ISBLANK(Input_survey!AU84),"N.A.",Input_survey!AU84)</f>
        <v>N.A.</v>
      </c>
      <c r="AX38" t="str">
        <f>IF(ISBLANK(Input_survey!AV84),"N.A.",Input_survey!AV84)</f>
        <v>N.A.</v>
      </c>
      <c r="AY38" t="str">
        <f>IF(ISBLANK(Input_survey!AW84),"N.A.",Input_survey!AW84)</f>
        <v>N.A.</v>
      </c>
      <c r="AZ38" s="145">
        <f>IF(ISBLANK(Input_survey!AX84),"N.A.",Input_survey!AX84)</f>
        <v>6.8833333333333337</v>
      </c>
    </row>
    <row r="39" spans="1:52">
      <c r="A39" s="48">
        <f>Input_survey!B85</f>
        <v>43617</v>
      </c>
      <c r="B39">
        <f>IF(ISBLANK(Input_survey!C85),"N.A.",Input_survey!C85)</f>
        <v>7.8</v>
      </c>
      <c r="C39">
        <f>IF(ISBLANK(Input_survey!D85),"N.A.",Input_survey!D85)</f>
        <v>7.7</v>
      </c>
      <c r="D39" s="130">
        <f>IF(ISBLANK(Input_survey!E85),"N.A.",Input_survey!E85)</f>
        <v>7.75</v>
      </c>
      <c r="F39">
        <f>IF(ISBLANK(Input_survey!F85),"N.A.",Input_survey!F85)</f>
        <v>6.8</v>
      </c>
      <c r="G39">
        <f>IF(ISBLANK(Input_survey!G85),"N.A.",Input_survey!G85)</f>
        <v>6.9</v>
      </c>
      <c r="H39">
        <f>IF(ISBLANK(Input_survey!H85),"N.A.",Input_survey!H85)</f>
        <v>7.1</v>
      </c>
      <c r="I39">
        <f>IF(ISBLANK(Input_survey!I85),"N.A.",Input_survey!I85)</f>
        <v>7</v>
      </c>
      <c r="J39">
        <f>IF(ISBLANK(Input_survey!J85),"N.A.",Input_survey!J85)</f>
        <v>7</v>
      </c>
      <c r="K39" t="str">
        <f>IF(ISBLANK(Input_survey!K85),"N.A.",Input_survey!K85)</f>
        <v>N.A.</v>
      </c>
      <c r="L39" t="str">
        <f>IF(ISBLANK(Input_survey!L85),"N.A.",Input_survey!L85)</f>
        <v>N.A.</v>
      </c>
      <c r="M39" t="str">
        <f>IF(ISBLANK(Input_survey!M85),"N.A.",Input_survey!M85)</f>
        <v>N.A.</v>
      </c>
      <c r="N39" s="130">
        <f>IF(ISBLANK(Input_survey!N85),"N.A.",Input_survey!N85)</f>
        <v>6.9599999999999991</v>
      </c>
      <c r="P39">
        <f>IF(ISBLANK(Input_survey!O85),"N.A.",Input_survey!O85)</f>
        <v>7.2</v>
      </c>
      <c r="Q39">
        <f>IF(ISBLANK(Input_survey!P85),"N.A.",Input_survey!P85)</f>
        <v>7</v>
      </c>
      <c r="R39">
        <f>IF(ISBLANK(Input_survey!Q85),"N.A.",Input_survey!Q85)</f>
        <v>7.6</v>
      </c>
      <c r="S39" t="str">
        <f>IF(ISBLANK(Input_survey!R85),"N.A.",Input_survey!R85)</f>
        <v>N.A.</v>
      </c>
      <c r="T39" t="str">
        <f>IF(ISBLANK(Input_survey!S85),"N.A.",Input_survey!S85)</f>
        <v>N.A.</v>
      </c>
      <c r="U39" t="str">
        <f>IF(ISBLANK(Input_survey!T85),"N.A.",Input_survey!T85)</f>
        <v>N.A.</v>
      </c>
      <c r="V39" t="str">
        <f>IF(ISBLANK(Input_survey!U85),"N.A.",Input_survey!U85)</f>
        <v>N.A.</v>
      </c>
      <c r="W39" t="str">
        <f>IF(ISBLANK(Input_survey!V85),"N.A.",Input_survey!V85)</f>
        <v>N.A.</v>
      </c>
      <c r="X39" s="130">
        <f>IF(ISBLANK(Input_survey!W85),"N.A.",Input_survey!W85)</f>
        <v>7.2666666666666657</v>
      </c>
      <c r="Z39">
        <f>IF(ISBLANK(Input_survey!X85),"N.A.",Input_survey!X85)</f>
        <v>7.2</v>
      </c>
      <c r="AA39">
        <f>IF(ISBLANK(Input_survey!Y85),"N.A.",Input_survey!Y85)</f>
        <v>7</v>
      </c>
      <c r="AB39">
        <f>IF(ISBLANK(Input_survey!Z85),"N.A.",Input_survey!Z85)</f>
        <v>7.6</v>
      </c>
      <c r="AC39">
        <f>IF(ISBLANK(Input_survey!AA85),"N.A.",Input_survey!AA85)</f>
        <v>6.6</v>
      </c>
      <c r="AD39">
        <f>IF(ISBLANK(Input_survey!AB85),"N.A.",Input_survey!AB85)</f>
        <v>6.1</v>
      </c>
      <c r="AE39">
        <f>IF(ISBLANK(Input_survey!AC85),"N.A.",Input_survey!AC85)</f>
        <v>7.3</v>
      </c>
      <c r="AF39" t="str">
        <f>IF(ISBLANK(Input_survey!AD85),"N.A.",Input_survey!AD85)</f>
        <v>N.A.</v>
      </c>
      <c r="AG39" t="str">
        <f>IF(ISBLANK(Input_survey!AE85),"N.A.",Input_survey!AE85)</f>
        <v>N.A.</v>
      </c>
      <c r="AH39" t="str">
        <f>IF(ISBLANK(Input_survey!AF85),"N.A.",Input_survey!AF85)</f>
        <v>N.A.</v>
      </c>
      <c r="AI39" t="str">
        <f>IF(ISBLANK(Input_survey!AG85),"N.A.",Input_survey!AG85)</f>
        <v>N.A.</v>
      </c>
      <c r="AJ39" t="str">
        <f>IF(ISBLANK(Input_survey!AH85),"N.A.",Input_survey!AH85)</f>
        <v>N.A.</v>
      </c>
      <c r="AK39" t="str">
        <f>IF(ISBLANK(Input_survey!AI85),"N.A.",Input_survey!AI85)</f>
        <v>N.A.</v>
      </c>
      <c r="AL39" t="str">
        <f>IF(ISBLANK(Input_survey!AJ85),"N.A.",Input_survey!AJ85)</f>
        <v>N.A.</v>
      </c>
      <c r="AM39" t="str">
        <f>IF(ISBLANK(Input_survey!AK85),"N.A.",Input_survey!AK85)</f>
        <v>N.A.</v>
      </c>
      <c r="AN39" t="str">
        <f>IF(ISBLANK(Input_survey!AL85),"N.A.",Input_survey!AL85)</f>
        <v>N.A.</v>
      </c>
      <c r="AO39" t="str">
        <f>IF(ISBLANK(Input_survey!AM85),"N.A.",Input_survey!AM85)</f>
        <v>N.A.</v>
      </c>
      <c r="AP39" t="str">
        <f>IF(ISBLANK(Input_survey!AN85),"N.A.",Input_survey!AN85)</f>
        <v>N.A.</v>
      </c>
      <c r="AQ39" t="str">
        <f>IF(ISBLANK(Input_survey!AO85),"N.A.",Input_survey!AO85)</f>
        <v>N.A.</v>
      </c>
      <c r="AR39" t="str">
        <f>IF(ISBLANK(Input_survey!AP85),"N.A.",Input_survey!AP85)</f>
        <v>N.A.</v>
      </c>
      <c r="AS39" t="str">
        <f>IF(ISBLANK(Input_survey!AQ85),"N.A.",Input_survey!AQ85)</f>
        <v>N.A.</v>
      </c>
      <c r="AT39" t="str">
        <f>IF(ISBLANK(Input_survey!AR85),"N.A.",Input_survey!AR85)</f>
        <v>N.A.</v>
      </c>
      <c r="AU39" t="str">
        <f>IF(ISBLANK(Input_survey!AS85),"N.A.",Input_survey!AS85)</f>
        <v>N.A.</v>
      </c>
      <c r="AV39" t="str">
        <f>IF(ISBLANK(Input_survey!AT85),"N.A.",Input_survey!AT85)</f>
        <v>N.A.</v>
      </c>
      <c r="AW39" t="str">
        <f>IF(ISBLANK(Input_survey!AU85),"N.A.",Input_survey!AU85)</f>
        <v>N.A.</v>
      </c>
      <c r="AX39" t="str">
        <f>IF(ISBLANK(Input_survey!AV85),"N.A.",Input_survey!AV85)</f>
        <v>N.A.</v>
      </c>
      <c r="AY39" t="str">
        <f>IF(ISBLANK(Input_survey!AW85),"N.A.",Input_survey!AW85)</f>
        <v>N.A.</v>
      </c>
      <c r="AZ39" s="145">
        <f>IF(ISBLANK(Input_survey!AX85),"N.A.",Input_survey!AX85)</f>
        <v>6.9666666666666659</v>
      </c>
    </row>
    <row r="40" spans="1:52">
      <c r="A40" s="48">
        <f>Input_survey!B86</f>
        <v>43800</v>
      </c>
      <c r="B40">
        <f>IF(ISBLANK(Input_survey!C86),"N.A.",Input_survey!C86)</f>
        <v>7.8</v>
      </c>
      <c r="C40">
        <f>IF(ISBLANK(Input_survey!D86),"N.A.",Input_survey!D86)</f>
        <v>7.7</v>
      </c>
      <c r="D40" s="130">
        <f>IF(ISBLANK(Input_survey!E86),"N.A.",Input_survey!E86)</f>
        <v>7.75</v>
      </c>
      <c r="F40">
        <f>IF(ISBLANK(Input_survey!F86),"N.A.",Input_survey!F86)</f>
        <v>7</v>
      </c>
      <c r="G40">
        <f>IF(ISBLANK(Input_survey!G86),"N.A.",Input_survey!G86)</f>
        <v>6.9</v>
      </c>
      <c r="H40">
        <f>IF(ISBLANK(Input_survey!H86),"N.A.",Input_survey!H86)</f>
        <v>7</v>
      </c>
      <c r="I40">
        <f>IF(ISBLANK(Input_survey!I86),"N.A.",Input_survey!I86)</f>
        <v>7.1</v>
      </c>
      <c r="J40">
        <f>IF(ISBLANK(Input_survey!J86),"N.A.",Input_survey!J86)</f>
        <v>7.2</v>
      </c>
      <c r="K40" t="str">
        <f>IF(ISBLANK(Input_survey!K86),"N.A.",Input_survey!K86)</f>
        <v>N.A.</v>
      </c>
      <c r="L40" t="str">
        <f>IF(ISBLANK(Input_survey!L86),"N.A.",Input_survey!L86)</f>
        <v>N.A.</v>
      </c>
      <c r="M40" t="str">
        <f>IF(ISBLANK(Input_survey!M86),"N.A.",Input_survey!M86)</f>
        <v>N.A.</v>
      </c>
      <c r="N40" s="130">
        <f>IF(ISBLANK(Input_survey!N86),"N.A.",Input_survey!N86)</f>
        <v>7.0400000000000009</v>
      </c>
      <c r="P40">
        <f>IF(ISBLANK(Input_survey!O86),"N.A.",Input_survey!O86)</f>
        <v>7.2</v>
      </c>
      <c r="Q40">
        <f>IF(ISBLANK(Input_survey!P86),"N.A.",Input_survey!P86)</f>
        <v>7.1</v>
      </c>
      <c r="R40">
        <f>IF(ISBLANK(Input_survey!Q86),"N.A.",Input_survey!Q86)</f>
        <v>7.6</v>
      </c>
      <c r="S40" t="str">
        <f>IF(ISBLANK(Input_survey!R86),"N.A.",Input_survey!R86)</f>
        <v>N.A.</v>
      </c>
      <c r="T40" t="str">
        <f>IF(ISBLANK(Input_survey!S86),"N.A.",Input_survey!S86)</f>
        <v>N.A.</v>
      </c>
      <c r="U40" t="str">
        <f>IF(ISBLANK(Input_survey!T86),"N.A.",Input_survey!T86)</f>
        <v>N.A.</v>
      </c>
      <c r="V40" t="str">
        <f>IF(ISBLANK(Input_survey!U86),"N.A.",Input_survey!U86)</f>
        <v>N.A.</v>
      </c>
      <c r="W40" t="str">
        <f>IF(ISBLANK(Input_survey!V86),"N.A.",Input_survey!V86)</f>
        <v>N.A.</v>
      </c>
      <c r="X40" s="130">
        <f>IF(ISBLANK(Input_survey!W86),"N.A.",Input_survey!W86)</f>
        <v>7.3</v>
      </c>
      <c r="Z40">
        <f>IF(ISBLANK(Input_survey!X86),"N.A.",Input_survey!X86)</f>
        <v>7.2</v>
      </c>
      <c r="AA40">
        <f>IF(ISBLANK(Input_survey!Y86),"N.A.",Input_survey!Y86)</f>
        <v>7.1</v>
      </c>
      <c r="AB40">
        <f>IF(ISBLANK(Input_survey!Z86),"N.A.",Input_survey!Z86)</f>
        <v>7.6</v>
      </c>
      <c r="AC40">
        <f>IF(ISBLANK(Input_survey!AA86),"N.A.",Input_survey!AA86)</f>
        <v>6.7</v>
      </c>
      <c r="AD40">
        <f>IF(ISBLANK(Input_survey!AB86),"N.A.",Input_survey!AB86)</f>
        <v>6.2</v>
      </c>
      <c r="AE40">
        <f>IF(ISBLANK(Input_survey!AC86),"N.A.",Input_survey!AC86)</f>
        <v>7.4</v>
      </c>
      <c r="AF40" t="str">
        <f>IF(ISBLANK(Input_survey!AD86),"N.A.",Input_survey!AD86)</f>
        <v>N.A.</v>
      </c>
      <c r="AG40" t="str">
        <f>IF(ISBLANK(Input_survey!AE86),"N.A.",Input_survey!AE86)</f>
        <v>N.A.</v>
      </c>
      <c r="AH40" t="str">
        <f>IF(ISBLANK(Input_survey!AF86),"N.A.",Input_survey!AF86)</f>
        <v>N.A.</v>
      </c>
      <c r="AI40" t="str">
        <f>IF(ISBLANK(Input_survey!AG86),"N.A.",Input_survey!AG86)</f>
        <v>N.A.</v>
      </c>
      <c r="AJ40" t="str">
        <f>IF(ISBLANK(Input_survey!AH86),"N.A.",Input_survey!AH86)</f>
        <v>N.A.</v>
      </c>
      <c r="AK40" t="str">
        <f>IF(ISBLANK(Input_survey!AI86),"N.A.",Input_survey!AI86)</f>
        <v>N.A.</v>
      </c>
      <c r="AL40" t="str">
        <f>IF(ISBLANK(Input_survey!AJ86),"N.A.",Input_survey!AJ86)</f>
        <v>N.A.</v>
      </c>
      <c r="AM40" t="str">
        <f>IF(ISBLANK(Input_survey!AK86),"N.A.",Input_survey!AK86)</f>
        <v>N.A.</v>
      </c>
      <c r="AN40" t="str">
        <f>IF(ISBLANK(Input_survey!AL86),"N.A.",Input_survey!AL86)</f>
        <v>N.A.</v>
      </c>
      <c r="AO40" t="str">
        <f>IF(ISBLANK(Input_survey!AM86),"N.A.",Input_survey!AM86)</f>
        <v>N.A.</v>
      </c>
      <c r="AP40" t="str">
        <f>IF(ISBLANK(Input_survey!AN86),"N.A.",Input_survey!AN86)</f>
        <v>N.A.</v>
      </c>
      <c r="AQ40" t="str">
        <f>IF(ISBLANK(Input_survey!AO86),"N.A.",Input_survey!AO86)</f>
        <v>N.A.</v>
      </c>
      <c r="AR40" t="str">
        <f>IF(ISBLANK(Input_survey!AP86),"N.A.",Input_survey!AP86)</f>
        <v>N.A.</v>
      </c>
      <c r="AS40" t="str">
        <f>IF(ISBLANK(Input_survey!AQ86),"N.A.",Input_survey!AQ86)</f>
        <v>N.A.</v>
      </c>
      <c r="AT40" t="str">
        <f>IF(ISBLANK(Input_survey!AR86),"N.A.",Input_survey!AR86)</f>
        <v>N.A.</v>
      </c>
      <c r="AU40" t="str">
        <f>IF(ISBLANK(Input_survey!AS86),"N.A.",Input_survey!AS86)</f>
        <v>N.A.</v>
      </c>
      <c r="AV40" t="str">
        <f>IF(ISBLANK(Input_survey!AT86),"N.A.",Input_survey!AT86)</f>
        <v>N.A.</v>
      </c>
      <c r="AW40" t="str">
        <f>IF(ISBLANK(Input_survey!AU86),"N.A.",Input_survey!AU86)</f>
        <v>N.A.</v>
      </c>
      <c r="AX40" t="str">
        <f>IF(ISBLANK(Input_survey!AV86),"N.A.",Input_survey!AV86)</f>
        <v>N.A.</v>
      </c>
      <c r="AY40" t="str">
        <f>IF(ISBLANK(Input_survey!AW86),"N.A.",Input_survey!AW86)</f>
        <v>N.A.</v>
      </c>
      <c r="AZ40" s="145">
        <f>IF(ISBLANK(Input_survey!AX86),"N.A.",Input_survey!AX86)</f>
        <v>7.0333333333333323</v>
      </c>
    </row>
    <row r="41" spans="1:52">
      <c r="A41" s="139"/>
      <c r="C41" s="130"/>
      <c r="D41" s="130"/>
      <c r="F41" s="130"/>
      <c r="G41" s="130"/>
      <c r="H41" s="130"/>
      <c r="I41" s="130"/>
      <c r="J41" s="130"/>
      <c r="N41" s="130"/>
      <c r="P41" s="130"/>
      <c r="Q41" s="130"/>
      <c r="R41" s="130"/>
      <c r="S41" s="130"/>
      <c r="T41" s="130"/>
      <c r="U41" s="130"/>
      <c r="V41" s="130"/>
      <c r="W41" s="130"/>
      <c r="X41" s="130"/>
      <c r="Z41" s="130"/>
      <c r="AA41" s="130"/>
      <c r="AB41" s="130"/>
      <c r="AC41" s="130"/>
      <c r="AD41" s="130"/>
      <c r="AE41" s="130"/>
      <c r="AF41" s="130"/>
      <c r="AG41" s="130"/>
      <c r="AH41" s="130"/>
      <c r="AI41" s="130"/>
      <c r="AJ41" s="130"/>
      <c r="AK41" s="130"/>
      <c r="AL41" s="130"/>
      <c r="AM41" s="130"/>
      <c r="AN41" s="130"/>
      <c r="AO41" s="130"/>
      <c r="AP41" s="130"/>
      <c r="AQ41" s="130"/>
      <c r="AR41" s="130"/>
      <c r="AS41" s="130"/>
      <c r="AT41" s="130"/>
      <c r="AU41" s="130"/>
      <c r="AV41" s="130"/>
      <c r="AW41" s="130"/>
      <c r="AX41" s="130"/>
      <c r="AY41" s="130"/>
      <c r="AZ41" s="145"/>
    </row>
    <row r="42" spans="1:52">
      <c r="A42" s="12"/>
      <c r="D42" s="130"/>
      <c r="N42" s="130"/>
      <c r="X42" s="130"/>
      <c r="AZ42" s="145"/>
    </row>
    <row r="43" spans="1:52">
      <c r="A43" s="12"/>
      <c r="D43" s="130"/>
      <c r="N43" s="130"/>
      <c r="X43" s="130"/>
      <c r="AZ43" s="145"/>
    </row>
    <row r="44" spans="1:52">
      <c r="A44" s="12"/>
      <c r="D44" s="130"/>
      <c r="N44" s="130"/>
      <c r="X44" s="130"/>
      <c r="AZ44" s="145"/>
    </row>
    <row r="45" spans="1:52">
      <c r="A45" s="12"/>
      <c r="D45" s="130"/>
      <c r="N45" s="130"/>
      <c r="X45" s="130"/>
      <c r="AZ45" s="145"/>
    </row>
    <row r="46" spans="1:52">
      <c r="A46" s="12"/>
      <c r="D46" s="130"/>
      <c r="N46" s="130"/>
      <c r="X46" s="130"/>
      <c r="AZ46" s="145"/>
    </row>
    <row r="47" spans="1:52">
      <c r="A47" s="12"/>
      <c r="D47" s="130"/>
      <c r="N47" s="130"/>
      <c r="X47" s="130"/>
      <c r="AZ47" s="145"/>
    </row>
    <row r="48" spans="1:52">
      <c r="A48" s="12"/>
      <c r="D48" s="130"/>
      <c r="N48" s="130"/>
      <c r="X48" s="130"/>
      <c r="AZ48" s="145"/>
    </row>
    <row r="49" spans="1:52">
      <c r="A49" s="12"/>
      <c r="D49" s="130"/>
      <c r="N49" s="130"/>
      <c r="X49" s="130"/>
      <c r="AZ49" s="145"/>
    </row>
    <row r="50" spans="1:52">
      <c r="A50" s="12"/>
      <c r="D50" s="130"/>
      <c r="N50" s="130"/>
      <c r="X50" s="130"/>
      <c r="AZ50" s="145"/>
    </row>
    <row r="51" spans="1:52">
      <c r="A51" s="12"/>
      <c r="D51" s="130"/>
      <c r="N51" s="130"/>
      <c r="X51" s="130"/>
      <c r="AZ51" s="145"/>
    </row>
    <row r="52" spans="1:52">
      <c r="A52" s="12"/>
      <c r="D52" s="130"/>
      <c r="N52" s="130"/>
      <c r="X52" s="130"/>
      <c r="AZ52" s="145"/>
    </row>
    <row r="53" spans="1:52">
      <c r="A53" s="12"/>
      <c r="D53" s="130"/>
      <c r="N53" s="130"/>
      <c r="X53" s="130"/>
      <c r="AZ53" s="145"/>
    </row>
    <row r="54" spans="1:52">
      <c r="A54" s="12"/>
      <c r="D54" s="130"/>
      <c r="N54" s="130"/>
      <c r="X54" s="130"/>
      <c r="AZ54" s="145"/>
    </row>
    <row r="55" spans="1:52">
      <c r="A55" s="12"/>
      <c r="D55" s="130"/>
      <c r="N55" s="130"/>
      <c r="X55" s="130"/>
      <c r="AZ55" s="145"/>
    </row>
    <row r="56" spans="1:52">
      <c r="A56" s="12"/>
      <c r="D56" s="130"/>
      <c r="N56" s="130"/>
      <c r="X56" s="130"/>
      <c r="AZ56" s="145"/>
    </row>
    <row r="57" spans="1:52">
      <c r="A57" s="12"/>
      <c r="D57" s="130"/>
      <c r="N57" s="130"/>
      <c r="X57" s="130"/>
      <c r="AZ57" s="145"/>
    </row>
    <row r="58" spans="1:52">
      <c r="A58" s="12"/>
      <c r="D58" s="130"/>
      <c r="N58" s="130"/>
      <c r="X58" s="130"/>
      <c r="AZ58" s="145"/>
    </row>
    <row r="59" spans="1:52">
      <c r="A59" s="12"/>
      <c r="D59" s="130"/>
      <c r="N59" s="130"/>
      <c r="X59" s="130"/>
      <c r="AZ59" s="145"/>
    </row>
    <row r="60" spans="1:52">
      <c r="A60" s="12"/>
      <c r="D60" s="130"/>
      <c r="N60" s="130"/>
      <c r="X60" s="130"/>
      <c r="AZ60" s="145"/>
    </row>
    <row r="61" spans="1:52">
      <c r="A61" s="12"/>
      <c r="D61" s="130"/>
      <c r="N61" s="130"/>
      <c r="X61" s="130"/>
      <c r="AZ61" s="145"/>
    </row>
    <row r="62" spans="1:52">
      <c r="A62" s="12"/>
      <c r="D62" s="130"/>
      <c r="N62" s="130"/>
      <c r="X62" s="130"/>
      <c r="AZ62" s="145"/>
    </row>
    <row r="63" spans="1:52">
      <c r="A63" s="12"/>
      <c r="D63" s="130"/>
      <c r="N63" s="130"/>
      <c r="X63" s="130"/>
      <c r="AZ63" s="145"/>
    </row>
    <row r="64" spans="1:52">
      <c r="A64" s="12"/>
      <c r="D64" s="130"/>
      <c r="N64" s="130"/>
      <c r="X64" s="130"/>
      <c r="AZ64" s="145"/>
    </row>
    <row r="65" spans="1:52" ht="15.75" thickBot="1">
      <c r="A65" s="14"/>
      <c r="B65" s="16"/>
      <c r="C65" s="16"/>
      <c r="D65" s="146"/>
      <c r="E65" s="16"/>
      <c r="F65" s="16"/>
      <c r="G65" s="16"/>
      <c r="H65" s="16"/>
      <c r="I65" s="16"/>
      <c r="J65" s="16"/>
      <c r="K65" s="16"/>
      <c r="L65" s="16"/>
      <c r="M65" s="16"/>
      <c r="N65" s="146"/>
      <c r="O65" s="16"/>
      <c r="P65" s="16"/>
      <c r="Q65" s="16"/>
      <c r="R65" s="16"/>
      <c r="S65" s="16"/>
      <c r="T65" s="16"/>
      <c r="U65" s="16"/>
      <c r="V65" s="16"/>
      <c r="W65" s="16"/>
      <c r="X65" s="14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54"/>
    </row>
    <row r="66" spans="1:52">
      <c r="D66" s="130"/>
      <c r="N66" s="130"/>
      <c r="X66" s="130"/>
      <c r="AZ66" s="130"/>
    </row>
    <row r="67" spans="1:52">
      <c r="D67" s="130"/>
      <c r="N67" s="130"/>
      <c r="X67" s="130"/>
      <c r="AZ67" s="130"/>
    </row>
    <row r="68" spans="1:52">
      <c r="D68" s="130"/>
      <c r="N68" s="130"/>
      <c r="X68" s="130"/>
      <c r="AZ68" s="130"/>
    </row>
    <row r="69" spans="1:52" ht="27" thickBot="1">
      <c r="A69" s="116" t="s">
        <v>291</v>
      </c>
      <c r="B69" s="50"/>
      <c r="C69" s="50"/>
      <c r="D69" s="140"/>
      <c r="E69" s="50"/>
      <c r="F69" s="50"/>
      <c r="G69" s="50"/>
      <c r="H69" s="50"/>
      <c r="I69" s="50"/>
      <c r="J69" s="50"/>
      <c r="K69" s="50"/>
      <c r="L69" s="50"/>
      <c r="M69" s="50"/>
      <c r="N69" s="140"/>
      <c r="O69" s="50"/>
      <c r="P69" s="50"/>
      <c r="Q69" s="50"/>
      <c r="R69" s="50"/>
      <c r="S69" s="50"/>
      <c r="T69" s="50"/>
      <c r="U69" s="50"/>
      <c r="V69" s="50"/>
      <c r="W69" s="50"/>
      <c r="X69" s="140"/>
      <c r="Y69" s="50"/>
      <c r="Z69" s="50"/>
      <c r="AA69" s="50"/>
      <c r="AB69" s="50"/>
      <c r="AC69" s="50"/>
      <c r="AD69" s="50"/>
      <c r="AE69" s="50"/>
      <c r="AF69" s="50"/>
      <c r="AG69" s="50"/>
      <c r="AH69" s="50"/>
      <c r="AI69" s="50"/>
      <c r="AJ69" s="50"/>
      <c r="AK69" s="50"/>
      <c r="AL69" s="50"/>
      <c r="AM69" s="50"/>
      <c r="AN69" s="50"/>
      <c r="AO69" s="50"/>
      <c r="AP69" s="50"/>
      <c r="AQ69" s="50"/>
      <c r="AR69" s="50"/>
      <c r="AS69" s="50"/>
      <c r="AT69" s="50"/>
      <c r="AU69" s="50"/>
      <c r="AV69" s="50"/>
      <c r="AW69" s="50"/>
      <c r="AX69" s="50"/>
      <c r="AY69" s="50"/>
      <c r="AZ69" s="140"/>
    </row>
    <row r="70" spans="1:52" ht="26.25">
      <c r="A70" s="114" t="s">
        <v>118</v>
      </c>
      <c r="B70" s="51"/>
      <c r="C70" s="51"/>
      <c r="D70" s="149"/>
      <c r="E70" s="51"/>
      <c r="F70" s="115" t="s">
        <v>153</v>
      </c>
      <c r="G70" s="47"/>
      <c r="H70" s="47"/>
      <c r="I70" s="51"/>
      <c r="J70" s="51"/>
      <c r="K70" s="51"/>
      <c r="L70" s="51"/>
      <c r="M70" s="51"/>
      <c r="N70" s="149"/>
      <c r="O70" s="51"/>
      <c r="P70" s="115" t="s">
        <v>154</v>
      </c>
      <c r="Q70" s="47"/>
      <c r="R70" s="47"/>
      <c r="S70" s="51"/>
      <c r="T70" s="51"/>
      <c r="U70" s="51"/>
      <c r="V70" s="51"/>
      <c r="W70" s="51"/>
      <c r="X70" s="149"/>
      <c r="Y70" s="51"/>
      <c r="Z70" s="115" t="s">
        <v>155</v>
      </c>
      <c r="AA70" s="47"/>
      <c r="AB70" s="47"/>
      <c r="AC70" s="51"/>
      <c r="AD70" s="51"/>
      <c r="AE70" s="51"/>
      <c r="AF70" s="51"/>
      <c r="AG70" s="51"/>
      <c r="AH70" s="51"/>
      <c r="AI70" s="51"/>
      <c r="AJ70" s="51"/>
      <c r="AK70" s="51"/>
      <c r="AL70" s="51"/>
      <c r="AM70" s="51"/>
      <c r="AN70" s="51"/>
      <c r="AO70" s="51"/>
      <c r="AP70" s="51"/>
      <c r="AQ70" s="51"/>
      <c r="AR70" s="51"/>
      <c r="AS70" s="51"/>
      <c r="AT70" s="51"/>
      <c r="AU70" s="51"/>
      <c r="AV70" s="51"/>
      <c r="AW70" s="51"/>
      <c r="AX70" s="51"/>
      <c r="AY70" s="51"/>
      <c r="AZ70" s="155"/>
    </row>
    <row r="71" spans="1:52">
      <c r="A71" s="52"/>
      <c r="B71" s="46" t="str">
        <f>Input_survey!C131</f>
        <v>Femmina</v>
      </c>
      <c r="C71" s="46" t="str">
        <f>Input_survey!D131</f>
        <v>Maschio</v>
      </c>
      <c r="D71" s="150" t="str">
        <f>Input_survey!E131</f>
        <v>Totale complessivo</v>
      </c>
      <c r="E71" s="50"/>
      <c r="F71" s="46" t="str">
        <f>Input_survey!F131</f>
        <v>Fino a 30 anni</v>
      </c>
      <c r="G71" s="46" t="str">
        <f>Input_survey!G131</f>
        <v>31-35 anni</v>
      </c>
      <c r="H71" s="46" t="str">
        <f>Input_survey!H131</f>
        <v>36-45 anni</v>
      </c>
      <c r="I71" s="46" t="str">
        <f>Input_survey!I131</f>
        <v>46-55 anni</v>
      </c>
      <c r="J71" s="46" t="str">
        <f>Input_survey!J131</f>
        <v>Oltre 55 anni</v>
      </c>
      <c r="K71" s="46">
        <f>Input_survey!K131</f>
        <v>0</v>
      </c>
      <c r="L71" s="46">
        <f>Input_survey!L131</f>
        <v>0</v>
      </c>
      <c r="M71" s="46">
        <f>Input_survey!M131</f>
        <v>0</v>
      </c>
      <c r="N71" s="150" t="str">
        <f>Input_survey!N131</f>
        <v>Totale complessivo</v>
      </c>
      <c r="O71" s="50"/>
      <c r="P71" s="46" t="str">
        <f>Input_survey!O131</f>
        <v>Dirigente</v>
      </c>
      <c r="Q71" s="46" t="str">
        <f>Input_survey!P131</f>
        <v>Quadro</v>
      </c>
      <c r="R71" s="46" t="str">
        <f>Input_survey!Q131</f>
        <v>Impiegato</v>
      </c>
      <c r="S71" s="46">
        <f>Input_survey!R131</f>
        <v>0</v>
      </c>
      <c r="T71" s="46">
        <f>Input_survey!S131</f>
        <v>0</v>
      </c>
      <c r="U71" s="46">
        <f>Input_survey!T131</f>
        <v>0</v>
      </c>
      <c r="V71" s="46">
        <f>Input_survey!U131</f>
        <v>0</v>
      </c>
      <c r="W71" s="46">
        <f>Input_survey!V131</f>
        <v>0</v>
      </c>
      <c r="X71" s="150" t="str">
        <f>Input_survey!W131</f>
        <v>Totale complessivo</v>
      </c>
      <c r="Y71" s="50"/>
      <c r="Z71" s="46" t="str">
        <f>Input_survey!X131</f>
        <v>CORPORATE</v>
      </c>
      <c r="AA71" s="46" t="str">
        <f>Input_survey!Y131</f>
        <v>SALES</v>
      </c>
      <c r="AB71" s="46" t="str">
        <f>Input_survey!Z131</f>
        <v>R&amp;D</v>
      </c>
      <c r="AC71" s="46" t="str">
        <f>Input_survey!AA131</f>
        <v>IT</v>
      </c>
      <c r="AD71" s="46" t="str">
        <f>Input_survey!AB131</f>
        <v>HR</v>
      </c>
      <c r="AE71" s="46" t="str">
        <f>Input_survey!AC131</f>
        <v>MARKETING</v>
      </c>
      <c r="AF71" s="46">
        <f>Input_survey!AD131</f>
        <v>0</v>
      </c>
      <c r="AG71" s="46">
        <f>Input_survey!AE131</f>
        <v>0</v>
      </c>
      <c r="AH71" s="46">
        <f>Input_survey!AF131</f>
        <v>0</v>
      </c>
      <c r="AI71" s="46">
        <f>Input_survey!AG131</f>
        <v>0</v>
      </c>
      <c r="AJ71" s="46">
        <f>Input_survey!AH131</f>
        <v>0</v>
      </c>
      <c r="AK71" s="46">
        <f>Input_survey!AI131</f>
        <v>0</v>
      </c>
      <c r="AL71" s="46">
        <f>Input_survey!AJ131</f>
        <v>0</v>
      </c>
      <c r="AM71" s="46">
        <f>Input_survey!AK131</f>
        <v>0</v>
      </c>
      <c r="AN71" s="46">
        <f>Input_survey!AL131</f>
        <v>0</v>
      </c>
      <c r="AO71" s="46">
        <f>Input_survey!AM131</f>
        <v>0</v>
      </c>
      <c r="AP71" s="46">
        <f>Input_survey!AN131</f>
        <v>0</v>
      </c>
      <c r="AQ71" s="46">
        <f>Input_survey!AO131</f>
        <v>0</v>
      </c>
      <c r="AR71" s="46">
        <f>Input_survey!AP131</f>
        <v>0</v>
      </c>
      <c r="AS71" s="46">
        <f>Input_survey!AQ131</f>
        <v>0</v>
      </c>
      <c r="AT71" s="46">
        <f>Input_survey!AR131</f>
        <v>0</v>
      </c>
      <c r="AU71" s="46">
        <f>Input_survey!AS131</f>
        <v>0</v>
      </c>
      <c r="AV71" s="46">
        <f>Input_survey!AT131</f>
        <v>0</v>
      </c>
      <c r="AW71" s="46">
        <f>Input_survey!AU131</f>
        <v>0</v>
      </c>
      <c r="AX71" s="46">
        <f>Input_survey!AV131</f>
        <v>0</v>
      </c>
      <c r="AY71" s="46">
        <f>Input_survey!AW131</f>
        <v>0</v>
      </c>
      <c r="AZ71" s="156" t="str">
        <f>Input_survey!AX131</f>
        <v>Totale complessivo</v>
      </c>
    </row>
    <row r="72" spans="1:52">
      <c r="A72" s="54">
        <f>Input_survey!B132</f>
        <v>43466</v>
      </c>
      <c r="B72" s="50">
        <f>IF(ISBLANK(Input_survey!C132),"N.A.",Input_survey!C132)</f>
        <v>8.5</v>
      </c>
      <c r="C72" s="50">
        <f>IF(ISBLANK(Input_survey!D132),"N.A.",Input_survey!D132)</f>
        <v>8.3000000000000007</v>
      </c>
      <c r="D72" s="140">
        <f>IF(ISBLANK(Input_survey!E132),"N.A.",Input_survey!E132)</f>
        <v>8.4</v>
      </c>
      <c r="E72" s="50"/>
      <c r="F72" s="50">
        <f>IF(ISBLANK(Input_survey!F132),"N.A.",Input_survey!F132)</f>
        <v>6.2</v>
      </c>
      <c r="G72" s="50">
        <f>IF(ISBLANK(Input_survey!G132),"N.A.",Input_survey!G132)</f>
        <v>6.1</v>
      </c>
      <c r="H72" s="50">
        <f>IF(ISBLANK(Input_survey!H132),"N.A.",Input_survey!H132)</f>
        <v>6</v>
      </c>
      <c r="I72" s="50">
        <f>IF(ISBLANK(Input_survey!I132),"N.A.",Input_survey!I132)</f>
        <v>6.3</v>
      </c>
      <c r="J72" s="50">
        <f>IF(ISBLANK(Input_survey!J132),"N.A.",Input_survey!J132)</f>
        <v>6.8</v>
      </c>
      <c r="K72" s="50" t="str">
        <f>IF(ISBLANK(Input_survey!K132),"N.A.",Input_survey!K132)</f>
        <v>N.A.</v>
      </c>
      <c r="L72" s="50" t="str">
        <f>IF(ISBLANK(Input_survey!L132),"N.A.",Input_survey!L132)</f>
        <v>N.A.</v>
      </c>
      <c r="M72" s="50" t="str">
        <f>IF(ISBLANK(Input_survey!M132),"N.A.",Input_survey!M132)</f>
        <v>N.A.</v>
      </c>
      <c r="N72" s="140">
        <f>IF(ISBLANK(Input_survey!N132),"N.A.",Input_survey!N132)</f>
        <v>6.28</v>
      </c>
      <c r="O72" s="50"/>
      <c r="P72" s="50">
        <f>IF(ISBLANK(Input_survey!O132),"N.A.",Input_survey!O132)</f>
        <v>7.1</v>
      </c>
      <c r="Q72" s="50">
        <f>IF(ISBLANK(Input_survey!P132),"N.A.",Input_survey!P132)</f>
        <v>7</v>
      </c>
      <c r="R72" s="50">
        <f>IF(ISBLANK(Input_survey!Q132),"N.A.",Input_survey!Q132)</f>
        <v>7.5</v>
      </c>
      <c r="S72" s="50" t="str">
        <f>IF(ISBLANK(Input_survey!R132),"N.A.",Input_survey!R132)</f>
        <v>N.A.</v>
      </c>
      <c r="T72" s="50" t="str">
        <f>IF(ISBLANK(Input_survey!S132),"N.A.",Input_survey!S132)</f>
        <v>N.A.</v>
      </c>
      <c r="U72" s="50" t="str">
        <f>IF(ISBLANK(Input_survey!T132),"N.A.",Input_survey!T132)</f>
        <v>N.A.</v>
      </c>
      <c r="V72" s="50" t="str">
        <f>IF(ISBLANK(Input_survey!U132),"N.A.",Input_survey!U132)</f>
        <v>N.A.</v>
      </c>
      <c r="W72" s="50" t="str">
        <f>IF(ISBLANK(Input_survey!V132),"N.A.",Input_survey!V132)</f>
        <v>N.A.</v>
      </c>
      <c r="X72" s="140">
        <f>IF(ISBLANK(Input_survey!W132),"N.A.",Input_survey!W132)</f>
        <v>7.2</v>
      </c>
      <c r="Y72" s="50"/>
      <c r="Z72" s="50">
        <f>IF(ISBLANK(Input_survey!X132),"N.A.",Input_survey!X132)</f>
        <v>7.1</v>
      </c>
      <c r="AA72" s="50">
        <f>IF(ISBLANK(Input_survey!Y132),"N.A.",Input_survey!Y132)</f>
        <v>7</v>
      </c>
      <c r="AB72" s="50">
        <f>IF(ISBLANK(Input_survey!Z132),"N.A.",Input_survey!Z132)</f>
        <v>7.5</v>
      </c>
      <c r="AC72" s="50">
        <f>IF(ISBLANK(Input_survey!AA132),"N.A.",Input_survey!AA132)</f>
        <v>6.5</v>
      </c>
      <c r="AD72" s="50">
        <f>IF(ISBLANK(Input_survey!AB132),"N.A.",Input_survey!AB132)</f>
        <v>6</v>
      </c>
      <c r="AE72" s="50">
        <f>IF(ISBLANK(Input_survey!AC132),"N.A.",Input_survey!AC132)</f>
        <v>7.2</v>
      </c>
      <c r="AF72" s="50" t="str">
        <f>IF(ISBLANK(Input_survey!AD132),"N.A.",Input_survey!AD132)</f>
        <v>N.A.</v>
      </c>
      <c r="AG72" s="50" t="str">
        <f>IF(ISBLANK(Input_survey!AE132),"N.A.",Input_survey!AE132)</f>
        <v>N.A.</v>
      </c>
      <c r="AH72" s="50" t="str">
        <f>IF(ISBLANK(Input_survey!AF132),"N.A.",Input_survey!AF132)</f>
        <v>N.A.</v>
      </c>
      <c r="AI72" s="50" t="str">
        <f>IF(ISBLANK(Input_survey!AG132),"N.A.",Input_survey!AG132)</f>
        <v>N.A.</v>
      </c>
      <c r="AJ72" s="50" t="str">
        <f>IF(ISBLANK(Input_survey!AH132),"N.A.",Input_survey!AH132)</f>
        <v>N.A.</v>
      </c>
      <c r="AK72" s="50" t="str">
        <f>IF(ISBLANK(Input_survey!AI132),"N.A.",Input_survey!AI132)</f>
        <v>N.A.</v>
      </c>
      <c r="AL72" s="50" t="str">
        <f>IF(ISBLANK(Input_survey!AJ132),"N.A.",Input_survey!AJ132)</f>
        <v>N.A.</v>
      </c>
      <c r="AM72" s="50" t="str">
        <f>IF(ISBLANK(Input_survey!AK132),"N.A.",Input_survey!AK132)</f>
        <v>N.A.</v>
      </c>
      <c r="AN72" s="50" t="str">
        <f>IF(ISBLANK(Input_survey!AL132),"N.A.",Input_survey!AL132)</f>
        <v>N.A.</v>
      </c>
      <c r="AO72" s="50" t="str">
        <f>IF(ISBLANK(Input_survey!AM132),"N.A.",Input_survey!AM132)</f>
        <v>N.A.</v>
      </c>
      <c r="AP72" s="50" t="str">
        <f>IF(ISBLANK(Input_survey!AN132),"N.A.",Input_survey!AN132)</f>
        <v>N.A.</v>
      </c>
      <c r="AQ72" s="50" t="str">
        <f>IF(ISBLANK(Input_survey!AO132),"N.A.",Input_survey!AO132)</f>
        <v>N.A.</v>
      </c>
      <c r="AR72" s="50" t="str">
        <f>IF(ISBLANK(Input_survey!AP132),"N.A.",Input_survey!AP132)</f>
        <v>N.A.</v>
      </c>
      <c r="AS72" s="50" t="str">
        <f>IF(ISBLANK(Input_survey!AQ132),"N.A.",Input_survey!AQ132)</f>
        <v>N.A.</v>
      </c>
      <c r="AT72" s="50" t="str">
        <f>IF(ISBLANK(Input_survey!AR132),"N.A.",Input_survey!AR132)</f>
        <v>N.A.</v>
      </c>
      <c r="AU72" s="50" t="str">
        <f>IF(ISBLANK(Input_survey!AS132),"N.A.",Input_survey!AS132)</f>
        <v>N.A.</v>
      </c>
      <c r="AV72" s="50" t="str">
        <f>IF(ISBLANK(Input_survey!AT132),"N.A.",Input_survey!AT132)</f>
        <v>N.A.</v>
      </c>
      <c r="AW72" s="50" t="str">
        <f>IF(ISBLANK(Input_survey!AU132),"N.A.",Input_survey!AU132)</f>
        <v>N.A.</v>
      </c>
      <c r="AX72" s="50" t="str">
        <f>IF(ISBLANK(Input_survey!AV132),"N.A.",Input_survey!AV132)</f>
        <v>N.A.</v>
      </c>
      <c r="AY72" s="50" t="str">
        <f>IF(ISBLANK(Input_survey!AW132),"N.A.",Input_survey!AW132)</f>
        <v>N.A.</v>
      </c>
      <c r="AZ72" s="157">
        <f>IF(ISBLANK(Input_survey!AX132),"N.A.",Input_survey!AX132)</f>
        <v>6.8833333333333337</v>
      </c>
    </row>
    <row r="73" spans="1:52">
      <c r="A73" s="54">
        <f>Input_survey!B133</f>
        <v>43617</v>
      </c>
      <c r="B73" s="50">
        <f>IF(ISBLANK(Input_survey!C133),"N.A.",Input_survey!C133)</f>
        <v>8.5</v>
      </c>
      <c r="C73" s="50">
        <f>IF(ISBLANK(Input_survey!D133),"N.A.",Input_survey!D133)</f>
        <v>8.4</v>
      </c>
      <c r="D73" s="140">
        <f>IF(ISBLANK(Input_survey!E133),"N.A.",Input_survey!E133)</f>
        <v>8.4499999999999993</v>
      </c>
      <c r="E73" s="50"/>
      <c r="F73" s="50">
        <f>IF(ISBLANK(Input_survey!F133),"N.A.",Input_survey!F133)</f>
        <v>6.2</v>
      </c>
      <c r="G73" s="50">
        <f>IF(ISBLANK(Input_survey!G133),"N.A.",Input_survey!G133)</f>
        <v>6.2</v>
      </c>
      <c r="H73" s="50">
        <f>IF(ISBLANK(Input_survey!H133),"N.A.",Input_survey!H133)</f>
        <v>6.1</v>
      </c>
      <c r="I73" s="50">
        <f>IF(ISBLANK(Input_survey!I133),"N.A.",Input_survey!I133)</f>
        <v>6.4</v>
      </c>
      <c r="J73" s="50">
        <f>IF(ISBLANK(Input_survey!J133),"N.A.",Input_survey!J133)</f>
        <v>6.9</v>
      </c>
      <c r="K73" s="50" t="str">
        <f>IF(ISBLANK(Input_survey!K133),"N.A.",Input_survey!K133)</f>
        <v>N.A.</v>
      </c>
      <c r="L73" s="50" t="str">
        <f>IF(ISBLANK(Input_survey!L133),"N.A.",Input_survey!L133)</f>
        <v>N.A.</v>
      </c>
      <c r="M73" s="50" t="str">
        <f>IF(ISBLANK(Input_survey!M133),"N.A.",Input_survey!M133)</f>
        <v>N.A.</v>
      </c>
      <c r="N73" s="140">
        <f>IF(ISBLANK(Input_survey!N133),"N.A.",Input_survey!N133)</f>
        <v>6.3599999999999994</v>
      </c>
      <c r="O73" s="50"/>
      <c r="P73" s="50">
        <f>IF(ISBLANK(Input_survey!O133),"N.A.",Input_survey!O133)</f>
        <v>7.2</v>
      </c>
      <c r="Q73" s="50">
        <f>IF(ISBLANK(Input_survey!P133),"N.A.",Input_survey!P133)</f>
        <v>7</v>
      </c>
      <c r="R73" s="50">
        <f>IF(ISBLANK(Input_survey!Q133),"N.A.",Input_survey!Q133)</f>
        <v>7.6</v>
      </c>
      <c r="S73" s="50" t="str">
        <f>IF(ISBLANK(Input_survey!R133),"N.A.",Input_survey!R133)</f>
        <v>N.A.</v>
      </c>
      <c r="T73" s="50" t="str">
        <f>IF(ISBLANK(Input_survey!S133),"N.A.",Input_survey!S133)</f>
        <v>N.A.</v>
      </c>
      <c r="U73" s="50" t="str">
        <f>IF(ISBLANK(Input_survey!T133),"N.A.",Input_survey!T133)</f>
        <v>N.A.</v>
      </c>
      <c r="V73" s="50" t="str">
        <f>IF(ISBLANK(Input_survey!U133),"N.A.",Input_survey!U133)</f>
        <v>N.A.</v>
      </c>
      <c r="W73" s="50" t="str">
        <f>IF(ISBLANK(Input_survey!V133),"N.A.",Input_survey!V133)</f>
        <v>N.A.</v>
      </c>
      <c r="X73" s="140">
        <f>IF(ISBLANK(Input_survey!W133),"N.A.",Input_survey!W133)</f>
        <v>7.2666666666666657</v>
      </c>
      <c r="Y73" s="50"/>
      <c r="Z73" s="50">
        <f>IF(ISBLANK(Input_survey!X133),"N.A.",Input_survey!X133)</f>
        <v>7.2</v>
      </c>
      <c r="AA73" s="50">
        <f>IF(ISBLANK(Input_survey!Y133),"N.A.",Input_survey!Y133)</f>
        <v>7</v>
      </c>
      <c r="AB73" s="50">
        <f>IF(ISBLANK(Input_survey!Z133),"N.A.",Input_survey!Z133)</f>
        <v>7.6</v>
      </c>
      <c r="AC73" s="50">
        <f>IF(ISBLANK(Input_survey!AA133),"N.A.",Input_survey!AA133)</f>
        <v>6.6</v>
      </c>
      <c r="AD73" s="50">
        <f>IF(ISBLANK(Input_survey!AB133),"N.A.",Input_survey!AB133)</f>
        <v>6.1</v>
      </c>
      <c r="AE73" s="50">
        <f>IF(ISBLANK(Input_survey!AC133),"N.A.",Input_survey!AC133)</f>
        <v>7.3</v>
      </c>
      <c r="AF73" s="50" t="str">
        <f>IF(ISBLANK(Input_survey!AD133),"N.A.",Input_survey!AD133)</f>
        <v>N.A.</v>
      </c>
      <c r="AG73" s="50" t="str">
        <f>IF(ISBLANK(Input_survey!AE133),"N.A.",Input_survey!AE133)</f>
        <v>N.A.</v>
      </c>
      <c r="AH73" s="50" t="str">
        <f>IF(ISBLANK(Input_survey!AF133),"N.A.",Input_survey!AF133)</f>
        <v>N.A.</v>
      </c>
      <c r="AI73" s="50" t="str">
        <f>IF(ISBLANK(Input_survey!AG133),"N.A.",Input_survey!AG133)</f>
        <v>N.A.</v>
      </c>
      <c r="AJ73" s="50" t="str">
        <f>IF(ISBLANK(Input_survey!AH133),"N.A.",Input_survey!AH133)</f>
        <v>N.A.</v>
      </c>
      <c r="AK73" s="50" t="str">
        <f>IF(ISBLANK(Input_survey!AI133),"N.A.",Input_survey!AI133)</f>
        <v>N.A.</v>
      </c>
      <c r="AL73" s="50" t="str">
        <f>IF(ISBLANK(Input_survey!AJ133),"N.A.",Input_survey!AJ133)</f>
        <v>N.A.</v>
      </c>
      <c r="AM73" s="50" t="str">
        <f>IF(ISBLANK(Input_survey!AK133),"N.A.",Input_survey!AK133)</f>
        <v>N.A.</v>
      </c>
      <c r="AN73" s="50" t="str">
        <f>IF(ISBLANK(Input_survey!AL133),"N.A.",Input_survey!AL133)</f>
        <v>N.A.</v>
      </c>
      <c r="AO73" s="50" t="str">
        <f>IF(ISBLANK(Input_survey!AM133),"N.A.",Input_survey!AM133)</f>
        <v>N.A.</v>
      </c>
      <c r="AP73" s="50" t="str">
        <f>IF(ISBLANK(Input_survey!AN133),"N.A.",Input_survey!AN133)</f>
        <v>N.A.</v>
      </c>
      <c r="AQ73" s="50" t="str">
        <f>IF(ISBLANK(Input_survey!AO133),"N.A.",Input_survey!AO133)</f>
        <v>N.A.</v>
      </c>
      <c r="AR73" s="50" t="str">
        <f>IF(ISBLANK(Input_survey!AP133),"N.A.",Input_survey!AP133)</f>
        <v>N.A.</v>
      </c>
      <c r="AS73" s="50" t="str">
        <f>IF(ISBLANK(Input_survey!AQ133),"N.A.",Input_survey!AQ133)</f>
        <v>N.A.</v>
      </c>
      <c r="AT73" s="50" t="str">
        <f>IF(ISBLANK(Input_survey!AR133),"N.A.",Input_survey!AR133)</f>
        <v>N.A.</v>
      </c>
      <c r="AU73" s="50" t="str">
        <f>IF(ISBLANK(Input_survey!AS133),"N.A.",Input_survey!AS133)</f>
        <v>N.A.</v>
      </c>
      <c r="AV73" s="50" t="str">
        <f>IF(ISBLANK(Input_survey!AT133),"N.A.",Input_survey!AT133)</f>
        <v>N.A.</v>
      </c>
      <c r="AW73" s="50" t="str">
        <f>IF(ISBLANK(Input_survey!AU133),"N.A.",Input_survey!AU133)</f>
        <v>N.A.</v>
      </c>
      <c r="AX73" s="50" t="str">
        <f>IF(ISBLANK(Input_survey!AV133),"N.A.",Input_survey!AV133)</f>
        <v>N.A.</v>
      </c>
      <c r="AY73" s="50" t="str">
        <f>IF(ISBLANK(Input_survey!AW133),"N.A.",Input_survey!AW133)</f>
        <v>N.A.</v>
      </c>
      <c r="AZ73" s="157">
        <f>IF(ISBLANK(Input_survey!AX133),"N.A.",Input_survey!AX133)</f>
        <v>6.9666666666666659</v>
      </c>
    </row>
    <row r="74" spans="1:52">
      <c r="A74" s="54">
        <f>Input_survey!B134</f>
        <v>43800</v>
      </c>
      <c r="B74" s="50">
        <f>IF(ISBLANK(Input_survey!C134),"N.A.",Input_survey!C134)</f>
        <v>8.9</v>
      </c>
      <c r="C74" s="50">
        <f>IF(ISBLANK(Input_survey!D134),"N.A.",Input_survey!D134)</f>
        <v>8.5</v>
      </c>
      <c r="D74" s="140">
        <f>IF(ISBLANK(Input_survey!E134),"N.A.",Input_survey!E134)</f>
        <v>8.6999999999999993</v>
      </c>
      <c r="E74" s="50"/>
      <c r="F74" s="50">
        <f>IF(ISBLANK(Input_survey!F134),"N.A.",Input_survey!F134)</f>
        <v>6.3</v>
      </c>
      <c r="G74" s="50">
        <f>IF(ISBLANK(Input_survey!G134),"N.A.",Input_survey!G134)</f>
        <v>6.3</v>
      </c>
      <c r="H74" s="50">
        <f>IF(ISBLANK(Input_survey!H134),"N.A.",Input_survey!H134)</f>
        <v>6.2</v>
      </c>
      <c r="I74" s="50">
        <f>IF(ISBLANK(Input_survey!I134),"N.A.",Input_survey!I134)</f>
        <v>6.5</v>
      </c>
      <c r="J74" s="50">
        <f>IF(ISBLANK(Input_survey!J134),"N.A.",Input_survey!J134)</f>
        <v>7</v>
      </c>
      <c r="K74" s="50" t="str">
        <f>IF(ISBLANK(Input_survey!K134),"N.A.",Input_survey!K134)</f>
        <v>N.A.</v>
      </c>
      <c r="L74" s="50" t="str">
        <f>IF(ISBLANK(Input_survey!L134),"N.A.",Input_survey!L134)</f>
        <v>N.A.</v>
      </c>
      <c r="M74" s="50" t="str">
        <f>IF(ISBLANK(Input_survey!M134),"N.A.",Input_survey!M134)</f>
        <v>N.A.</v>
      </c>
      <c r="N74" s="140">
        <f>IF(ISBLANK(Input_survey!N134),"N.A.",Input_survey!N134)</f>
        <v>6.4599999999999991</v>
      </c>
      <c r="O74" s="50"/>
      <c r="P74" s="50">
        <f>IF(ISBLANK(Input_survey!O134),"N.A.",Input_survey!O134)</f>
        <v>7.2</v>
      </c>
      <c r="Q74" s="50">
        <f>IF(ISBLANK(Input_survey!P134),"N.A.",Input_survey!P134)</f>
        <v>7.1</v>
      </c>
      <c r="R74" s="50">
        <f>IF(ISBLANK(Input_survey!Q134),"N.A.",Input_survey!Q134)</f>
        <v>7.6</v>
      </c>
      <c r="S74" s="50" t="str">
        <f>IF(ISBLANK(Input_survey!R134),"N.A.",Input_survey!R134)</f>
        <v>N.A.</v>
      </c>
      <c r="T74" s="50" t="str">
        <f>IF(ISBLANK(Input_survey!S134),"N.A.",Input_survey!S134)</f>
        <v>N.A.</v>
      </c>
      <c r="U74" s="50" t="str">
        <f>IF(ISBLANK(Input_survey!T134),"N.A.",Input_survey!T134)</f>
        <v>N.A.</v>
      </c>
      <c r="V74" s="50" t="str">
        <f>IF(ISBLANK(Input_survey!U134),"N.A.",Input_survey!U134)</f>
        <v>N.A.</v>
      </c>
      <c r="W74" s="50" t="str">
        <f>IF(ISBLANK(Input_survey!V134),"N.A.",Input_survey!V134)</f>
        <v>N.A.</v>
      </c>
      <c r="X74" s="140">
        <f>IF(ISBLANK(Input_survey!W134),"N.A.",Input_survey!W134)</f>
        <v>7.3</v>
      </c>
      <c r="Y74" s="50"/>
      <c r="Z74" s="50">
        <f>IF(ISBLANK(Input_survey!X134),"N.A.",Input_survey!X134)</f>
        <v>7.2</v>
      </c>
      <c r="AA74" s="50">
        <f>IF(ISBLANK(Input_survey!Y134),"N.A.",Input_survey!Y134)</f>
        <v>7.1</v>
      </c>
      <c r="AB74" s="50">
        <f>IF(ISBLANK(Input_survey!Z134),"N.A.",Input_survey!Z134)</f>
        <v>7.6</v>
      </c>
      <c r="AC74" s="50">
        <f>IF(ISBLANK(Input_survey!AA134),"N.A.",Input_survey!AA134)</f>
        <v>6.7</v>
      </c>
      <c r="AD74" s="50">
        <f>IF(ISBLANK(Input_survey!AB134),"N.A.",Input_survey!AB134)</f>
        <v>6.2</v>
      </c>
      <c r="AE74" s="50">
        <f>IF(ISBLANK(Input_survey!AC134),"N.A.",Input_survey!AC134)</f>
        <v>7.4</v>
      </c>
      <c r="AF74" s="50" t="str">
        <f>IF(ISBLANK(Input_survey!AD134),"N.A.",Input_survey!AD134)</f>
        <v>N.A.</v>
      </c>
      <c r="AG74" s="50" t="str">
        <f>IF(ISBLANK(Input_survey!AE134),"N.A.",Input_survey!AE134)</f>
        <v>N.A.</v>
      </c>
      <c r="AH74" s="50" t="str">
        <f>IF(ISBLANK(Input_survey!AF134),"N.A.",Input_survey!AF134)</f>
        <v>N.A.</v>
      </c>
      <c r="AI74" s="50" t="str">
        <f>IF(ISBLANK(Input_survey!AG134),"N.A.",Input_survey!AG134)</f>
        <v>N.A.</v>
      </c>
      <c r="AJ74" s="50" t="str">
        <f>IF(ISBLANK(Input_survey!AH134),"N.A.",Input_survey!AH134)</f>
        <v>N.A.</v>
      </c>
      <c r="AK74" s="50" t="str">
        <f>IF(ISBLANK(Input_survey!AI134),"N.A.",Input_survey!AI134)</f>
        <v>N.A.</v>
      </c>
      <c r="AL74" s="50" t="str">
        <f>IF(ISBLANK(Input_survey!AJ134),"N.A.",Input_survey!AJ134)</f>
        <v>N.A.</v>
      </c>
      <c r="AM74" s="50" t="str">
        <f>IF(ISBLANK(Input_survey!AK134),"N.A.",Input_survey!AK134)</f>
        <v>N.A.</v>
      </c>
      <c r="AN74" s="50" t="str">
        <f>IF(ISBLANK(Input_survey!AL134),"N.A.",Input_survey!AL134)</f>
        <v>N.A.</v>
      </c>
      <c r="AO74" s="50" t="str">
        <f>IF(ISBLANK(Input_survey!AM134),"N.A.",Input_survey!AM134)</f>
        <v>N.A.</v>
      </c>
      <c r="AP74" s="50" t="str">
        <f>IF(ISBLANK(Input_survey!AN134),"N.A.",Input_survey!AN134)</f>
        <v>N.A.</v>
      </c>
      <c r="AQ74" s="50" t="str">
        <f>IF(ISBLANK(Input_survey!AO134),"N.A.",Input_survey!AO134)</f>
        <v>N.A.</v>
      </c>
      <c r="AR74" s="50" t="str">
        <f>IF(ISBLANK(Input_survey!AP134),"N.A.",Input_survey!AP134)</f>
        <v>N.A.</v>
      </c>
      <c r="AS74" s="50" t="str">
        <f>IF(ISBLANK(Input_survey!AQ134),"N.A.",Input_survey!AQ134)</f>
        <v>N.A.</v>
      </c>
      <c r="AT74" s="50" t="str">
        <f>IF(ISBLANK(Input_survey!AR134),"N.A.",Input_survey!AR134)</f>
        <v>N.A.</v>
      </c>
      <c r="AU74" s="50" t="str">
        <f>IF(ISBLANK(Input_survey!AS134),"N.A.",Input_survey!AS134)</f>
        <v>N.A.</v>
      </c>
      <c r="AV74" s="50" t="str">
        <f>IF(ISBLANK(Input_survey!AT134),"N.A.",Input_survey!AT134)</f>
        <v>N.A.</v>
      </c>
      <c r="AW74" s="50" t="str">
        <f>IF(ISBLANK(Input_survey!AU134),"N.A.",Input_survey!AU134)</f>
        <v>N.A.</v>
      </c>
      <c r="AX74" s="50" t="str">
        <f>IF(ISBLANK(Input_survey!AV134),"N.A.",Input_survey!AV134)</f>
        <v>N.A.</v>
      </c>
      <c r="AY74" s="50" t="str">
        <f>IF(ISBLANK(Input_survey!AW134),"N.A.",Input_survey!AW134)</f>
        <v>N.A.</v>
      </c>
      <c r="AZ74" s="157">
        <f>IF(ISBLANK(Input_survey!AX134),"N.A.",Input_survey!AX134)</f>
        <v>7.0333333333333323</v>
      </c>
    </row>
    <row r="75" spans="1:52">
      <c r="A75" s="141"/>
      <c r="B75" s="140"/>
      <c r="C75" s="140"/>
      <c r="D75" s="140"/>
      <c r="E75" s="140"/>
      <c r="F75" s="140"/>
      <c r="G75" s="140"/>
      <c r="H75" s="140"/>
      <c r="I75" s="140"/>
      <c r="J75" s="140"/>
      <c r="K75" s="140"/>
      <c r="L75" s="140"/>
      <c r="M75" s="140"/>
      <c r="N75" s="140"/>
      <c r="O75" s="140"/>
      <c r="P75" s="140"/>
      <c r="Q75" s="140"/>
      <c r="R75" s="140"/>
      <c r="S75" s="140"/>
      <c r="T75" s="140"/>
      <c r="U75" s="140"/>
      <c r="V75" s="140"/>
      <c r="W75" s="140"/>
      <c r="X75" s="140"/>
      <c r="Y75" s="140"/>
      <c r="Z75" s="140"/>
      <c r="AA75" s="140"/>
      <c r="AB75" s="140"/>
      <c r="AC75" s="140"/>
      <c r="AD75" s="140"/>
      <c r="AE75" s="140"/>
      <c r="AF75" s="140"/>
      <c r="AG75" s="140"/>
      <c r="AH75" s="140"/>
      <c r="AI75" s="140"/>
      <c r="AJ75" s="140"/>
      <c r="AK75" s="140"/>
      <c r="AL75" s="140"/>
      <c r="AM75" s="140"/>
      <c r="AN75" s="140"/>
      <c r="AO75" s="140"/>
      <c r="AP75" s="140"/>
      <c r="AQ75" s="140"/>
      <c r="AR75" s="140"/>
      <c r="AS75" s="140"/>
      <c r="AT75" s="140"/>
      <c r="AU75" s="140"/>
      <c r="AV75" s="140"/>
      <c r="AW75" s="140"/>
      <c r="AX75" s="140"/>
      <c r="AY75" s="140"/>
      <c r="AZ75" s="53"/>
    </row>
    <row r="76" spans="1:52">
      <c r="A76" s="55"/>
      <c r="B76" s="50"/>
      <c r="C76" s="50"/>
      <c r="D76" s="50"/>
      <c r="E76" s="50"/>
      <c r="F76" s="50"/>
      <c r="G76" s="50"/>
      <c r="H76" s="50"/>
      <c r="I76" s="50"/>
      <c r="J76" s="50"/>
      <c r="K76" s="50"/>
      <c r="L76" s="50"/>
      <c r="M76" s="50"/>
      <c r="N76" s="50"/>
      <c r="O76" s="50"/>
      <c r="P76" s="50"/>
      <c r="Q76" s="50"/>
      <c r="R76" s="50"/>
      <c r="S76" s="50"/>
      <c r="T76" s="50"/>
      <c r="U76" s="50"/>
      <c r="V76" s="50"/>
      <c r="W76" s="50"/>
      <c r="X76" s="50"/>
      <c r="Y76" s="50"/>
      <c r="Z76" s="50"/>
      <c r="AA76" s="50"/>
      <c r="AB76" s="50"/>
      <c r="AC76" s="50"/>
      <c r="AD76" s="50"/>
      <c r="AE76" s="50"/>
      <c r="AF76" s="50"/>
      <c r="AG76" s="50"/>
      <c r="AH76" s="50"/>
      <c r="AI76" s="50"/>
      <c r="AJ76" s="50"/>
      <c r="AK76" s="50"/>
      <c r="AL76" s="50"/>
      <c r="AM76" s="50"/>
      <c r="AN76" s="50"/>
      <c r="AO76" s="50"/>
      <c r="AP76" s="50"/>
      <c r="AQ76" s="50"/>
      <c r="AR76" s="50"/>
      <c r="AS76" s="50"/>
      <c r="AT76" s="50"/>
      <c r="AU76" s="50"/>
      <c r="AV76" s="50"/>
      <c r="AW76" s="50"/>
      <c r="AX76" s="50"/>
      <c r="AY76" s="50"/>
      <c r="AZ76" s="53"/>
    </row>
    <row r="77" spans="1:52">
      <c r="A77" s="55"/>
      <c r="B77" s="50"/>
      <c r="C77" s="50"/>
      <c r="D77" s="50"/>
      <c r="E77" s="50"/>
      <c r="F77" s="50"/>
      <c r="G77" s="50"/>
      <c r="H77" s="50"/>
      <c r="I77" s="50"/>
      <c r="J77" s="50"/>
      <c r="K77" s="50"/>
      <c r="L77" s="50"/>
      <c r="M77" s="50"/>
      <c r="N77" s="50"/>
      <c r="O77" s="50"/>
      <c r="P77" s="50"/>
      <c r="Q77" s="50"/>
      <c r="R77" s="50"/>
      <c r="S77" s="50"/>
      <c r="T77" s="50"/>
      <c r="U77" s="50"/>
      <c r="V77" s="50"/>
      <c r="W77" s="50"/>
      <c r="X77" s="50"/>
      <c r="Y77" s="50"/>
      <c r="Z77" s="50"/>
      <c r="AA77" s="50"/>
      <c r="AB77" s="50"/>
      <c r="AC77" s="50"/>
      <c r="AD77" s="50"/>
      <c r="AE77" s="50"/>
      <c r="AF77" s="50"/>
      <c r="AG77" s="50"/>
      <c r="AH77" s="50"/>
      <c r="AI77" s="50"/>
      <c r="AJ77" s="50"/>
      <c r="AK77" s="50"/>
      <c r="AL77" s="50"/>
      <c r="AM77" s="50"/>
      <c r="AN77" s="50"/>
      <c r="AO77" s="50"/>
      <c r="AP77" s="50"/>
      <c r="AQ77" s="50"/>
      <c r="AR77" s="50"/>
      <c r="AS77" s="50"/>
      <c r="AT77" s="50"/>
      <c r="AU77" s="50"/>
      <c r="AV77" s="50"/>
      <c r="AW77" s="50"/>
      <c r="AX77" s="50"/>
      <c r="AY77" s="50"/>
      <c r="AZ77" s="53"/>
    </row>
    <row r="78" spans="1:52">
      <c r="A78" s="55"/>
      <c r="B78" s="50"/>
      <c r="C78" s="50"/>
      <c r="D78" s="50"/>
      <c r="E78" s="50"/>
      <c r="F78" s="50"/>
      <c r="G78" s="50"/>
      <c r="H78" s="50"/>
      <c r="I78" s="50"/>
      <c r="J78" s="50"/>
      <c r="K78" s="50"/>
      <c r="L78" s="50"/>
      <c r="M78" s="50"/>
      <c r="N78" s="50"/>
      <c r="O78" s="50"/>
      <c r="P78" s="50"/>
      <c r="Q78" s="50"/>
      <c r="R78" s="50"/>
      <c r="S78" s="50"/>
      <c r="T78" s="50"/>
      <c r="U78" s="50"/>
      <c r="V78" s="50"/>
      <c r="W78" s="50"/>
      <c r="X78" s="50"/>
      <c r="Y78" s="50"/>
      <c r="Z78" s="50"/>
      <c r="AA78" s="50"/>
      <c r="AB78" s="50"/>
      <c r="AC78" s="50"/>
      <c r="AD78" s="50"/>
      <c r="AE78" s="50"/>
      <c r="AF78" s="50"/>
      <c r="AG78" s="50"/>
      <c r="AH78" s="50"/>
      <c r="AI78" s="50"/>
      <c r="AJ78" s="50"/>
      <c r="AK78" s="50"/>
      <c r="AL78" s="50"/>
      <c r="AM78" s="50"/>
      <c r="AN78" s="50"/>
      <c r="AO78" s="50"/>
      <c r="AP78" s="50"/>
      <c r="AQ78" s="50"/>
      <c r="AR78" s="50"/>
      <c r="AS78" s="50"/>
      <c r="AT78" s="50"/>
      <c r="AU78" s="50"/>
      <c r="AV78" s="50"/>
      <c r="AW78" s="50"/>
      <c r="AX78" s="50"/>
      <c r="AY78" s="50"/>
      <c r="AZ78" s="53"/>
    </row>
    <row r="79" spans="1:52">
      <c r="A79" s="55"/>
      <c r="B79" s="50"/>
      <c r="C79" s="50"/>
      <c r="D79" s="50"/>
      <c r="E79" s="50"/>
      <c r="F79" s="50"/>
      <c r="G79" s="50"/>
      <c r="H79" s="50"/>
      <c r="I79" s="50"/>
      <c r="J79" s="50"/>
      <c r="K79" s="50"/>
      <c r="L79" s="50"/>
      <c r="M79" s="50"/>
      <c r="N79" s="50"/>
      <c r="O79" s="50"/>
      <c r="P79" s="50"/>
      <c r="Q79" s="50"/>
      <c r="R79" s="50"/>
      <c r="S79" s="50"/>
      <c r="T79" s="50"/>
      <c r="U79" s="50"/>
      <c r="V79" s="50"/>
      <c r="W79" s="50"/>
      <c r="X79" s="50"/>
      <c r="Y79" s="50"/>
      <c r="Z79" s="50"/>
      <c r="AA79" s="50"/>
      <c r="AB79" s="50"/>
      <c r="AC79" s="50"/>
      <c r="AD79" s="50"/>
      <c r="AE79" s="50"/>
      <c r="AF79" s="50"/>
      <c r="AG79" s="50"/>
      <c r="AH79" s="50"/>
      <c r="AI79" s="50"/>
      <c r="AJ79" s="50"/>
      <c r="AK79" s="50"/>
      <c r="AL79" s="50"/>
      <c r="AM79" s="50"/>
      <c r="AN79" s="50"/>
      <c r="AO79" s="50"/>
      <c r="AP79" s="50"/>
      <c r="AQ79" s="50"/>
      <c r="AR79" s="50"/>
      <c r="AS79" s="50"/>
      <c r="AT79" s="50"/>
      <c r="AU79" s="50"/>
      <c r="AV79" s="50"/>
      <c r="AW79" s="50"/>
      <c r="AX79" s="50"/>
      <c r="AY79" s="50"/>
      <c r="AZ79" s="53"/>
    </row>
    <row r="80" spans="1:52">
      <c r="A80" s="55"/>
      <c r="B80" s="50"/>
      <c r="C80" s="50"/>
      <c r="D80" s="50"/>
      <c r="E80" s="50"/>
      <c r="F80" s="50"/>
      <c r="G80" s="50"/>
      <c r="H80" s="50"/>
      <c r="I80" s="50"/>
      <c r="J80" s="50"/>
      <c r="K80" s="50"/>
      <c r="L80" s="50"/>
      <c r="M80" s="50"/>
      <c r="N80" s="50"/>
      <c r="O80" s="50"/>
      <c r="P80" s="50"/>
      <c r="Q80" s="50"/>
      <c r="R80" s="50"/>
      <c r="S80" s="50"/>
      <c r="T80" s="50"/>
      <c r="U80" s="50"/>
      <c r="V80" s="50"/>
      <c r="W80" s="50"/>
      <c r="X80" s="50"/>
      <c r="Y80" s="50"/>
      <c r="Z80" s="50"/>
      <c r="AA80" s="50"/>
      <c r="AB80" s="50"/>
      <c r="AC80" s="50"/>
      <c r="AD80" s="50"/>
      <c r="AE80" s="50"/>
      <c r="AF80" s="50"/>
      <c r="AG80" s="50"/>
      <c r="AH80" s="50"/>
      <c r="AI80" s="50"/>
      <c r="AJ80" s="50"/>
      <c r="AK80" s="50"/>
      <c r="AL80" s="50"/>
      <c r="AM80" s="50"/>
      <c r="AN80" s="50"/>
      <c r="AO80" s="50"/>
      <c r="AP80" s="50"/>
      <c r="AQ80" s="50"/>
      <c r="AR80" s="50"/>
      <c r="AS80" s="50"/>
      <c r="AT80" s="50"/>
      <c r="AU80" s="50"/>
      <c r="AV80" s="50"/>
      <c r="AW80" s="50"/>
      <c r="AX80" s="50"/>
      <c r="AY80" s="50"/>
      <c r="AZ80" s="53"/>
    </row>
    <row r="81" spans="1:52">
      <c r="A81" s="55"/>
      <c r="B81" s="50"/>
      <c r="C81" s="50"/>
      <c r="D81" s="50"/>
      <c r="E81" s="50"/>
      <c r="F81" s="50"/>
      <c r="G81" s="50"/>
      <c r="H81" s="50"/>
      <c r="I81" s="50"/>
      <c r="J81" s="50"/>
      <c r="K81" s="50"/>
      <c r="L81" s="50"/>
      <c r="M81" s="50"/>
      <c r="N81" s="50"/>
      <c r="O81" s="50"/>
      <c r="P81" s="50"/>
      <c r="Q81" s="50"/>
      <c r="R81" s="50"/>
      <c r="S81" s="50"/>
      <c r="T81" s="50"/>
      <c r="U81" s="50"/>
      <c r="V81" s="50"/>
      <c r="W81" s="50"/>
      <c r="X81" s="50"/>
      <c r="Y81" s="50"/>
      <c r="Z81" s="50"/>
      <c r="AA81" s="50"/>
      <c r="AB81" s="50"/>
      <c r="AC81" s="50"/>
      <c r="AD81" s="50"/>
      <c r="AE81" s="50"/>
      <c r="AF81" s="50"/>
      <c r="AG81" s="50"/>
      <c r="AH81" s="50"/>
      <c r="AI81" s="50"/>
      <c r="AJ81" s="50"/>
      <c r="AK81" s="50"/>
      <c r="AL81" s="50"/>
      <c r="AM81" s="50"/>
      <c r="AN81" s="50"/>
      <c r="AO81" s="50"/>
      <c r="AP81" s="50"/>
      <c r="AQ81" s="50"/>
      <c r="AR81" s="50"/>
      <c r="AS81" s="50"/>
      <c r="AT81" s="50"/>
      <c r="AU81" s="50"/>
      <c r="AV81" s="50"/>
      <c r="AW81" s="50"/>
      <c r="AX81" s="50"/>
      <c r="AY81" s="50"/>
      <c r="AZ81" s="53"/>
    </row>
    <row r="82" spans="1:52">
      <c r="A82" s="55"/>
      <c r="B82" s="50"/>
      <c r="C82" s="50"/>
      <c r="D82" s="50"/>
      <c r="E82" s="50"/>
      <c r="F82" s="50"/>
      <c r="G82" s="50"/>
      <c r="H82" s="50"/>
      <c r="I82" s="50"/>
      <c r="J82" s="50"/>
      <c r="K82" s="50"/>
      <c r="L82" s="50"/>
      <c r="M82" s="50"/>
      <c r="N82" s="50"/>
      <c r="O82" s="50"/>
      <c r="P82" s="50"/>
      <c r="Q82" s="50"/>
      <c r="R82" s="50"/>
      <c r="S82" s="50"/>
      <c r="T82" s="50"/>
      <c r="U82" s="50"/>
      <c r="V82" s="50"/>
      <c r="W82" s="50"/>
      <c r="X82" s="50"/>
      <c r="Y82" s="50"/>
      <c r="Z82" s="50"/>
      <c r="AA82" s="50"/>
      <c r="AB82" s="50"/>
      <c r="AC82" s="50"/>
      <c r="AD82" s="50"/>
      <c r="AE82" s="50"/>
      <c r="AF82" s="50"/>
      <c r="AG82" s="50"/>
      <c r="AH82" s="50"/>
      <c r="AI82" s="50"/>
      <c r="AJ82" s="50"/>
      <c r="AK82" s="50"/>
      <c r="AL82" s="50"/>
      <c r="AM82" s="50"/>
      <c r="AN82" s="50"/>
      <c r="AO82" s="50"/>
      <c r="AP82" s="50"/>
      <c r="AQ82" s="50"/>
      <c r="AR82" s="50"/>
      <c r="AS82" s="50"/>
      <c r="AT82" s="50"/>
      <c r="AU82" s="50"/>
      <c r="AV82" s="50"/>
      <c r="AW82" s="50"/>
      <c r="AX82" s="50"/>
      <c r="AY82" s="50"/>
      <c r="AZ82" s="53"/>
    </row>
    <row r="83" spans="1:52">
      <c r="A83" s="55"/>
      <c r="B83" s="50"/>
      <c r="C83" s="50"/>
      <c r="D83" s="50"/>
      <c r="E83" s="50"/>
      <c r="F83" s="50"/>
      <c r="G83" s="50"/>
      <c r="H83" s="50"/>
      <c r="I83" s="50"/>
      <c r="J83" s="50"/>
      <c r="K83" s="50"/>
      <c r="L83" s="50"/>
      <c r="M83" s="50"/>
      <c r="N83" s="50"/>
      <c r="O83" s="50"/>
      <c r="P83" s="50"/>
      <c r="Q83" s="50"/>
      <c r="R83" s="50"/>
      <c r="S83" s="50"/>
      <c r="T83" s="50"/>
      <c r="U83" s="50"/>
      <c r="V83" s="50"/>
      <c r="W83" s="50"/>
      <c r="X83" s="50"/>
      <c r="Y83" s="50"/>
      <c r="Z83" s="50"/>
      <c r="AA83" s="50"/>
      <c r="AB83" s="50"/>
      <c r="AC83" s="50"/>
      <c r="AD83" s="50"/>
      <c r="AE83" s="50"/>
      <c r="AF83" s="50"/>
      <c r="AG83" s="50"/>
      <c r="AH83" s="50"/>
      <c r="AI83" s="50"/>
      <c r="AJ83" s="50"/>
      <c r="AK83" s="50"/>
      <c r="AL83" s="50"/>
      <c r="AM83" s="50"/>
      <c r="AN83" s="50"/>
      <c r="AO83" s="50"/>
      <c r="AP83" s="50"/>
      <c r="AQ83" s="50"/>
      <c r="AR83" s="50"/>
      <c r="AS83" s="50"/>
      <c r="AT83" s="50"/>
      <c r="AU83" s="50"/>
      <c r="AV83" s="50"/>
      <c r="AW83" s="50"/>
      <c r="AX83" s="50"/>
      <c r="AY83" s="50"/>
      <c r="AZ83" s="53"/>
    </row>
    <row r="84" spans="1:52">
      <c r="A84" s="55"/>
      <c r="B84" s="50"/>
      <c r="C84" s="50"/>
      <c r="D84" s="50"/>
      <c r="E84" s="50"/>
      <c r="F84" s="50"/>
      <c r="G84" s="50"/>
      <c r="H84" s="50"/>
      <c r="I84" s="50"/>
      <c r="J84" s="50"/>
      <c r="K84" s="50"/>
      <c r="L84" s="50"/>
      <c r="M84" s="50"/>
      <c r="N84" s="50"/>
      <c r="O84" s="50"/>
      <c r="P84" s="50"/>
      <c r="Q84" s="50"/>
      <c r="R84" s="50"/>
      <c r="S84" s="50"/>
      <c r="T84" s="50"/>
      <c r="U84" s="50"/>
      <c r="V84" s="50"/>
      <c r="W84" s="50"/>
      <c r="X84" s="50"/>
      <c r="Y84" s="50"/>
      <c r="Z84" s="50"/>
      <c r="AA84" s="50"/>
      <c r="AB84" s="50"/>
      <c r="AC84" s="50"/>
      <c r="AD84" s="50"/>
      <c r="AE84" s="50"/>
      <c r="AF84" s="50"/>
      <c r="AG84" s="50"/>
      <c r="AH84" s="50"/>
      <c r="AI84" s="50"/>
      <c r="AJ84" s="50"/>
      <c r="AK84" s="50"/>
      <c r="AL84" s="50"/>
      <c r="AM84" s="50"/>
      <c r="AN84" s="50"/>
      <c r="AO84" s="50"/>
      <c r="AP84" s="50"/>
      <c r="AQ84" s="50"/>
      <c r="AR84" s="50"/>
      <c r="AS84" s="50"/>
      <c r="AT84" s="50"/>
      <c r="AU84" s="50"/>
      <c r="AV84" s="50"/>
      <c r="AW84" s="50"/>
      <c r="AX84" s="50"/>
      <c r="AY84" s="50"/>
      <c r="AZ84" s="53"/>
    </row>
    <row r="85" spans="1:52">
      <c r="A85" s="55"/>
      <c r="B85" s="50"/>
      <c r="C85" s="50"/>
      <c r="D85" s="50"/>
      <c r="E85" s="50"/>
      <c r="F85" s="50"/>
      <c r="G85" s="50"/>
      <c r="H85" s="50"/>
      <c r="I85" s="50"/>
      <c r="J85" s="50"/>
      <c r="K85" s="50"/>
      <c r="L85" s="50"/>
      <c r="M85" s="50"/>
      <c r="N85" s="50"/>
      <c r="O85" s="50"/>
      <c r="P85" s="50"/>
      <c r="Q85" s="50"/>
      <c r="R85" s="50"/>
      <c r="S85" s="50"/>
      <c r="T85" s="50"/>
      <c r="U85" s="50"/>
      <c r="V85" s="50"/>
      <c r="W85" s="50"/>
      <c r="X85" s="50"/>
      <c r="Y85" s="50"/>
      <c r="Z85" s="50"/>
      <c r="AA85" s="50"/>
      <c r="AB85" s="50"/>
      <c r="AC85" s="50"/>
      <c r="AD85" s="50"/>
      <c r="AE85" s="50"/>
      <c r="AF85" s="50"/>
      <c r="AG85" s="50"/>
      <c r="AH85" s="50"/>
      <c r="AI85" s="50"/>
      <c r="AJ85" s="50"/>
      <c r="AK85" s="50"/>
      <c r="AL85" s="50"/>
      <c r="AM85" s="50"/>
      <c r="AN85" s="50"/>
      <c r="AO85" s="50"/>
      <c r="AP85" s="50"/>
      <c r="AQ85" s="50"/>
      <c r="AR85" s="50"/>
      <c r="AS85" s="50"/>
      <c r="AT85" s="50"/>
      <c r="AU85" s="50"/>
      <c r="AV85" s="50"/>
      <c r="AW85" s="50"/>
      <c r="AX85" s="50"/>
      <c r="AY85" s="50"/>
      <c r="AZ85" s="53"/>
    </row>
    <row r="86" spans="1:52">
      <c r="A86" s="55"/>
      <c r="B86" s="50"/>
      <c r="C86" s="50"/>
      <c r="D86" s="50"/>
      <c r="E86" s="50"/>
      <c r="F86" s="50"/>
      <c r="G86" s="50"/>
      <c r="H86" s="50"/>
      <c r="I86" s="50"/>
      <c r="J86" s="50"/>
      <c r="K86" s="50"/>
      <c r="L86" s="50"/>
      <c r="M86" s="50"/>
      <c r="N86" s="50"/>
      <c r="O86" s="50"/>
      <c r="P86" s="50"/>
      <c r="Q86" s="50"/>
      <c r="R86" s="50"/>
      <c r="S86" s="50"/>
      <c r="T86" s="50"/>
      <c r="U86" s="50"/>
      <c r="V86" s="50"/>
      <c r="W86" s="50"/>
      <c r="X86" s="50"/>
      <c r="Y86" s="50"/>
      <c r="Z86" s="50"/>
      <c r="AA86" s="50"/>
      <c r="AB86" s="50"/>
      <c r="AC86" s="50"/>
      <c r="AD86" s="50"/>
      <c r="AE86" s="50"/>
      <c r="AF86" s="50"/>
      <c r="AG86" s="50"/>
      <c r="AH86" s="50"/>
      <c r="AI86" s="50"/>
      <c r="AJ86" s="50"/>
      <c r="AK86" s="50"/>
      <c r="AL86" s="50"/>
      <c r="AM86" s="50"/>
      <c r="AN86" s="50"/>
      <c r="AO86" s="50"/>
      <c r="AP86" s="50"/>
      <c r="AQ86" s="50"/>
      <c r="AR86" s="50"/>
      <c r="AS86" s="50"/>
      <c r="AT86" s="50"/>
      <c r="AU86" s="50"/>
      <c r="AV86" s="50"/>
      <c r="AW86" s="50"/>
      <c r="AX86" s="50"/>
      <c r="AY86" s="50"/>
      <c r="AZ86" s="53"/>
    </row>
    <row r="87" spans="1:52">
      <c r="A87" s="55"/>
      <c r="B87" s="50"/>
      <c r="C87" s="50"/>
      <c r="D87" s="50"/>
      <c r="E87" s="50"/>
      <c r="F87" s="50"/>
      <c r="G87" s="50"/>
      <c r="H87" s="50"/>
      <c r="I87" s="50"/>
      <c r="J87" s="50"/>
      <c r="K87" s="50"/>
      <c r="L87" s="50"/>
      <c r="M87" s="50"/>
      <c r="N87" s="50"/>
      <c r="O87" s="50"/>
      <c r="P87" s="50"/>
      <c r="Q87" s="50"/>
      <c r="R87" s="50"/>
      <c r="S87" s="50"/>
      <c r="T87" s="50"/>
      <c r="U87" s="50"/>
      <c r="V87" s="50"/>
      <c r="W87" s="50"/>
      <c r="X87" s="50"/>
      <c r="Y87" s="50"/>
      <c r="Z87" s="50"/>
      <c r="AA87" s="50"/>
      <c r="AB87" s="50"/>
      <c r="AC87" s="50"/>
      <c r="AD87" s="50"/>
      <c r="AE87" s="50"/>
      <c r="AF87" s="50"/>
      <c r="AG87" s="50"/>
      <c r="AH87" s="50"/>
      <c r="AI87" s="50"/>
      <c r="AJ87" s="50"/>
      <c r="AK87" s="50"/>
      <c r="AL87" s="50"/>
      <c r="AM87" s="50"/>
      <c r="AN87" s="50"/>
      <c r="AO87" s="50"/>
      <c r="AP87" s="50"/>
      <c r="AQ87" s="50"/>
      <c r="AR87" s="50"/>
      <c r="AS87" s="50"/>
      <c r="AT87" s="50"/>
      <c r="AU87" s="50"/>
      <c r="AV87" s="50"/>
      <c r="AW87" s="50"/>
      <c r="AX87" s="50"/>
      <c r="AY87" s="50"/>
      <c r="AZ87" s="53"/>
    </row>
    <row r="88" spans="1:52">
      <c r="A88" s="55"/>
      <c r="B88" s="50"/>
      <c r="C88" s="50"/>
      <c r="D88" s="50"/>
      <c r="E88" s="50"/>
      <c r="F88" s="50"/>
      <c r="G88" s="50"/>
      <c r="H88" s="50"/>
      <c r="I88" s="50"/>
      <c r="J88" s="50"/>
      <c r="K88" s="50"/>
      <c r="L88" s="50"/>
      <c r="M88" s="50"/>
      <c r="N88" s="50"/>
      <c r="O88" s="50"/>
      <c r="P88" s="50"/>
      <c r="Q88" s="50"/>
      <c r="R88" s="50"/>
      <c r="S88" s="50"/>
      <c r="T88" s="50"/>
      <c r="U88" s="50"/>
      <c r="V88" s="50"/>
      <c r="W88" s="50"/>
      <c r="X88" s="50"/>
      <c r="Y88" s="50"/>
      <c r="Z88" s="50"/>
      <c r="AA88" s="50"/>
      <c r="AB88" s="50"/>
      <c r="AC88" s="50"/>
      <c r="AD88" s="50"/>
      <c r="AE88" s="50"/>
      <c r="AF88" s="50"/>
      <c r="AG88" s="50"/>
      <c r="AH88" s="50"/>
      <c r="AI88" s="50"/>
      <c r="AJ88" s="50"/>
      <c r="AK88" s="50"/>
      <c r="AL88" s="50"/>
      <c r="AM88" s="50"/>
      <c r="AN88" s="50"/>
      <c r="AO88" s="50"/>
      <c r="AP88" s="50"/>
      <c r="AQ88" s="50"/>
      <c r="AR88" s="50"/>
      <c r="AS88" s="50"/>
      <c r="AT88" s="50"/>
      <c r="AU88" s="50"/>
      <c r="AV88" s="50"/>
      <c r="AW88" s="50"/>
      <c r="AX88" s="50"/>
      <c r="AY88" s="50"/>
      <c r="AZ88" s="53"/>
    </row>
    <row r="89" spans="1:52">
      <c r="A89" s="55"/>
      <c r="B89" s="50"/>
      <c r="C89" s="50"/>
      <c r="D89" s="50"/>
      <c r="E89" s="50"/>
      <c r="F89" s="50"/>
      <c r="G89" s="50"/>
      <c r="H89" s="50"/>
      <c r="I89" s="50"/>
      <c r="J89" s="50"/>
      <c r="K89" s="50"/>
      <c r="L89" s="50"/>
      <c r="M89" s="50"/>
      <c r="N89" s="50"/>
      <c r="O89" s="50"/>
      <c r="P89" s="50"/>
      <c r="Q89" s="50"/>
      <c r="R89" s="50"/>
      <c r="S89" s="50"/>
      <c r="T89" s="50"/>
      <c r="U89" s="50"/>
      <c r="V89" s="50"/>
      <c r="W89" s="50"/>
      <c r="X89" s="50"/>
      <c r="Y89" s="50"/>
      <c r="Z89" s="50"/>
      <c r="AA89" s="50"/>
      <c r="AB89" s="50"/>
      <c r="AC89" s="50"/>
      <c r="AD89" s="50"/>
      <c r="AE89" s="50"/>
      <c r="AF89" s="50"/>
      <c r="AG89" s="50"/>
      <c r="AH89" s="50"/>
      <c r="AI89" s="50"/>
      <c r="AJ89" s="50"/>
      <c r="AK89" s="50"/>
      <c r="AL89" s="50"/>
      <c r="AM89" s="50"/>
      <c r="AN89" s="50"/>
      <c r="AO89" s="50"/>
      <c r="AP89" s="50"/>
      <c r="AQ89" s="50"/>
      <c r="AR89" s="50"/>
      <c r="AS89" s="50"/>
      <c r="AT89" s="50"/>
      <c r="AU89" s="50"/>
      <c r="AV89" s="50"/>
      <c r="AW89" s="50"/>
      <c r="AX89" s="50"/>
      <c r="AY89" s="50"/>
      <c r="AZ89" s="53"/>
    </row>
    <row r="90" spans="1:52">
      <c r="A90" s="55"/>
      <c r="B90" s="50"/>
      <c r="C90" s="50"/>
      <c r="D90" s="50"/>
      <c r="E90" s="50"/>
      <c r="F90" s="50"/>
      <c r="G90" s="50"/>
      <c r="H90" s="50"/>
      <c r="I90" s="50"/>
      <c r="J90" s="50"/>
      <c r="K90" s="50"/>
      <c r="L90" s="50"/>
      <c r="M90" s="50"/>
      <c r="N90" s="50"/>
      <c r="O90" s="50"/>
      <c r="P90" s="50"/>
      <c r="Q90" s="50"/>
      <c r="R90" s="50"/>
      <c r="S90" s="50"/>
      <c r="T90" s="50"/>
      <c r="U90" s="50"/>
      <c r="V90" s="50"/>
      <c r="W90" s="50"/>
      <c r="X90" s="50"/>
      <c r="Y90" s="50"/>
      <c r="Z90" s="50"/>
      <c r="AA90" s="50"/>
      <c r="AB90" s="50"/>
      <c r="AC90" s="50"/>
      <c r="AD90" s="50"/>
      <c r="AE90" s="50"/>
      <c r="AF90" s="50"/>
      <c r="AG90" s="50"/>
      <c r="AH90" s="50"/>
      <c r="AI90" s="50"/>
      <c r="AJ90" s="50"/>
      <c r="AK90" s="50"/>
      <c r="AL90" s="50"/>
      <c r="AM90" s="50"/>
      <c r="AN90" s="50"/>
      <c r="AO90" s="50"/>
      <c r="AP90" s="50"/>
      <c r="AQ90" s="50"/>
      <c r="AR90" s="50"/>
      <c r="AS90" s="50"/>
      <c r="AT90" s="50"/>
      <c r="AU90" s="50"/>
      <c r="AV90" s="50"/>
      <c r="AW90" s="50"/>
      <c r="AX90" s="50"/>
      <c r="AY90" s="50"/>
      <c r="AZ90" s="53"/>
    </row>
    <row r="91" spans="1:52">
      <c r="A91" s="55"/>
      <c r="B91" s="50"/>
      <c r="C91" s="50"/>
      <c r="D91" s="50"/>
      <c r="E91" s="50"/>
      <c r="F91" s="50"/>
      <c r="G91" s="50"/>
      <c r="H91" s="50"/>
      <c r="I91" s="50"/>
      <c r="J91" s="50"/>
      <c r="K91" s="50"/>
      <c r="L91" s="50"/>
      <c r="M91" s="50"/>
      <c r="N91" s="50"/>
      <c r="O91" s="50"/>
      <c r="P91" s="50"/>
      <c r="Q91" s="50"/>
      <c r="R91" s="50"/>
      <c r="S91" s="50"/>
      <c r="T91" s="50"/>
      <c r="U91" s="50"/>
      <c r="V91" s="50"/>
      <c r="W91" s="50"/>
      <c r="X91" s="50"/>
      <c r="Y91" s="50"/>
      <c r="Z91" s="50"/>
      <c r="AA91" s="50"/>
      <c r="AB91" s="50"/>
      <c r="AC91" s="50"/>
      <c r="AD91" s="50"/>
      <c r="AE91" s="50"/>
      <c r="AF91" s="50"/>
      <c r="AG91" s="50"/>
      <c r="AH91" s="50"/>
      <c r="AI91" s="50"/>
      <c r="AJ91" s="50"/>
      <c r="AK91" s="50"/>
      <c r="AL91" s="50"/>
      <c r="AM91" s="50"/>
      <c r="AN91" s="50"/>
      <c r="AO91" s="50"/>
      <c r="AP91" s="50"/>
      <c r="AQ91" s="50"/>
      <c r="AR91" s="50"/>
      <c r="AS91" s="50"/>
      <c r="AT91" s="50"/>
      <c r="AU91" s="50"/>
      <c r="AV91" s="50"/>
      <c r="AW91" s="50"/>
      <c r="AX91" s="50"/>
      <c r="AY91" s="50"/>
      <c r="AZ91" s="53"/>
    </row>
    <row r="92" spans="1:52">
      <c r="A92" s="55"/>
      <c r="B92" s="50"/>
      <c r="C92" s="50"/>
      <c r="D92" s="50"/>
      <c r="E92" s="50"/>
      <c r="F92" s="50"/>
      <c r="G92" s="50"/>
      <c r="H92" s="50"/>
      <c r="I92" s="50"/>
      <c r="J92" s="50"/>
      <c r="K92" s="50"/>
      <c r="L92" s="50"/>
      <c r="M92" s="50"/>
      <c r="N92" s="50"/>
      <c r="O92" s="50"/>
      <c r="P92" s="50"/>
      <c r="Q92" s="50"/>
      <c r="R92" s="50"/>
      <c r="S92" s="50"/>
      <c r="T92" s="50"/>
      <c r="U92" s="50"/>
      <c r="V92" s="50"/>
      <c r="W92" s="50"/>
      <c r="X92" s="50"/>
      <c r="Y92" s="50"/>
      <c r="Z92" s="50"/>
      <c r="AA92" s="50"/>
      <c r="AB92" s="50"/>
      <c r="AC92" s="50"/>
      <c r="AD92" s="50"/>
      <c r="AE92" s="50"/>
      <c r="AF92" s="50"/>
      <c r="AG92" s="50"/>
      <c r="AH92" s="50"/>
      <c r="AI92" s="50"/>
      <c r="AJ92" s="50"/>
      <c r="AK92" s="50"/>
      <c r="AL92" s="50"/>
      <c r="AM92" s="50"/>
      <c r="AN92" s="50"/>
      <c r="AO92" s="50"/>
      <c r="AP92" s="50"/>
      <c r="AQ92" s="50"/>
      <c r="AR92" s="50"/>
      <c r="AS92" s="50"/>
      <c r="AT92" s="50"/>
      <c r="AU92" s="50"/>
      <c r="AV92" s="50"/>
      <c r="AW92" s="50"/>
      <c r="AX92" s="50"/>
      <c r="AY92" s="50"/>
      <c r="AZ92" s="53"/>
    </row>
    <row r="93" spans="1:52">
      <c r="A93" s="55"/>
      <c r="B93" s="50"/>
      <c r="C93" s="50"/>
      <c r="D93" s="50"/>
      <c r="E93" s="50"/>
      <c r="F93" s="50"/>
      <c r="G93" s="50"/>
      <c r="H93" s="50"/>
      <c r="I93" s="50"/>
      <c r="J93" s="50"/>
      <c r="K93" s="50"/>
      <c r="L93" s="50"/>
      <c r="M93" s="50"/>
      <c r="N93" s="50"/>
      <c r="O93" s="50"/>
      <c r="P93" s="50"/>
      <c r="Q93" s="50"/>
      <c r="R93" s="50"/>
      <c r="S93" s="50"/>
      <c r="T93" s="50"/>
      <c r="U93" s="50"/>
      <c r="V93" s="50"/>
      <c r="W93" s="50"/>
      <c r="X93" s="50"/>
      <c r="Y93" s="50"/>
      <c r="Z93" s="50"/>
      <c r="AA93" s="50"/>
      <c r="AB93" s="50"/>
      <c r="AC93" s="50"/>
      <c r="AD93" s="50"/>
      <c r="AE93" s="50"/>
      <c r="AF93" s="50"/>
      <c r="AG93" s="50"/>
      <c r="AH93" s="50"/>
      <c r="AI93" s="50"/>
      <c r="AJ93" s="50"/>
      <c r="AK93" s="50"/>
      <c r="AL93" s="50"/>
      <c r="AM93" s="50"/>
      <c r="AN93" s="50"/>
      <c r="AO93" s="50"/>
      <c r="AP93" s="50"/>
      <c r="AQ93" s="50"/>
      <c r="AR93" s="50"/>
      <c r="AS93" s="50"/>
      <c r="AT93" s="50"/>
      <c r="AU93" s="50"/>
      <c r="AV93" s="50"/>
      <c r="AW93" s="50"/>
      <c r="AX93" s="50"/>
      <c r="AY93" s="50"/>
      <c r="AZ93" s="53"/>
    </row>
    <row r="94" spans="1:52">
      <c r="A94" s="55"/>
      <c r="B94" s="50"/>
      <c r="C94" s="50"/>
      <c r="D94" s="50"/>
      <c r="E94" s="50"/>
      <c r="F94" s="50"/>
      <c r="G94" s="50"/>
      <c r="H94" s="50"/>
      <c r="I94" s="50"/>
      <c r="J94" s="50"/>
      <c r="K94" s="50"/>
      <c r="L94" s="50"/>
      <c r="M94" s="50"/>
      <c r="N94" s="50"/>
      <c r="O94" s="50"/>
      <c r="P94" s="50"/>
      <c r="Q94" s="50"/>
      <c r="R94" s="50"/>
      <c r="S94" s="50"/>
      <c r="T94" s="50"/>
      <c r="U94" s="50"/>
      <c r="V94" s="50"/>
      <c r="W94" s="50"/>
      <c r="X94" s="50"/>
      <c r="Y94" s="50"/>
      <c r="Z94" s="50"/>
      <c r="AA94" s="50"/>
      <c r="AB94" s="50"/>
      <c r="AC94" s="50"/>
      <c r="AD94" s="50"/>
      <c r="AE94" s="50"/>
      <c r="AF94" s="50"/>
      <c r="AG94" s="50"/>
      <c r="AH94" s="50"/>
      <c r="AI94" s="50"/>
      <c r="AJ94" s="50"/>
      <c r="AK94" s="50"/>
      <c r="AL94" s="50"/>
      <c r="AM94" s="50"/>
      <c r="AN94" s="50"/>
      <c r="AO94" s="50"/>
      <c r="AP94" s="50"/>
      <c r="AQ94" s="50"/>
      <c r="AR94" s="50"/>
      <c r="AS94" s="50"/>
      <c r="AT94" s="50"/>
      <c r="AU94" s="50"/>
      <c r="AV94" s="50"/>
      <c r="AW94" s="50"/>
      <c r="AX94" s="50"/>
      <c r="AY94" s="50"/>
      <c r="AZ94" s="53"/>
    </row>
    <row r="95" spans="1:52">
      <c r="A95" s="55"/>
      <c r="B95" s="50"/>
      <c r="C95" s="50"/>
      <c r="D95" s="50"/>
      <c r="E95" s="50"/>
      <c r="F95" s="50"/>
      <c r="G95" s="50"/>
      <c r="H95" s="50"/>
      <c r="I95" s="50"/>
      <c r="J95" s="50"/>
      <c r="K95" s="50"/>
      <c r="L95" s="50"/>
      <c r="M95" s="50"/>
      <c r="N95" s="50"/>
      <c r="O95" s="50"/>
      <c r="P95" s="50"/>
      <c r="Q95" s="50"/>
      <c r="R95" s="50"/>
      <c r="S95" s="50"/>
      <c r="T95" s="50"/>
      <c r="U95" s="50"/>
      <c r="V95" s="50"/>
      <c r="W95" s="50"/>
      <c r="X95" s="50"/>
      <c r="Y95" s="50"/>
      <c r="Z95" s="50"/>
      <c r="AA95" s="50"/>
      <c r="AB95" s="50"/>
      <c r="AC95" s="50"/>
      <c r="AD95" s="50"/>
      <c r="AE95" s="50"/>
      <c r="AF95" s="50"/>
      <c r="AG95" s="50"/>
      <c r="AH95" s="50"/>
      <c r="AI95" s="50"/>
      <c r="AJ95" s="50"/>
      <c r="AK95" s="50"/>
      <c r="AL95" s="50"/>
      <c r="AM95" s="50"/>
      <c r="AN95" s="50"/>
      <c r="AO95" s="50"/>
      <c r="AP95" s="50"/>
      <c r="AQ95" s="50"/>
      <c r="AR95" s="50"/>
      <c r="AS95" s="50"/>
      <c r="AT95" s="50"/>
      <c r="AU95" s="50"/>
      <c r="AV95" s="50"/>
      <c r="AW95" s="50"/>
      <c r="AX95" s="50"/>
      <c r="AY95" s="50"/>
      <c r="AZ95" s="53"/>
    </row>
    <row r="96" spans="1:52">
      <c r="A96" s="55"/>
      <c r="B96" s="50"/>
      <c r="C96" s="50"/>
      <c r="D96" s="50"/>
      <c r="E96" s="50"/>
      <c r="F96" s="50"/>
      <c r="G96" s="50"/>
      <c r="H96" s="50"/>
      <c r="I96" s="50"/>
      <c r="J96" s="50"/>
      <c r="K96" s="50"/>
      <c r="L96" s="50"/>
      <c r="M96" s="50"/>
      <c r="N96" s="50"/>
      <c r="O96" s="50"/>
      <c r="P96" s="50"/>
      <c r="Q96" s="50"/>
      <c r="R96" s="50"/>
      <c r="S96" s="50"/>
      <c r="T96" s="50"/>
      <c r="U96" s="50"/>
      <c r="V96" s="50"/>
      <c r="W96" s="50"/>
      <c r="X96" s="50"/>
      <c r="Y96" s="50"/>
      <c r="Z96" s="50"/>
      <c r="AA96" s="50"/>
      <c r="AB96" s="50"/>
      <c r="AC96" s="50"/>
      <c r="AD96" s="50"/>
      <c r="AE96" s="50"/>
      <c r="AF96" s="50"/>
      <c r="AG96" s="50"/>
      <c r="AH96" s="50"/>
      <c r="AI96" s="50"/>
      <c r="AJ96" s="50"/>
      <c r="AK96" s="50"/>
      <c r="AL96" s="50"/>
      <c r="AM96" s="50"/>
      <c r="AN96" s="50"/>
      <c r="AO96" s="50"/>
      <c r="AP96" s="50"/>
      <c r="AQ96" s="50"/>
      <c r="AR96" s="50"/>
      <c r="AS96" s="50"/>
      <c r="AT96" s="50"/>
      <c r="AU96" s="50"/>
      <c r="AV96" s="50"/>
      <c r="AW96" s="50"/>
      <c r="AX96" s="50"/>
      <c r="AY96" s="50"/>
      <c r="AZ96" s="53"/>
    </row>
    <row r="97" spans="1:105">
      <c r="A97" s="55"/>
      <c r="B97" s="50"/>
      <c r="C97" s="50"/>
      <c r="D97" s="50"/>
      <c r="E97" s="50"/>
      <c r="F97" s="50"/>
      <c r="G97" s="50"/>
      <c r="H97" s="50"/>
      <c r="I97" s="50"/>
      <c r="J97" s="50"/>
      <c r="K97" s="50"/>
      <c r="L97" s="50"/>
      <c r="M97" s="50"/>
      <c r="N97" s="50"/>
      <c r="O97" s="50"/>
      <c r="P97" s="50"/>
      <c r="Q97" s="50"/>
      <c r="R97" s="50"/>
      <c r="S97" s="50"/>
      <c r="T97" s="50"/>
      <c r="U97" s="50"/>
      <c r="V97" s="50"/>
      <c r="W97" s="50"/>
      <c r="X97" s="50"/>
      <c r="Y97" s="50"/>
      <c r="Z97" s="50"/>
      <c r="AA97" s="50"/>
      <c r="AB97" s="50"/>
      <c r="AC97" s="50"/>
      <c r="AD97" s="50"/>
      <c r="AE97" s="50"/>
      <c r="AF97" s="50"/>
      <c r="AG97" s="50"/>
      <c r="AH97" s="50"/>
      <c r="AI97" s="50"/>
      <c r="AJ97" s="50"/>
      <c r="AK97" s="50"/>
      <c r="AL97" s="50"/>
      <c r="AM97" s="50"/>
      <c r="AN97" s="50"/>
      <c r="AO97" s="50"/>
      <c r="AP97" s="50"/>
      <c r="AQ97" s="50"/>
      <c r="AR97" s="50"/>
      <c r="AS97" s="50"/>
      <c r="AT97" s="50"/>
      <c r="AU97" s="50"/>
      <c r="AV97" s="50"/>
      <c r="AW97" s="50"/>
      <c r="AX97" s="50"/>
      <c r="AY97" s="50"/>
      <c r="AZ97" s="53"/>
    </row>
    <row r="98" spans="1:105">
      <c r="A98" s="55"/>
      <c r="B98" s="50"/>
      <c r="C98" s="50"/>
      <c r="D98" s="50"/>
      <c r="E98" s="50"/>
      <c r="F98" s="50"/>
      <c r="G98" s="50"/>
      <c r="H98" s="50"/>
      <c r="I98" s="50"/>
      <c r="J98" s="50"/>
      <c r="K98" s="50"/>
      <c r="L98" s="50"/>
      <c r="M98" s="50"/>
      <c r="N98" s="50"/>
      <c r="O98" s="50"/>
      <c r="P98" s="50"/>
      <c r="Q98" s="50"/>
      <c r="R98" s="50"/>
      <c r="S98" s="50"/>
      <c r="T98" s="50"/>
      <c r="U98" s="50"/>
      <c r="V98" s="50"/>
      <c r="W98" s="50"/>
      <c r="X98" s="50"/>
      <c r="Y98" s="50"/>
      <c r="Z98" s="50"/>
      <c r="AA98" s="50"/>
      <c r="AB98" s="50"/>
      <c r="AC98" s="50"/>
      <c r="AD98" s="50"/>
      <c r="AE98" s="50"/>
      <c r="AF98" s="50"/>
      <c r="AG98" s="50"/>
      <c r="AH98" s="50"/>
      <c r="AI98" s="50"/>
      <c r="AJ98" s="50"/>
      <c r="AK98" s="50"/>
      <c r="AL98" s="50"/>
      <c r="AM98" s="50"/>
      <c r="AN98" s="50"/>
      <c r="AO98" s="50"/>
      <c r="AP98" s="50"/>
      <c r="AQ98" s="50"/>
      <c r="AR98" s="50"/>
      <c r="AS98" s="50"/>
      <c r="AT98" s="50"/>
      <c r="AU98" s="50"/>
      <c r="AV98" s="50"/>
      <c r="AW98" s="50"/>
      <c r="AX98" s="50"/>
      <c r="AY98" s="50"/>
      <c r="AZ98" s="53"/>
    </row>
    <row r="99" spans="1:105" ht="15.75" thickBot="1">
      <c r="A99" s="56"/>
      <c r="B99" s="57"/>
      <c r="C99" s="57"/>
      <c r="D99" s="57"/>
      <c r="E99" s="57"/>
      <c r="F99" s="57"/>
      <c r="G99" s="57"/>
      <c r="H99" s="57"/>
      <c r="I99" s="57"/>
      <c r="J99" s="57"/>
      <c r="K99" s="57"/>
      <c r="L99" s="57"/>
      <c r="M99" s="57"/>
      <c r="N99" s="57"/>
      <c r="O99" s="57"/>
      <c r="P99" s="57"/>
      <c r="Q99" s="57"/>
      <c r="R99" s="57"/>
      <c r="S99" s="57"/>
      <c r="T99" s="57"/>
      <c r="U99" s="57"/>
      <c r="V99" s="57"/>
      <c r="W99" s="57"/>
      <c r="X99" s="57"/>
      <c r="Y99" s="57"/>
      <c r="Z99" s="57"/>
      <c r="AA99" s="57"/>
      <c r="AB99" s="57"/>
      <c r="AC99" s="57"/>
      <c r="AD99" s="57"/>
      <c r="AE99" s="57"/>
      <c r="AF99" s="57"/>
      <c r="AG99" s="57"/>
      <c r="AH99" s="57"/>
      <c r="AI99" s="57"/>
      <c r="AJ99" s="57"/>
      <c r="AK99" s="57"/>
      <c r="AL99" s="57"/>
      <c r="AM99" s="57"/>
      <c r="AN99" s="57"/>
      <c r="AO99" s="57"/>
      <c r="AP99" s="57"/>
      <c r="AQ99" s="57"/>
      <c r="AR99" s="57"/>
      <c r="AS99" s="57"/>
      <c r="AT99" s="57"/>
      <c r="AU99" s="57"/>
      <c r="AV99" s="57"/>
      <c r="AW99" s="57"/>
      <c r="AX99" s="57"/>
      <c r="AY99" s="57"/>
      <c r="AZ99" s="58"/>
    </row>
    <row r="101" spans="1:105" ht="15" customHeight="1">
      <c r="A101" s="171" t="s">
        <v>292</v>
      </c>
      <c r="B101" s="171"/>
      <c r="C101" s="171"/>
      <c r="D101" s="171"/>
      <c r="E101" s="171"/>
      <c r="F101" s="171"/>
      <c r="G101" s="171"/>
      <c r="H101" s="171"/>
      <c r="I101" s="171"/>
      <c r="J101" s="171"/>
      <c r="K101" s="171"/>
      <c r="L101" s="171"/>
      <c r="M101" s="171"/>
      <c r="N101" s="171"/>
      <c r="O101" s="171"/>
      <c r="P101" s="171"/>
      <c r="Q101" s="171"/>
      <c r="R101" s="171"/>
      <c r="S101" s="171"/>
      <c r="T101" s="171"/>
      <c r="U101" s="171"/>
      <c r="V101" s="171"/>
      <c r="W101" s="171"/>
      <c r="X101" s="171"/>
      <c r="Y101" s="171"/>
      <c r="Z101" s="171"/>
      <c r="AA101" s="171"/>
      <c r="AB101" s="171"/>
      <c r="AC101" s="171"/>
      <c r="AD101" s="171"/>
      <c r="AE101" s="171"/>
      <c r="AF101" s="171"/>
      <c r="AG101" s="171"/>
      <c r="AH101" s="171"/>
      <c r="AI101" s="171"/>
      <c r="AJ101" s="171"/>
      <c r="AK101" s="171"/>
      <c r="AL101" s="171"/>
      <c r="AM101" s="171"/>
      <c r="AN101" s="171"/>
      <c r="AO101" s="171"/>
      <c r="AP101" s="171"/>
      <c r="AQ101" s="171"/>
      <c r="AR101" s="171"/>
      <c r="AS101" s="171"/>
      <c r="AT101" s="171"/>
      <c r="AU101" s="171"/>
      <c r="AV101" s="171"/>
      <c r="AW101" s="171"/>
      <c r="AX101" s="171"/>
      <c r="AY101" s="171"/>
      <c r="AZ101" s="171"/>
      <c r="BA101" s="171"/>
      <c r="BB101" s="171"/>
      <c r="BC101" s="171"/>
      <c r="BD101" s="171"/>
      <c r="BE101" s="171"/>
      <c r="BF101" s="171"/>
      <c r="BG101" s="171"/>
      <c r="BH101" s="171"/>
      <c r="BI101" s="171"/>
      <c r="BJ101" s="171"/>
      <c r="BK101" s="171"/>
      <c r="BL101" s="171"/>
      <c r="BM101" s="171"/>
      <c r="BN101" s="171"/>
      <c r="BO101" s="171"/>
      <c r="BP101" s="171"/>
      <c r="BQ101" s="171"/>
      <c r="BR101" s="171"/>
      <c r="BS101" s="171"/>
      <c r="BT101" s="171"/>
      <c r="BU101" s="171"/>
      <c r="BV101" s="171"/>
      <c r="BW101" s="171"/>
      <c r="BX101" s="171"/>
      <c r="BY101" s="171"/>
      <c r="BZ101" s="171"/>
      <c r="CA101" s="171"/>
      <c r="CB101" s="171"/>
      <c r="CC101" s="171"/>
      <c r="CD101" s="171"/>
      <c r="CE101" s="171"/>
      <c r="CF101" s="171"/>
      <c r="CG101" s="171"/>
      <c r="CH101" s="171"/>
      <c r="CI101" s="171"/>
      <c r="CJ101" s="171"/>
      <c r="CK101" s="171"/>
      <c r="CL101" s="171"/>
      <c r="CM101" s="171"/>
      <c r="CN101" s="171"/>
      <c r="CO101" s="171"/>
      <c r="CP101" s="171"/>
      <c r="CQ101" s="171"/>
      <c r="CR101" s="171"/>
      <c r="CS101" s="171"/>
      <c r="CT101" s="171"/>
      <c r="CU101" s="171"/>
      <c r="CV101" s="171"/>
      <c r="CW101" s="171"/>
      <c r="CX101" s="171"/>
      <c r="CY101" s="171"/>
      <c r="CZ101" s="171"/>
      <c r="DA101" s="171"/>
    </row>
    <row r="102" spans="1:105" ht="15" customHeight="1">
      <c r="A102" s="171"/>
      <c r="B102" s="171"/>
      <c r="C102" s="171"/>
      <c r="D102" s="171"/>
      <c r="E102" s="171"/>
      <c r="F102" s="171"/>
      <c r="G102" s="171"/>
      <c r="H102" s="171"/>
      <c r="I102" s="171"/>
      <c r="J102" s="171"/>
      <c r="K102" s="171"/>
      <c r="L102" s="171"/>
      <c r="M102" s="171"/>
      <c r="N102" s="171"/>
      <c r="O102" s="171"/>
      <c r="P102" s="171"/>
      <c r="Q102" s="171"/>
      <c r="R102" s="171"/>
      <c r="S102" s="171"/>
      <c r="T102" s="171"/>
      <c r="U102" s="171"/>
      <c r="V102" s="171"/>
      <c r="W102" s="171"/>
      <c r="X102" s="171"/>
      <c r="Y102" s="171"/>
      <c r="Z102" s="171"/>
      <c r="AA102" s="171"/>
      <c r="AB102" s="171"/>
      <c r="AC102" s="171"/>
      <c r="AD102" s="171"/>
      <c r="AE102" s="171"/>
      <c r="AF102" s="171"/>
      <c r="AG102" s="171"/>
      <c r="AH102" s="171"/>
      <c r="AI102" s="171"/>
      <c r="AJ102" s="171"/>
      <c r="AK102" s="171"/>
      <c r="AL102" s="171"/>
      <c r="AM102" s="171"/>
      <c r="AN102" s="171"/>
      <c r="AO102" s="171"/>
      <c r="AP102" s="171"/>
      <c r="AQ102" s="171"/>
      <c r="AR102" s="171"/>
      <c r="AS102" s="171"/>
      <c r="AT102" s="171"/>
      <c r="AU102" s="171"/>
      <c r="AV102" s="171"/>
      <c r="AW102" s="171"/>
      <c r="AX102" s="171"/>
      <c r="AY102" s="171"/>
      <c r="AZ102" s="171"/>
      <c r="BA102" s="171"/>
      <c r="BB102" s="171"/>
      <c r="BC102" s="171"/>
      <c r="BD102" s="171"/>
      <c r="BE102" s="171"/>
      <c r="BF102" s="171"/>
      <c r="BG102" s="171"/>
      <c r="BH102" s="171"/>
      <c r="BI102" s="171"/>
      <c r="BJ102" s="171"/>
      <c r="BK102" s="171"/>
      <c r="BL102" s="171"/>
      <c r="BM102" s="171"/>
      <c r="BN102" s="171"/>
      <c r="BO102" s="171"/>
      <c r="BP102" s="171"/>
      <c r="BQ102" s="171"/>
      <c r="BR102" s="171"/>
      <c r="BS102" s="171"/>
      <c r="BT102" s="171"/>
      <c r="BU102" s="171"/>
      <c r="BV102" s="171"/>
      <c r="BW102" s="171"/>
      <c r="BX102" s="171"/>
      <c r="BY102" s="171"/>
      <c r="BZ102" s="171"/>
      <c r="CA102" s="171"/>
      <c r="CB102" s="171"/>
      <c r="CC102" s="171"/>
      <c r="CD102" s="171"/>
      <c r="CE102" s="171"/>
      <c r="CF102" s="171"/>
      <c r="CG102" s="171"/>
      <c r="CH102" s="171"/>
      <c r="CI102" s="171"/>
      <c r="CJ102" s="171"/>
      <c r="CK102" s="171"/>
      <c r="CL102" s="171"/>
      <c r="CM102" s="171"/>
      <c r="CN102" s="171"/>
      <c r="CO102" s="171"/>
      <c r="CP102" s="171"/>
      <c r="CQ102" s="171"/>
      <c r="CR102" s="171"/>
      <c r="CS102" s="171"/>
      <c r="CT102" s="171"/>
      <c r="CU102" s="171"/>
      <c r="CV102" s="171"/>
      <c r="CW102" s="171"/>
      <c r="CX102" s="171"/>
      <c r="CY102" s="171"/>
      <c r="CZ102" s="171"/>
      <c r="DA102" s="171"/>
    </row>
    <row r="103" spans="1:105" ht="15" customHeight="1">
      <c r="A103" s="171"/>
      <c r="B103" s="171"/>
      <c r="C103" s="171"/>
      <c r="D103" s="171"/>
      <c r="E103" s="171"/>
      <c r="F103" s="171"/>
      <c r="G103" s="171"/>
      <c r="H103" s="171"/>
      <c r="I103" s="171"/>
      <c r="J103" s="171"/>
      <c r="K103" s="171"/>
      <c r="L103" s="171"/>
      <c r="M103" s="171"/>
      <c r="N103" s="171"/>
      <c r="O103" s="171"/>
      <c r="P103" s="171"/>
      <c r="Q103" s="171"/>
      <c r="R103" s="171"/>
      <c r="S103" s="171"/>
      <c r="T103" s="171"/>
      <c r="U103" s="171"/>
      <c r="V103" s="171"/>
      <c r="W103" s="171"/>
      <c r="X103" s="171"/>
      <c r="Y103" s="171"/>
      <c r="Z103" s="171"/>
      <c r="AA103" s="171"/>
      <c r="AB103" s="171"/>
      <c r="AC103" s="171"/>
      <c r="AD103" s="171"/>
      <c r="AE103" s="171"/>
      <c r="AF103" s="171"/>
      <c r="AG103" s="171"/>
      <c r="AH103" s="171"/>
      <c r="AI103" s="171"/>
      <c r="AJ103" s="171"/>
      <c r="AK103" s="171"/>
      <c r="AL103" s="171"/>
      <c r="AM103" s="171"/>
      <c r="AN103" s="171"/>
      <c r="AO103" s="171"/>
      <c r="AP103" s="171"/>
      <c r="AQ103" s="171"/>
      <c r="AR103" s="171"/>
      <c r="AS103" s="171"/>
      <c r="AT103" s="171"/>
      <c r="AU103" s="171"/>
      <c r="AV103" s="171"/>
      <c r="AW103" s="171"/>
      <c r="AX103" s="171"/>
      <c r="AY103" s="171"/>
      <c r="AZ103" s="171"/>
      <c r="BA103" s="171"/>
      <c r="BB103" s="171"/>
      <c r="BC103" s="171"/>
      <c r="BD103" s="171"/>
      <c r="BE103" s="171"/>
      <c r="BF103" s="171"/>
      <c r="BG103" s="171"/>
      <c r="BH103" s="171"/>
      <c r="BI103" s="171"/>
      <c r="BJ103" s="171"/>
      <c r="BK103" s="171"/>
      <c r="BL103" s="171"/>
      <c r="BM103" s="171"/>
      <c r="BN103" s="171"/>
      <c r="BO103" s="171"/>
      <c r="BP103" s="171"/>
      <c r="BQ103" s="171"/>
      <c r="BR103" s="171"/>
      <c r="BS103" s="171"/>
      <c r="BT103" s="171"/>
      <c r="BU103" s="171"/>
      <c r="BV103" s="171"/>
      <c r="BW103" s="171"/>
      <c r="BX103" s="171"/>
      <c r="BY103" s="171"/>
      <c r="BZ103" s="171"/>
      <c r="CA103" s="171"/>
      <c r="CB103" s="171"/>
      <c r="CC103" s="171"/>
      <c r="CD103" s="171"/>
      <c r="CE103" s="171"/>
      <c r="CF103" s="171"/>
      <c r="CG103" s="171"/>
      <c r="CH103" s="171"/>
      <c r="CI103" s="171"/>
      <c r="CJ103" s="171"/>
      <c r="CK103" s="171"/>
      <c r="CL103" s="171"/>
      <c r="CM103" s="171"/>
      <c r="CN103" s="171"/>
      <c r="CO103" s="171"/>
      <c r="CP103" s="171"/>
      <c r="CQ103" s="171"/>
      <c r="CR103" s="171"/>
      <c r="CS103" s="171"/>
      <c r="CT103" s="171"/>
      <c r="CU103" s="171"/>
      <c r="CV103" s="171"/>
      <c r="CW103" s="171"/>
      <c r="CX103" s="171"/>
      <c r="CY103" s="171"/>
      <c r="CZ103" s="171"/>
      <c r="DA103" s="171"/>
    </row>
    <row r="104" spans="1:105" ht="15" customHeight="1">
      <c r="A104" s="171"/>
      <c r="B104" s="171"/>
      <c r="C104" s="171"/>
      <c r="D104" s="171"/>
      <c r="E104" s="171"/>
      <c r="F104" s="171"/>
      <c r="G104" s="171"/>
      <c r="H104" s="171"/>
      <c r="I104" s="171"/>
      <c r="J104" s="171"/>
      <c r="K104" s="171"/>
      <c r="L104" s="171"/>
      <c r="M104" s="171"/>
      <c r="N104" s="171"/>
      <c r="O104" s="171"/>
      <c r="P104" s="171"/>
      <c r="Q104" s="171"/>
      <c r="R104" s="171"/>
      <c r="S104" s="171"/>
      <c r="T104" s="171"/>
      <c r="U104" s="171"/>
      <c r="V104" s="171"/>
      <c r="W104" s="171"/>
      <c r="X104" s="171"/>
      <c r="Y104" s="171"/>
      <c r="Z104" s="171"/>
      <c r="AA104" s="171"/>
      <c r="AB104" s="171"/>
      <c r="AC104" s="171"/>
      <c r="AD104" s="171"/>
      <c r="AE104" s="171"/>
      <c r="AF104" s="171"/>
      <c r="AG104" s="171"/>
      <c r="AH104" s="171"/>
      <c r="AI104" s="171"/>
      <c r="AJ104" s="171"/>
      <c r="AK104" s="171"/>
      <c r="AL104" s="171"/>
      <c r="AM104" s="171"/>
      <c r="AN104" s="171"/>
      <c r="AO104" s="171"/>
      <c r="AP104" s="171"/>
      <c r="AQ104" s="171"/>
      <c r="AR104" s="171"/>
      <c r="AS104" s="171"/>
      <c r="AT104" s="171"/>
      <c r="AU104" s="171"/>
      <c r="AV104" s="171"/>
      <c r="AW104" s="171"/>
      <c r="AX104" s="171"/>
      <c r="AY104" s="171"/>
      <c r="AZ104" s="171"/>
      <c r="BA104" s="171"/>
      <c r="BB104" s="171"/>
      <c r="BC104" s="171"/>
      <c r="BD104" s="171"/>
      <c r="BE104" s="171"/>
      <c r="BF104" s="171"/>
      <c r="BG104" s="171"/>
      <c r="BH104" s="171"/>
      <c r="BI104" s="171"/>
      <c r="BJ104" s="171"/>
      <c r="BK104" s="171"/>
      <c r="BL104" s="171"/>
      <c r="BM104" s="171"/>
      <c r="BN104" s="171"/>
      <c r="BO104" s="171"/>
      <c r="BP104" s="171"/>
      <c r="BQ104" s="171"/>
      <c r="BR104" s="171"/>
      <c r="BS104" s="171"/>
      <c r="BT104" s="171"/>
      <c r="BU104" s="171"/>
      <c r="BV104" s="171"/>
      <c r="BW104" s="171"/>
      <c r="BX104" s="171"/>
      <c r="BY104" s="171"/>
      <c r="BZ104" s="171"/>
      <c r="CA104" s="171"/>
      <c r="CB104" s="171"/>
      <c r="CC104" s="171"/>
      <c r="CD104" s="171"/>
      <c r="CE104" s="171"/>
      <c r="CF104" s="171"/>
      <c r="CG104" s="171"/>
      <c r="CH104" s="171"/>
      <c r="CI104" s="171"/>
      <c r="CJ104" s="171"/>
      <c r="CK104" s="171"/>
      <c r="CL104" s="171"/>
      <c r="CM104" s="171"/>
      <c r="CN104" s="171"/>
      <c r="CO104" s="171"/>
      <c r="CP104" s="171"/>
      <c r="CQ104" s="171"/>
      <c r="CR104" s="171"/>
      <c r="CS104" s="171"/>
      <c r="CT104" s="171"/>
      <c r="CU104" s="171"/>
      <c r="CV104" s="171"/>
      <c r="CW104" s="171"/>
      <c r="CX104" s="171"/>
      <c r="CY104" s="171"/>
      <c r="CZ104" s="171"/>
      <c r="DA104" s="171"/>
    </row>
    <row r="105" spans="1:105" ht="15" customHeight="1">
      <c r="A105" s="171"/>
      <c r="B105" s="171"/>
      <c r="C105" s="171"/>
      <c r="D105" s="171"/>
      <c r="E105" s="171"/>
      <c r="F105" s="171"/>
      <c r="G105" s="171"/>
      <c r="H105" s="171"/>
      <c r="I105" s="171"/>
      <c r="J105" s="171"/>
      <c r="K105" s="171"/>
      <c r="L105" s="171"/>
      <c r="M105" s="171"/>
      <c r="N105" s="171"/>
      <c r="O105" s="171"/>
      <c r="P105" s="171"/>
      <c r="Q105" s="171"/>
      <c r="R105" s="171"/>
      <c r="S105" s="171"/>
      <c r="T105" s="171"/>
      <c r="U105" s="171"/>
      <c r="V105" s="171"/>
      <c r="W105" s="171"/>
      <c r="X105" s="171"/>
      <c r="Y105" s="171"/>
      <c r="Z105" s="171"/>
      <c r="AA105" s="171"/>
      <c r="AB105" s="171"/>
      <c r="AC105" s="171"/>
      <c r="AD105" s="171"/>
      <c r="AE105" s="171"/>
      <c r="AF105" s="171"/>
      <c r="AG105" s="171"/>
      <c r="AH105" s="171"/>
      <c r="AI105" s="171"/>
      <c r="AJ105" s="171"/>
      <c r="AK105" s="171"/>
      <c r="AL105" s="171"/>
      <c r="AM105" s="171"/>
      <c r="AN105" s="171"/>
      <c r="AO105" s="171"/>
      <c r="AP105" s="171"/>
      <c r="AQ105" s="171"/>
      <c r="AR105" s="171"/>
      <c r="AS105" s="171"/>
      <c r="AT105" s="171"/>
      <c r="AU105" s="171"/>
      <c r="AV105" s="171"/>
      <c r="AW105" s="171"/>
      <c r="AX105" s="171"/>
      <c r="AY105" s="171"/>
      <c r="AZ105" s="171"/>
      <c r="BA105" s="171"/>
      <c r="BB105" s="171"/>
      <c r="BC105" s="171"/>
      <c r="BD105" s="171"/>
      <c r="BE105" s="171"/>
      <c r="BF105" s="171"/>
      <c r="BG105" s="171"/>
      <c r="BH105" s="171"/>
      <c r="BI105" s="171"/>
      <c r="BJ105" s="171"/>
      <c r="BK105" s="171"/>
      <c r="BL105" s="171"/>
      <c r="BM105" s="171"/>
      <c r="BN105" s="171"/>
      <c r="BO105" s="171"/>
      <c r="BP105" s="171"/>
      <c r="BQ105" s="171"/>
      <c r="BR105" s="171"/>
      <c r="BS105" s="171"/>
      <c r="BT105" s="171"/>
      <c r="BU105" s="171"/>
      <c r="BV105" s="171"/>
      <c r="BW105" s="171"/>
      <c r="BX105" s="171"/>
      <c r="BY105" s="171"/>
      <c r="BZ105" s="171"/>
      <c r="CA105" s="171"/>
      <c r="CB105" s="171"/>
      <c r="CC105" s="171"/>
      <c r="CD105" s="171"/>
      <c r="CE105" s="171"/>
      <c r="CF105" s="171"/>
      <c r="CG105" s="171"/>
      <c r="CH105" s="171"/>
      <c r="CI105" s="171"/>
      <c r="CJ105" s="171"/>
      <c r="CK105" s="171"/>
      <c r="CL105" s="171"/>
      <c r="CM105" s="171"/>
      <c r="CN105" s="171"/>
      <c r="CO105" s="171"/>
      <c r="CP105" s="171"/>
      <c r="CQ105" s="171"/>
      <c r="CR105" s="171"/>
      <c r="CS105" s="171"/>
      <c r="CT105" s="171"/>
      <c r="CU105" s="171"/>
      <c r="CV105" s="171"/>
      <c r="CW105" s="171"/>
      <c r="CX105" s="171"/>
      <c r="CY105" s="171"/>
      <c r="CZ105" s="171"/>
      <c r="DA105" s="171"/>
    </row>
    <row r="106" spans="1:105" ht="15" customHeight="1">
      <c r="A106" s="171"/>
      <c r="B106" s="171"/>
      <c r="C106" s="171"/>
      <c r="D106" s="171"/>
      <c r="E106" s="171"/>
      <c r="F106" s="171"/>
      <c r="G106" s="171"/>
      <c r="H106" s="171"/>
      <c r="I106" s="171"/>
      <c r="J106" s="171"/>
      <c r="K106" s="171"/>
      <c r="L106" s="171"/>
      <c r="M106" s="171"/>
      <c r="N106" s="171"/>
      <c r="O106" s="171"/>
      <c r="P106" s="171"/>
      <c r="Q106" s="171"/>
      <c r="R106" s="171"/>
      <c r="S106" s="171"/>
      <c r="T106" s="171"/>
      <c r="U106" s="171"/>
      <c r="V106" s="171"/>
      <c r="W106" s="171"/>
      <c r="X106" s="171"/>
      <c r="Y106" s="171"/>
      <c r="Z106" s="171"/>
      <c r="AA106" s="171"/>
      <c r="AB106" s="171"/>
      <c r="AC106" s="171"/>
      <c r="AD106" s="171"/>
      <c r="AE106" s="171"/>
      <c r="AF106" s="171"/>
      <c r="AG106" s="171"/>
      <c r="AH106" s="171"/>
      <c r="AI106" s="171"/>
      <c r="AJ106" s="171"/>
      <c r="AK106" s="171"/>
      <c r="AL106" s="171"/>
      <c r="AM106" s="171"/>
      <c r="AN106" s="171"/>
      <c r="AO106" s="171"/>
      <c r="AP106" s="171"/>
      <c r="AQ106" s="171"/>
      <c r="AR106" s="171"/>
      <c r="AS106" s="171"/>
      <c r="AT106" s="171"/>
      <c r="AU106" s="171"/>
      <c r="AV106" s="171"/>
      <c r="AW106" s="171"/>
      <c r="AX106" s="171"/>
      <c r="AY106" s="171"/>
      <c r="AZ106" s="171"/>
      <c r="BA106" s="171"/>
      <c r="BB106" s="171"/>
      <c r="BC106" s="171"/>
      <c r="BD106" s="171"/>
      <c r="BE106" s="171"/>
      <c r="BF106" s="171"/>
      <c r="BG106" s="171"/>
      <c r="BH106" s="171"/>
      <c r="BI106" s="171"/>
      <c r="BJ106" s="171"/>
      <c r="BK106" s="171"/>
      <c r="BL106" s="171"/>
      <c r="BM106" s="171"/>
      <c r="BN106" s="171"/>
      <c r="BO106" s="171"/>
      <c r="BP106" s="171"/>
      <c r="BQ106" s="171"/>
      <c r="BR106" s="171"/>
      <c r="BS106" s="171"/>
      <c r="BT106" s="171"/>
      <c r="BU106" s="171"/>
      <c r="BV106" s="171"/>
      <c r="BW106" s="171"/>
      <c r="BX106" s="171"/>
      <c r="BY106" s="171"/>
      <c r="BZ106" s="171"/>
      <c r="CA106" s="171"/>
      <c r="CB106" s="171"/>
      <c r="CC106" s="171"/>
      <c r="CD106" s="171"/>
      <c r="CE106" s="171"/>
      <c r="CF106" s="171"/>
      <c r="CG106" s="171"/>
      <c r="CH106" s="171"/>
      <c r="CI106" s="171"/>
      <c r="CJ106" s="171"/>
      <c r="CK106" s="171"/>
      <c r="CL106" s="171"/>
      <c r="CM106" s="171"/>
      <c r="CN106" s="171"/>
      <c r="CO106" s="171"/>
      <c r="CP106" s="171"/>
      <c r="CQ106" s="171"/>
      <c r="CR106" s="171"/>
      <c r="CS106" s="171"/>
      <c r="CT106" s="171"/>
      <c r="CU106" s="171"/>
      <c r="CV106" s="171"/>
      <c r="CW106" s="171"/>
      <c r="CX106" s="171"/>
      <c r="CY106" s="171"/>
      <c r="CZ106" s="171"/>
      <c r="DA106" s="171"/>
    </row>
    <row r="107" spans="1:105" ht="15" customHeight="1">
      <c r="A107" s="171"/>
      <c r="B107" s="171"/>
      <c r="C107" s="171"/>
      <c r="D107" s="171"/>
      <c r="E107" s="171"/>
      <c r="F107" s="171"/>
      <c r="G107" s="171"/>
      <c r="H107" s="171"/>
      <c r="I107" s="171"/>
      <c r="J107" s="171"/>
      <c r="K107" s="171"/>
      <c r="L107" s="171"/>
      <c r="M107" s="171"/>
      <c r="N107" s="171"/>
      <c r="O107" s="171"/>
      <c r="P107" s="171"/>
      <c r="Q107" s="171"/>
      <c r="R107" s="171"/>
      <c r="S107" s="171"/>
      <c r="T107" s="171"/>
      <c r="U107" s="171"/>
      <c r="V107" s="171"/>
      <c r="W107" s="171"/>
      <c r="X107" s="171"/>
      <c r="Y107" s="171"/>
      <c r="Z107" s="171"/>
      <c r="AA107" s="171"/>
      <c r="AB107" s="171"/>
      <c r="AC107" s="171"/>
      <c r="AD107" s="171"/>
      <c r="AE107" s="171"/>
      <c r="AF107" s="171"/>
      <c r="AG107" s="171"/>
      <c r="AH107" s="171"/>
      <c r="AI107" s="171"/>
      <c r="AJ107" s="171"/>
      <c r="AK107" s="171"/>
      <c r="AL107" s="171"/>
      <c r="AM107" s="171"/>
      <c r="AN107" s="171"/>
      <c r="AO107" s="171"/>
      <c r="AP107" s="171"/>
      <c r="AQ107" s="171"/>
      <c r="AR107" s="171"/>
      <c r="AS107" s="171"/>
      <c r="AT107" s="171"/>
      <c r="AU107" s="171"/>
      <c r="AV107" s="171"/>
      <c r="AW107" s="171"/>
      <c r="AX107" s="171"/>
      <c r="AY107" s="171"/>
      <c r="AZ107" s="171"/>
      <c r="BA107" s="171"/>
      <c r="BB107" s="171"/>
      <c r="BC107" s="171"/>
      <c r="BD107" s="171"/>
      <c r="BE107" s="171"/>
      <c r="BF107" s="171"/>
      <c r="BG107" s="171"/>
      <c r="BH107" s="171"/>
      <c r="BI107" s="171"/>
      <c r="BJ107" s="171"/>
      <c r="BK107" s="171"/>
      <c r="BL107" s="171"/>
      <c r="BM107" s="171"/>
      <c r="BN107" s="171"/>
      <c r="BO107" s="171"/>
      <c r="BP107" s="171"/>
      <c r="BQ107" s="171"/>
      <c r="BR107" s="171"/>
      <c r="BS107" s="171"/>
      <c r="BT107" s="171"/>
      <c r="BU107" s="171"/>
      <c r="BV107" s="171"/>
      <c r="BW107" s="171"/>
      <c r="BX107" s="171"/>
      <c r="BY107" s="171"/>
      <c r="BZ107" s="171"/>
      <c r="CA107" s="171"/>
      <c r="CB107" s="171"/>
      <c r="CC107" s="171"/>
      <c r="CD107" s="171"/>
      <c r="CE107" s="171"/>
      <c r="CF107" s="171"/>
      <c r="CG107" s="171"/>
      <c r="CH107" s="171"/>
      <c r="CI107" s="171"/>
      <c r="CJ107" s="171"/>
      <c r="CK107" s="171"/>
      <c r="CL107" s="171"/>
      <c r="CM107" s="171"/>
      <c r="CN107" s="171"/>
      <c r="CO107" s="171"/>
      <c r="CP107" s="171"/>
      <c r="CQ107" s="171"/>
      <c r="CR107" s="171"/>
      <c r="CS107" s="171"/>
      <c r="CT107" s="171"/>
      <c r="CU107" s="171"/>
      <c r="CV107" s="171"/>
      <c r="CW107" s="171"/>
      <c r="CX107" s="171"/>
      <c r="CY107" s="171"/>
      <c r="CZ107" s="171"/>
      <c r="DA107" s="171"/>
    </row>
    <row r="108" spans="1:105" ht="15" customHeight="1">
      <c r="A108" s="171"/>
      <c r="B108" s="171"/>
      <c r="C108" s="171"/>
      <c r="D108" s="171"/>
      <c r="E108" s="171"/>
      <c r="F108" s="171"/>
      <c r="G108" s="171"/>
      <c r="H108" s="171"/>
      <c r="I108" s="171"/>
      <c r="J108" s="171"/>
      <c r="K108" s="171"/>
      <c r="L108" s="171"/>
      <c r="M108" s="171"/>
      <c r="N108" s="171"/>
      <c r="O108" s="171"/>
      <c r="P108" s="171"/>
      <c r="Q108" s="171"/>
      <c r="R108" s="171"/>
      <c r="S108" s="171"/>
      <c r="T108" s="171"/>
      <c r="U108" s="171"/>
      <c r="V108" s="171"/>
      <c r="W108" s="171"/>
      <c r="X108" s="171"/>
      <c r="Y108" s="171"/>
      <c r="Z108" s="171"/>
      <c r="AA108" s="171"/>
      <c r="AB108" s="171"/>
      <c r="AC108" s="171"/>
      <c r="AD108" s="171"/>
      <c r="AE108" s="171"/>
      <c r="AF108" s="171"/>
      <c r="AG108" s="171"/>
      <c r="AH108" s="171"/>
      <c r="AI108" s="171"/>
      <c r="AJ108" s="171"/>
      <c r="AK108" s="171"/>
      <c r="AL108" s="171"/>
      <c r="AM108" s="171"/>
      <c r="AN108" s="171"/>
      <c r="AO108" s="171"/>
      <c r="AP108" s="171"/>
      <c r="AQ108" s="171"/>
      <c r="AR108" s="171"/>
      <c r="AS108" s="171"/>
      <c r="AT108" s="171"/>
      <c r="AU108" s="171"/>
      <c r="AV108" s="171"/>
      <c r="AW108" s="171"/>
      <c r="AX108" s="171"/>
      <c r="AY108" s="171"/>
      <c r="AZ108" s="171"/>
      <c r="BA108" s="171"/>
      <c r="BB108" s="171"/>
      <c r="BC108" s="171"/>
      <c r="BD108" s="171"/>
      <c r="BE108" s="171"/>
      <c r="BF108" s="171"/>
      <c r="BG108" s="171"/>
      <c r="BH108" s="171"/>
      <c r="BI108" s="171"/>
      <c r="BJ108" s="171"/>
      <c r="BK108" s="171"/>
      <c r="BL108" s="171"/>
      <c r="BM108" s="171"/>
      <c r="BN108" s="171"/>
      <c r="BO108" s="171"/>
      <c r="BP108" s="171"/>
      <c r="BQ108" s="171"/>
      <c r="BR108" s="171"/>
      <c r="BS108" s="171"/>
      <c r="BT108" s="171"/>
      <c r="BU108" s="171"/>
      <c r="BV108" s="171"/>
      <c r="BW108" s="171"/>
      <c r="BX108" s="171"/>
      <c r="BY108" s="171"/>
      <c r="BZ108" s="171"/>
      <c r="CA108" s="171"/>
      <c r="CB108" s="171"/>
      <c r="CC108" s="171"/>
      <c r="CD108" s="171"/>
      <c r="CE108" s="171"/>
      <c r="CF108" s="171"/>
      <c r="CG108" s="171"/>
      <c r="CH108" s="171"/>
      <c r="CI108" s="171"/>
      <c r="CJ108" s="171"/>
      <c r="CK108" s="171"/>
      <c r="CL108" s="171"/>
      <c r="CM108" s="171"/>
      <c r="CN108" s="171"/>
      <c r="CO108" s="171"/>
      <c r="CP108" s="171"/>
      <c r="CQ108" s="171"/>
      <c r="CR108" s="171"/>
      <c r="CS108" s="171"/>
      <c r="CT108" s="171"/>
      <c r="CU108" s="171"/>
      <c r="CV108" s="171"/>
      <c r="CW108" s="171"/>
      <c r="CX108" s="171"/>
      <c r="CY108" s="171"/>
      <c r="CZ108" s="171"/>
      <c r="DA108" s="171"/>
    </row>
    <row r="109" spans="1:105" ht="15" customHeight="1">
      <c r="A109" s="171"/>
      <c r="B109" s="171"/>
      <c r="C109" s="171"/>
      <c r="D109" s="171"/>
      <c r="E109" s="171"/>
      <c r="F109" s="171"/>
      <c r="G109" s="171"/>
      <c r="H109" s="171"/>
      <c r="I109" s="171"/>
      <c r="J109" s="171"/>
      <c r="K109" s="171"/>
      <c r="L109" s="171"/>
      <c r="M109" s="171"/>
      <c r="N109" s="171"/>
      <c r="O109" s="171"/>
      <c r="P109" s="171"/>
      <c r="Q109" s="171"/>
      <c r="R109" s="171"/>
      <c r="S109" s="171"/>
      <c r="T109" s="171"/>
      <c r="U109" s="171"/>
      <c r="V109" s="171"/>
      <c r="W109" s="171"/>
      <c r="X109" s="171"/>
      <c r="Y109" s="171"/>
      <c r="Z109" s="171"/>
      <c r="AA109" s="171"/>
      <c r="AB109" s="171"/>
      <c r="AC109" s="171"/>
      <c r="AD109" s="171"/>
      <c r="AE109" s="171"/>
      <c r="AF109" s="171"/>
      <c r="AG109" s="171"/>
      <c r="AH109" s="171"/>
      <c r="AI109" s="171"/>
      <c r="AJ109" s="171"/>
      <c r="AK109" s="171"/>
      <c r="AL109" s="171"/>
      <c r="AM109" s="171"/>
      <c r="AN109" s="171"/>
      <c r="AO109" s="171"/>
      <c r="AP109" s="171"/>
      <c r="AQ109" s="171"/>
      <c r="AR109" s="171"/>
      <c r="AS109" s="171"/>
      <c r="AT109" s="171"/>
      <c r="AU109" s="171"/>
      <c r="AV109" s="171"/>
      <c r="AW109" s="171"/>
      <c r="AX109" s="171"/>
      <c r="AY109" s="171"/>
      <c r="AZ109" s="171"/>
      <c r="BA109" s="171"/>
      <c r="BB109" s="171"/>
      <c r="BC109" s="171"/>
      <c r="BD109" s="171"/>
      <c r="BE109" s="171"/>
      <c r="BF109" s="171"/>
      <c r="BG109" s="171"/>
      <c r="BH109" s="171"/>
      <c r="BI109" s="171"/>
      <c r="BJ109" s="171"/>
      <c r="BK109" s="171"/>
      <c r="BL109" s="171"/>
      <c r="BM109" s="171"/>
      <c r="BN109" s="171"/>
      <c r="BO109" s="171"/>
      <c r="BP109" s="171"/>
      <c r="BQ109" s="171"/>
      <c r="BR109" s="171"/>
      <c r="BS109" s="171"/>
      <c r="BT109" s="171"/>
      <c r="BU109" s="171"/>
      <c r="BV109" s="171"/>
      <c r="BW109" s="171"/>
      <c r="BX109" s="171"/>
      <c r="BY109" s="171"/>
      <c r="BZ109" s="171"/>
      <c r="CA109" s="171"/>
      <c r="CB109" s="171"/>
      <c r="CC109" s="171"/>
      <c r="CD109" s="171"/>
      <c r="CE109" s="171"/>
      <c r="CF109" s="171"/>
      <c r="CG109" s="171"/>
      <c r="CH109" s="171"/>
      <c r="CI109" s="171"/>
      <c r="CJ109" s="171"/>
      <c r="CK109" s="171"/>
      <c r="CL109" s="171"/>
      <c r="CM109" s="171"/>
      <c r="CN109" s="171"/>
      <c r="CO109" s="171"/>
      <c r="CP109" s="171"/>
      <c r="CQ109" s="171"/>
      <c r="CR109" s="171"/>
      <c r="CS109" s="171"/>
      <c r="CT109" s="171"/>
      <c r="CU109" s="171"/>
      <c r="CV109" s="171"/>
      <c r="CW109" s="171"/>
      <c r="CX109" s="171"/>
      <c r="CY109" s="171"/>
      <c r="CZ109" s="171"/>
      <c r="DA109" s="171"/>
    </row>
    <row r="111" spans="1:105" ht="27" thickBot="1">
      <c r="A111" s="104" t="s">
        <v>293</v>
      </c>
      <c r="BB111" s="104" t="s">
        <v>294</v>
      </c>
    </row>
    <row r="112" spans="1:105" ht="26.25">
      <c r="A112" s="114" t="s">
        <v>118</v>
      </c>
      <c r="B112" s="10"/>
      <c r="C112" s="10"/>
      <c r="D112" s="10"/>
      <c r="E112" s="10"/>
      <c r="F112" s="115" t="s">
        <v>153</v>
      </c>
      <c r="G112" s="10"/>
      <c r="H112" s="10"/>
      <c r="I112" s="10"/>
      <c r="J112" s="10"/>
      <c r="K112" s="10"/>
      <c r="L112" s="10"/>
      <c r="M112" s="10"/>
      <c r="N112" s="10"/>
      <c r="O112" s="10"/>
      <c r="P112" s="115" t="s">
        <v>154</v>
      </c>
      <c r="Q112" s="10"/>
      <c r="R112" s="10"/>
      <c r="S112" s="10"/>
      <c r="T112" s="10"/>
      <c r="U112" s="10"/>
      <c r="V112" s="10"/>
      <c r="W112" s="10"/>
      <c r="X112" s="10"/>
      <c r="Y112" s="10"/>
      <c r="Z112" s="115" t="s">
        <v>155</v>
      </c>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1"/>
      <c r="BB112" s="114" t="s">
        <v>118</v>
      </c>
      <c r="BC112" s="10"/>
      <c r="BD112" s="10"/>
      <c r="BE112" s="10"/>
      <c r="BF112" s="10"/>
      <c r="BG112" s="115" t="s">
        <v>153</v>
      </c>
      <c r="BH112" s="10"/>
      <c r="BI112" s="10"/>
      <c r="BJ112" s="10"/>
      <c r="BK112" s="10"/>
      <c r="BL112" s="10"/>
      <c r="BM112" s="10"/>
      <c r="BN112" s="10"/>
      <c r="BO112" s="10"/>
      <c r="BP112" s="10"/>
      <c r="BQ112" s="115" t="s">
        <v>154</v>
      </c>
      <c r="BR112" s="10"/>
      <c r="BS112" s="10"/>
      <c r="BT112" s="10"/>
      <c r="BU112" s="10"/>
      <c r="BV112" s="10"/>
      <c r="BW112" s="10"/>
      <c r="BX112" s="10"/>
      <c r="BY112" s="10"/>
      <c r="BZ112" s="10"/>
      <c r="CA112" s="115" t="s">
        <v>155</v>
      </c>
      <c r="CB112" s="10"/>
      <c r="CC112" s="10"/>
      <c r="CD112" s="10"/>
      <c r="CE112" s="10"/>
      <c r="CF112" s="10"/>
      <c r="CG112" s="10"/>
      <c r="CH112" s="10"/>
      <c r="CI112" s="10"/>
      <c r="CJ112" s="10"/>
      <c r="CK112" s="10"/>
      <c r="CL112" s="10"/>
      <c r="CM112" s="10"/>
      <c r="CN112" s="10"/>
      <c r="CO112" s="10"/>
      <c r="CP112" s="10"/>
      <c r="CQ112" s="10"/>
      <c r="CR112" s="10"/>
      <c r="CS112" s="10"/>
      <c r="CT112" s="10"/>
      <c r="CU112" s="10"/>
      <c r="CV112" s="10"/>
      <c r="CW112" s="10"/>
      <c r="CX112" s="10"/>
      <c r="CY112" s="10"/>
      <c r="CZ112" s="10"/>
      <c r="DA112" s="11"/>
    </row>
    <row r="113" spans="1:105">
      <c r="A113" s="20"/>
      <c r="B113" s="1" t="str">
        <f>Input_survey!C99</f>
        <v>Femmina</v>
      </c>
      <c r="C113" s="1" t="str">
        <f>Input_survey!D99</f>
        <v>Maschio</v>
      </c>
      <c r="D113" s="1" t="str">
        <f>Input_survey!E99</f>
        <v>Totale complessivo</v>
      </c>
      <c r="F113" s="1" t="str">
        <f>Input_survey!F99</f>
        <v>Fino a 30 anni</v>
      </c>
      <c r="G113" s="1" t="str">
        <f>Input_survey!G99</f>
        <v>31-35 anni</v>
      </c>
      <c r="H113" s="1" t="str">
        <f>Input_survey!H99</f>
        <v>36-45 anni</v>
      </c>
      <c r="I113" s="1" t="str">
        <f>Input_survey!I99</f>
        <v>46-55 anni</v>
      </c>
      <c r="J113" s="1" t="str">
        <f>Input_survey!J99</f>
        <v>Oltre 55 anni</v>
      </c>
      <c r="K113" s="1">
        <f>Input_survey!K99</f>
        <v>0</v>
      </c>
      <c r="L113" s="1">
        <f>Input_survey!L99</f>
        <v>0</v>
      </c>
      <c r="M113" s="1">
        <f>Input_survey!M99</f>
        <v>0</v>
      </c>
      <c r="N113" s="1" t="str">
        <f>Input_survey!N99</f>
        <v>Totale complessivo</v>
      </c>
      <c r="P113" s="1" t="str">
        <f>Input_survey!O99</f>
        <v>Dirigente</v>
      </c>
      <c r="Q113" s="1" t="str">
        <f>Input_survey!P99</f>
        <v>Quadro</v>
      </c>
      <c r="R113" s="1" t="str">
        <f>Input_survey!Q99</f>
        <v>Impiegato</v>
      </c>
      <c r="S113" s="1">
        <f>Input_survey!R99</f>
        <v>0</v>
      </c>
      <c r="T113" s="1">
        <f>Input_survey!S99</f>
        <v>0</v>
      </c>
      <c r="U113" s="1">
        <f>Input_survey!T99</f>
        <v>0</v>
      </c>
      <c r="V113" s="1">
        <f>Input_survey!U99</f>
        <v>0</v>
      </c>
      <c r="W113" s="1">
        <f>Input_survey!V99</f>
        <v>0</v>
      </c>
      <c r="X113" s="1" t="str">
        <f>Input_survey!W99</f>
        <v>Totale complessivo</v>
      </c>
      <c r="Z113" s="1" t="str">
        <f>Input_survey!X99</f>
        <v>CORPORATE</v>
      </c>
      <c r="AA113" s="1" t="str">
        <f>Input_survey!Y99</f>
        <v>SALES</v>
      </c>
      <c r="AB113" s="1" t="str">
        <f>Input_survey!Z99</f>
        <v>R&amp;D</v>
      </c>
      <c r="AC113" s="1" t="str">
        <f>Input_survey!AA99</f>
        <v>IT</v>
      </c>
      <c r="AD113" s="1" t="str">
        <f>Input_survey!AB99</f>
        <v>HR</v>
      </c>
      <c r="AE113" s="1" t="str">
        <f>Input_survey!AC99</f>
        <v>MARKETING</v>
      </c>
      <c r="AF113" s="1">
        <f>Input_survey!AD99</f>
        <v>0</v>
      </c>
      <c r="AG113" s="1">
        <f>Input_survey!AE99</f>
        <v>0</v>
      </c>
      <c r="AH113" s="1">
        <f>Input_survey!AF99</f>
        <v>0</v>
      </c>
      <c r="AI113" s="1">
        <f>Input_survey!AG99</f>
        <v>0</v>
      </c>
      <c r="AJ113" s="1">
        <f>Input_survey!AH99</f>
        <v>0</v>
      </c>
      <c r="AK113" s="1">
        <f>Input_survey!AI99</f>
        <v>0</v>
      </c>
      <c r="AL113" s="1">
        <f>Input_survey!AJ99</f>
        <v>0</v>
      </c>
      <c r="AM113" s="1">
        <f>Input_survey!AK99</f>
        <v>0</v>
      </c>
      <c r="AN113" s="1">
        <f>Input_survey!AL99</f>
        <v>0</v>
      </c>
      <c r="AO113" s="1">
        <f>Input_survey!AM99</f>
        <v>0</v>
      </c>
      <c r="AP113" s="1">
        <f>Input_survey!AN99</f>
        <v>0</v>
      </c>
      <c r="AQ113" s="1">
        <f>Input_survey!AO99</f>
        <v>0</v>
      </c>
      <c r="AR113" s="1">
        <f>Input_survey!AP99</f>
        <v>0</v>
      </c>
      <c r="AS113" s="1">
        <f>Input_survey!AQ99</f>
        <v>0</v>
      </c>
      <c r="AT113" s="1">
        <f>Input_survey!AR99</f>
        <v>0</v>
      </c>
      <c r="AU113" s="1">
        <f>Input_survey!AS99</f>
        <v>0</v>
      </c>
      <c r="AV113" s="1">
        <f>Input_survey!AT99</f>
        <v>0</v>
      </c>
      <c r="AW113" s="1">
        <f>Input_survey!AU99</f>
        <v>0</v>
      </c>
      <c r="AX113" s="1">
        <f>Input_survey!AV99</f>
        <v>0</v>
      </c>
      <c r="AY113" s="1">
        <f>Input_survey!AW99</f>
        <v>0</v>
      </c>
      <c r="AZ113" s="19" t="str">
        <f>Input_survey!AX99</f>
        <v>Totale complessivo</v>
      </c>
      <c r="BB113" s="20"/>
      <c r="BC113" s="1" t="str">
        <f>Input_survey!C115</f>
        <v>Femmina</v>
      </c>
      <c r="BD113" s="1" t="str">
        <f>Input_survey!D115</f>
        <v>Maschio</v>
      </c>
      <c r="BE113" s="1" t="str">
        <f>Input_survey!E115</f>
        <v>Totale complessivo</v>
      </c>
      <c r="BG113" s="1" t="str">
        <f>Input_survey!F115</f>
        <v>Fino a 30 anni</v>
      </c>
      <c r="BH113" s="1" t="str">
        <f>Input_survey!G115</f>
        <v>31-35 anni</v>
      </c>
      <c r="BI113" s="1" t="str">
        <f>Input_survey!H115</f>
        <v>36-45 anni</v>
      </c>
      <c r="BJ113" s="1" t="str">
        <f>Input_survey!I115</f>
        <v>46-55 anni</v>
      </c>
      <c r="BK113" s="1" t="str">
        <f>Input_survey!J115</f>
        <v>Oltre 55 anni</v>
      </c>
      <c r="BL113" s="1">
        <f>Input_survey!K115</f>
        <v>0</v>
      </c>
      <c r="BM113" s="1">
        <f>Input_survey!L115</f>
        <v>0</v>
      </c>
      <c r="BN113" s="1">
        <f>Input_survey!M115</f>
        <v>0</v>
      </c>
      <c r="BO113" s="1" t="str">
        <f>Input_survey!N115</f>
        <v>Totale complessivo</v>
      </c>
      <c r="BQ113" s="1" t="str">
        <f>Input_survey!O115</f>
        <v>Dirigente</v>
      </c>
      <c r="BR113" s="1" t="str">
        <f>Input_survey!P115</f>
        <v>Quadro</v>
      </c>
      <c r="BS113" s="1" t="str">
        <f>Input_survey!Q115</f>
        <v>Impiegato</v>
      </c>
      <c r="BT113" s="1">
        <f>Input_survey!R115</f>
        <v>0</v>
      </c>
      <c r="BU113" s="1">
        <f>Input_survey!S115</f>
        <v>0</v>
      </c>
      <c r="BV113" s="1">
        <f>Input_survey!T115</f>
        <v>0</v>
      </c>
      <c r="BW113" s="1">
        <f>Input_survey!U115</f>
        <v>0</v>
      </c>
      <c r="BX113" s="1">
        <f>Input_survey!V115</f>
        <v>0</v>
      </c>
      <c r="BY113" s="1" t="str">
        <f>Input_survey!W115</f>
        <v>Totale complessivo</v>
      </c>
      <c r="CA113" s="1" t="str">
        <f>Input_survey!X115</f>
        <v>CORPORATE</v>
      </c>
      <c r="CB113" s="1" t="str">
        <f>Input_survey!Y115</f>
        <v>SALES</v>
      </c>
      <c r="CC113" s="1" t="str">
        <f>Input_survey!Z115</f>
        <v>R&amp;D</v>
      </c>
      <c r="CD113" s="1" t="str">
        <f>Input_survey!AA115</f>
        <v>IT</v>
      </c>
      <c r="CE113" s="1" t="str">
        <f>Input_survey!AB115</f>
        <v>HR</v>
      </c>
      <c r="CF113" s="1" t="str">
        <f>Input_survey!AC115</f>
        <v>MARKETING</v>
      </c>
      <c r="CG113" s="1">
        <f>Input_survey!AD115</f>
        <v>0</v>
      </c>
      <c r="CH113" s="1">
        <f>Input_survey!AE115</f>
        <v>0</v>
      </c>
      <c r="CI113" s="1">
        <f>Input_survey!AF115</f>
        <v>0</v>
      </c>
      <c r="CJ113" s="1">
        <f>Input_survey!AG115</f>
        <v>0</v>
      </c>
      <c r="CK113" s="1">
        <f>Input_survey!AH115</f>
        <v>0</v>
      </c>
      <c r="CL113" s="1">
        <f>Input_survey!AI115</f>
        <v>0</v>
      </c>
      <c r="CM113" s="1">
        <f>Input_survey!AJ115</f>
        <v>0</v>
      </c>
      <c r="CN113" s="1">
        <f>Input_survey!AK115</f>
        <v>0</v>
      </c>
      <c r="CO113" s="1">
        <f>Input_survey!AL115</f>
        <v>0</v>
      </c>
      <c r="CP113" s="1">
        <f>Input_survey!AM115</f>
        <v>0</v>
      </c>
      <c r="CQ113" s="1">
        <f>Input_survey!AN115</f>
        <v>0</v>
      </c>
      <c r="CR113" s="1">
        <f>Input_survey!AO115</f>
        <v>0</v>
      </c>
      <c r="CS113" s="1">
        <f>Input_survey!AP115</f>
        <v>0</v>
      </c>
      <c r="CT113" s="1">
        <f>Input_survey!AQ115</f>
        <v>0</v>
      </c>
      <c r="CU113" s="1">
        <f>Input_survey!AR115</f>
        <v>0</v>
      </c>
      <c r="CV113" s="1">
        <f>Input_survey!AS115</f>
        <v>0</v>
      </c>
      <c r="CW113" s="1">
        <f>Input_survey!AT115</f>
        <v>0</v>
      </c>
      <c r="CX113" s="1">
        <f>Input_survey!AU115</f>
        <v>0</v>
      </c>
      <c r="CY113" s="1">
        <f>Input_survey!AV115</f>
        <v>0</v>
      </c>
      <c r="CZ113" s="1">
        <f>Input_survey!AW115</f>
        <v>0</v>
      </c>
      <c r="DA113" s="19" t="str">
        <f>Input_survey!AX115</f>
        <v>Totale complessivo</v>
      </c>
    </row>
    <row r="114" spans="1:105">
      <c r="A114" s="48">
        <f>Input_survey!B100</f>
        <v>43466</v>
      </c>
      <c r="B114">
        <f>IF(ISBLANK(Input_survey!C100),"N.A.",Input_survey!C100)</f>
        <v>30</v>
      </c>
      <c r="C114">
        <f>IF(ISBLANK(Input_survey!D100),"N.A.",Input_survey!D100)</f>
        <v>32</v>
      </c>
      <c r="D114" s="142">
        <f>IF(ISBLANK(Input_survey!E100),"N.A.",Input_survey!E100)</f>
        <v>31</v>
      </c>
      <c r="F114">
        <f>IF(ISBLANK(Input_survey!F100),"N.A.",Input_survey!F100)</f>
        <v>30</v>
      </c>
      <c r="G114">
        <f>IF(ISBLANK(Input_survey!G100),"N.A.",Input_survey!G100)</f>
        <v>32</v>
      </c>
      <c r="H114">
        <f>IF(ISBLANK(Input_survey!H100),"N.A.",Input_survey!H100)</f>
        <v>31</v>
      </c>
      <c r="I114">
        <f>IF(ISBLANK(Input_survey!I100),"N.A.",Input_survey!I100)</f>
        <v>31</v>
      </c>
      <c r="J114">
        <f>IF(ISBLANK(Input_survey!J100),"N.A.",Input_survey!J100)</f>
        <v>30</v>
      </c>
      <c r="K114" t="str">
        <f>IF(ISBLANK(Input_survey!K100),"N.A.",Input_survey!K100)</f>
        <v>N.A.</v>
      </c>
      <c r="L114" t="str">
        <f>IF(ISBLANK(Input_survey!L100),"N.A.",Input_survey!L100)</f>
        <v>N.A.</v>
      </c>
      <c r="M114" t="str">
        <f>IF(ISBLANK(Input_survey!M100),"N.A.",Input_survey!M100)</f>
        <v>N.A.</v>
      </c>
      <c r="N114" s="142">
        <f>IF(ISBLANK(Input_survey!N100),"N.A.",Input_survey!N100)</f>
        <v>30.8</v>
      </c>
      <c r="P114">
        <f>IF(ISBLANK(Input_survey!O100),"N.A.",Input_survey!O100)</f>
        <v>30</v>
      </c>
      <c r="Q114">
        <f>IF(ISBLANK(Input_survey!P100),"N.A.",Input_survey!P100)</f>
        <v>32</v>
      </c>
      <c r="R114">
        <f>IF(ISBLANK(Input_survey!Q100),"N.A.",Input_survey!Q100)</f>
        <v>31</v>
      </c>
      <c r="S114" t="str">
        <f>IF(ISBLANK(Input_survey!R100),"N.A.",Input_survey!R100)</f>
        <v>N.A.</v>
      </c>
      <c r="T114" t="str">
        <f>IF(ISBLANK(Input_survey!S100),"N.A.",Input_survey!S100)</f>
        <v>N.A.</v>
      </c>
      <c r="U114" t="str">
        <f>IF(ISBLANK(Input_survey!T100),"N.A.",Input_survey!T100)</f>
        <v>N.A.</v>
      </c>
      <c r="V114" t="str">
        <f>IF(ISBLANK(Input_survey!U100),"N.A.",Input_survey!U100)</f>
        <v>N.A.</v>
      </c>
      <c r="W114" t="str">
        <f>IF(ISBLANK(Input_survey!V100),"N.A.",Input_survey!V100)</f>
        <v>N.A.</v>
      </c>
      <c r="X114" s="142">
        <f>IF(ISBLANK(Input_survey!W100),"N.A.",Input_survey!W100)</f>
        <v>31</v>
      </c>
      <c r="Z114">
        <f>IF(ISBLANK(Input_survey!X100),"N.A.",Input_survey!X100)</f>
        <v>30</v>
      </c>
      <c r="AA114">
        <f>IF(ISBLANK(Input_survey!Y100),"N.A.",Input_survey!Y100)</f>
        <v>32</v>
      </c>
      <c r="AB114">
        <f>IF(ISBLANK(Input_survey!Z100),"N.A.",Input_survey!Z100)</f>
        <v>31</v>
      </c>
      <c r="AC114">
        <f>IF(ISBLANK(Input_survey!AA100),"N.A.",Input_survey!AA100)</f>
        <v>31</v>
      </c>
      <c r="AD114">
        <f>IF(ISBLANK(Input_survey!AB100),"N.A.",Input_survey!AB100)</f>
        <v>30</v>
      </c>
      <c r="AE114">
        <f>IF(ISBLANK(Input_survey!AC100),"N.A.",Input_survey!AC100)</f>
        <v>29</v>
      </c>
      <c r="AF114" t="str">
        <f>IF(ISBLANK(Input_survey!AD100),"N.A.",Input_survey!AD100)</f>
        <v>N.A.</v>
      </c>
      <c r="AG114" t="str">
        <f>IF(ISBLANK(Input_survey!AE100),"N.A.",Input_survey!AE100)</f>
        <v>N.A.</v>
      </c>
      <c r="AH114" t="str">
        <f>IF(ISBLANK(Input_survey!AF100),"N.A.",Input_survey!AF100)</f>
        <v>N.A.</v>
      </c>
      <c r="AI114" t="str">
        <f>IF(ISBLANK(Input_survey!AG100),"N.A.",Input_survey!AG100)</f>
        <v>N.A.</v>
      </c>
      <c r="AJ114" t="str">
        <f>IF(ISBLANK(Input_survey!AH100),"N.A.",Input_survey!AH100)</f>
        <v>N.A.</v>
      </c>
      <c r="AK114" t="str">
        <f>IF(ISBLANK(Input_survey!AI100),"N.A.",Input_survey!AI100)</f>
        <v>N.A.</v>
      </c>
      <c r="AL114" t="str">
        <f>IF(ISBLANK(Input_survey!AJ100),"N.A.",Input_survey!AJ100)</f>
        <v>N.A.</v>
      </c>
      <c r="AM114" t="str">
        <f>IF(ISBLANK(Input_survey!AK100),"N.A.",Input_survey!AK100)</f>
        <v>N.A.</v>
      </c>
      <c r="AN114" t="str">
        <f>IF(ISBLANK(Input_survey!AL100),"N.A.",Input_survey!AL100)</f>
        <v>N.A.</v>
      </c>
      <c r="AO114" t="str">
        <f>IF(ISBLANK(Input_survey!AM100),"N.A.",Input_survey!AM100)</f>
        <v>N.A.</v>
      </c>
      <c r="AP114" t="str">
        <f>IF(ISBLANK(Input_survey!AN100),"N.A.",Input_survey!AN100)</f>
        <v>N.A.</v>
      </c>
      <c r="AQ114" t="str">
        <f>IF(ISBLANK(Input_survey!AO100),"N.A.",Input_survey!AO100)</f>
        <v>N.A.</v>
      </c>
      <c r="AR114" t="str">
        <f>IF(ISBLANK(Input_survey!AP100),"N.A.",Input_survey!AP100)</f>
        <v>N.A.</v>
      </c>
      <c r="AS114" t="str">
        <f>IF(ISBLANK(Input_survey!AQ100),"N.A.",Input_survey!AQ100)</f>
        <v>N.A.</v>
      </c>
      <c r="AT114" t="str">
        <f>IF(ISBLANK(Input_survey!AR100),"N.A.",Input_survey!AR100)</f>
        <v>N.A.</v>
      </c>
      <c r="AU114" t="str">
        <f>IF(ISBLANK(Input_survey!AS100),"N.A.",Input_survey!AS100)</f>
        <v>N.A.</v>
      </c>
      <c r="AV114" t="str">
        <f>IF(ISBLANK(Input_survey!AT100),"N.A.",Input_survey!AT100)</f>
        <v>N.A.</v>
      </c>
      <c r="AW114" t="str">
        <f>IF(ISBLANK(Input_survey!AU100),"N.A.",Input_survey!AU100)</f>
        <v>N.A.</v>
      </c>
      <c r="AX114" t="str">
        <f>IF(ISBLANK(Input_survey!AV100),"N.A.",Input_survey!AV100)</f>
        <v>N.A.</v>
      </c>
      <c r="AY114" t="str">
        <f>IF(ISBLANK(Input_survey!AW100),"N.A.",Input_survey!AW100)</f>
        <v>N.A.</v>
      </c>
      <c r="AZ114" s="151">
        <f>IF(ISBLANK(Input_survey!AX100),"N.A.",Input_survey!AX100)</f>
        <v>30.5</v>
      </c>
      <c r="BB114" s="48">
        <f>Input_survey!B116</f>
        <v>43466</v>
      </c>
      <c r="BC114">
        <f>IF(ISBLANK(Input_survey!C116),"N.A.",Input_survey!C116)</f>
        <v>300</v>
      </c>
      <c r="BD114">
        <f>IF(ISBLANK(Input_survey!D116),"N.A.",Input_survey!D116)</f>
        <v>311</v>
      </c>
      <c r="BE114" s="142">
        <f>IF(ISBLANK(Input_survey!E116),"N.A.",Input_survey!E116)</f>
        <v>305.5</v>
      </c>
      <c r="BG114">
        <f>IF(ISBLANK(Input_survey!F116),"N.A.",Input_survey!F116)</f>
        <v>300</v>
      </c>
      <c r="BH114">
        <f>IF(ISBLANK(Input_survey!G116),"N.A.",Input_survey!G116)</f>
        <v>311</v>
      </c>
      <c r="BI114">
        <f>IF(ISBLANK(Input_survey!H116),"N.A.",Input_survey!H116)</f>
        <v>310</v>
      </c>
      <c r="BJ114">
        <f>IF(ISBLANK(Input_survey!I116),"N.A.",Input_survey!I116)</f>
        <v>309</v>
      </c>
      <c r="BK114">
        <f>IF(ISBLANK(Input_survey!J116),"N.A.",Input_survey!J116)</f>
        <v>308</v>
      </c>
      <c r="BL114" t="str">
        <f>IF(ISBLANK(Input_survey!K116),"N.A.",Input_survey!K116)</f>
        <v>N.A.</v>
      </c>
      <c r="BM114" t="str">
        <f>IF(ISBLANK(Input_survey!L116),"N.A.",Input_survey!L116)</f>
        <v>N.A.</v>
      </c>
      <c r="BN114" t="str">
        <f>IF(ISBLANK(Input_survey!M116),"N.A.",Input_survey!M116)</f>
        <v>N.A.</v>
      </c>
      <c r="BO114" s="142">
        <f>IF(ISBLANK(Input_survey!N116),"N.A.",Input_survey!N116)</f>
        <v>307.60000000000002</v>
      </c>
      <c r="BQ114">
        <f>IF(ISBLANK(Input_survey!O116),"N.A.",Input_survey!O116)</f>
        <v>300</v>
      </c>
      <c r="BR114">
        <f>IF(ISBLANK(Input_survey!P116),"N.A.",Input_survey!P116)</f>
        <v>311</v>
      </c>
      <c r="BS114">
        <f>IF(ISBLANK(Input_survey!Q116),"N.A.",Input_survey!Q116)</f>
        <v>310</v>
      </c>
      <c r="BT114" t="str">
        <f>IF(ISBLANK(Input_survey!R116),"N.A.",Input_survey!R116)</f>
        <v>N.A.</v>
      </c>
      <c r="BU114" t="str">
        <f>IF(ISBLANK(Input_survey!S116),"N.A.",Input_survey!S116)</f>
        <v>N.A.</v>
      </c>
      <c r="BV114" t="str">
        <f>IF(ISBLANK(Input_survey!T116),"N.A.",Input_survey!T116)</f>
        <v>N.A.</v>
      </c>
      <c r="BW114" t="str">
        <f>IF(ISBLANK(Input_survey!U116),"N.A.",Input_survey!U116)</f>
        <v>N.A.</v>
      </c>
      <c r="BX114" t="str">
        <f>IF(ISBLANK(Input_survey!V116),"N.A.",Input_survey!V116)</f>
        <v>N.A.</v>
      </c>
      <c r="BY114" s="142">
        <f>IF(ISBLANK(Input_survey!W116),"N.A.",Input_survey!W116)</f>
        <v>307</v>
      </c>
      <c r="CA114">
        <f>IF(ISBLANK(Input_survey!X116),"N.A.",Input_survey!X116)</f>
        <v>300</v>
      </c>
      <c r="CB114">
        <f>IF(ISBLANK(Input_survey!Y116),"N.A.",Input_survey!Y116)</f>
        <v>311</v>
      </c>
      <c r="CC114">
        <f>IF(ISBLANK(Input_survey!Z116),"N.A.",Input_survey!Z116)</f>
        <v>310</v>
      </c>
      <c r="CD114">
        <f>IF(ISBLANK(Input_survey!AA116),"N.A.",Input_survey!AA116)</f>
        <v>309</v>
      </c>
      <c r="CE114">
        <f>IF(ISBLANK(Input_survey!AB116),"N.A.",Input_survey!AB116)</f>
        <v>308</v>
      </c>
      <c r="CF114">
        <f>IF(ISBLANK(Input_survey!AC116),"N.A.",Input_survey!AC116)</f>
        <v>310</v>
      </c>
      <c r="CG114" t="str">
        <f>IF(ISBLANK(Input_survey!AD116),"N.A.",Input_survey!AD116)</f>
        <v>N.A.</v>
      </c>
      <c r="CH114" t="str">
        <f>IF(ISBLANK(Input_survey!AE116),"N.A.",Input_survey!AE116)</f>
        <v>N.A.</v>
      </c>
      <c r="CI114" t="str">
        <f>IF(ISBLANK(Input_survey!AF116),"N.A.",Input_survey!AF116)</f>
        <v>N.A.</v>
      </c>
      <c r="CJ114" t="str">
        <f>IF(ISBLANK(Input_survey!AG116),"N.A.",Input_survey!AG116)</f>
        <v>N.A.</v>
      </c>
      <c r="CK114" t="str">
        <f>IF(ISBLANK(Input_survey!AH116),"N.A.",Input_survey!AH116)</f>
        <v>N.A.</v>
      </c>
      <c r="CL114" t="str">
        <f>IF(ISBLANK(Input_survey!AI116),"N.A.",Input_survey!AI116)</f>
        <v>N.A.</v>
      </c>
      <c r="CM114" t="str">
        <f>IF(ISBLANK(Input_survey!AJ116),"N.A.",Input_survey!AJ116)</f>
        <v>N.A.</v>
      </c>
      <c r="CN114" t="str">
        <f>IF(ISBLANK(Input_survey!AK116),"N.A.",Input_survey!AK116)</f>
        <v>N.A.</v>
      </c>
      <c r="CO114" t="str">
        <f>IF(ISBLANK(Input_survey!AL116),"N.A.",Input_survey!AL116)</f>
        <v>N.A.</v>
      </c>
      <c r="CP114" t="str">
        <f>IF(ISBLANK(Input_survey!AM116),"N.A.",Input_survey!AM116)</f>
        <v>N.A.</v>
      </c>
      <c r="CQ114" t="str">
        <f>IF(ISBLANK(Input_survey!AN116),"N.A.",Input_survey!AN116)</f>
        <v>N.A.</v>
      </c>
      <c r="CR114" t="str">
        <f>IF(ISBLANK(Input_survey!AO116),"N.A.",Input_survey!AO116)</f>
        <v>N.A.</v>
      </c>
      <c r="CS114" t="str">
        <f>IF(ISBLANK(Input_survey!AP116),"N.A.",Input_survey!AP116)</f>
        <v>N.A.</v>
      </c>
      <c r="CT114" t="str">
        <f>IF(ISBLANK(Input_survey!AQ116),"N.A.",Input_survey!AQ116)</f>
        <v>N.A.</v>
      </c>
      <c r="CU114" t="str">
        <f>IF(ISBLANK(Input_survey!AR116),"N.A.",Input_survey!AR116)</f>
        <v>N.A.</v>
      </c>
      <c r="CV114" t="str">
        <f>IF(ISBLANK(Input_survey!AS116),"N.A.",Input_survey!AS116)</f>
        <v>N.A.</v>
      </c>
      <c r="CW114" t="str">
        <f>IF(ISBLANK(Input_survey!AT116),"N.A.",Input_survey!AT116)</f>
        <v>N.A.</v>
      </c>
      <c r="CX114" t="str">
        <f>IF(ISBLANK(Input_survey!AU116),"N.A.",Input_survey!AU116)</f>
        <v>N.A.</v>
      </c>
      <c r="CY114" t="str">
        <f>IF(ISBLANK(Input_survey!AV116),"N.A.",Input_survey!AV116)</f>
        <v>N.A.</v>
      </c>
      <c r="CZ114" t="str">
        <f>IF(ISBLANK(Input_survey!AW116),"N.A.",Input_survey!AW116)</f>
        <v>N.A.</v>
      </c>
      <c r="DA114" s="151">
        <f>IF(ISBLANK(Input_survey!AX116),"N.A.",Input_survey!AX116)</f>
        <v>308</v>
      </c>
    </row>
    <row r="115" spans="1:105">
      <c r="A115" s="48">
        <f>Input_survey!B101</f>
        <v>43617</v>
      </c>
      <c r="B115">
        <f>IF(ISBLANK(Input_survey!C101),"N.A.",Input_survey!C101)</f>
        <v>40</v>
      </c>
      <c r="C115">
        <f>IF(ISBLANK(Input_survey!D101),"N.A.",Input_survey!D101)</f>
        <v>41</v>
      </c>
      <c r="D115" s="142">
        <f>IF(ISBLANK(Input_survey!E101),"N.A.",Input_survey!E101)</f>
        <v>40.5</v>
      </c>
      <c r="F115">
        <f>IF(ISBLANK(Input_survey!F101),"N.A.",Input_survey!F101)</f>
        <v>31</v>
      </c>
      <c r="G115">
        <f>IF(ISBLANK(Input_survey!G101),"N.A.",Input_survey!G101)</f>
        <v>33</v>
      </c>
      <c r="H115">
        <f>IF(ISBLANK(Input_survey!H101),"N.A.",Input_survey!H101)</f>
        <v>31</v>
      </c>
      <c r="I115">
        <f>IF(ISBLANK(Input_survey!I101),"N.A.",Input_survey!I101)</f>
        <v>31</v>
      </c>
      <c r="J115">
        <f>IF(ISBLANK(Input_survey!J101),"N.A.",Input_survey!J101)</f>
        <v>31</v>
      </c>
      <c r="K115" t="str">
        <f>IF(ISBLANK(Input_survey!K101),"N.A.",Input_survey!K101)</f>
        <v>N.A.</v>
      </c>
      <c r="L115" t="str">
        <f>IF(ISBLANK(Input_survey!L101),"N.A.",Input_survey!L101)</f>
        <v>N.A.</v>
      </c>
      <c r="M115" t="str">
        <f>IF(ISBLANK(Input_survey!M101),"N.A.",Input_survey!M101)</f>
        <v>N.A.</v>
      </c>
      <c r="N115" s="142">
        <f>IF(ISBLANK(Input_survey!N101),"N.A.",Input_survey!N101)</f>
        <v>31.4</v>
      </c>
      <c r="P115">
        <f>IF(ISBLANK(Input_survey!O101),"N.A.",Input_survey!O101)</f>
        <v>31</v>
      </c>
      <c r="Q115">
        <f>IF(ISBLANK(Input_survey!P101),"N.A.",Input_survey!P101)</f>
        <v>33</v>
      </c>
      <c r="R115">
        <f>IF(ISBLANK(Input_survey!Q101),"N.A.",Input_survey!Q101)</f>
        <v>31</v>
      </c>
      <c r="S115" t="str">
        <f>IF(ISBLANK(Input_survey!R101),"N.A.",Input_survey!R101)</f>
        <v>N.A.</v>
      </c>
      <c r="T115" t="str">
        <f>IF(ISBLANK(Input_survey!S101),"N.A.",Input_survey!S101)</f>
        <v>N.A.</v>
      </c>
      <c r="U115" t="str">
        <f>IF(ISBLANK(Input_survey!T101),"N.A.",Input_survey!T101)</f>
        <v>N.A.</v>
      </c>
      <c r="V115" t="str">
        <f>IF(ISBLANK(Input_survey!U101),"N.A.",Input_survey!U101)</f>
        <v>N.A.</v>
      </c>
      <c r="W115" t="str">
        <f>IF(ISBLANK(Input_survey!V101),"N.A.",Input_survey!V101)</f>
        <v>N.A.</v>
      </c>
      <c r="X115" s="142">
        <f>IF(ISBLANK(Input_survey!W101),"N.A.",Input_survey!W101)</f>
        <v>31.666666666666668</v>
      </c>
      <c r="Z115">
        <f>IF(ISBLANK(Input_survey!X101),"N.A.",Input_survey!X101)</f>
        <v>31</v>
      </c>
      <c r="AA115">
        <f>IF(ISBLANK(Input_survey!Y101),"N.A.",Input_survey!Y101)</f>
        <v>33</v>
      </c>
      <c r="AB115">
        <f>IF(ISBLANK(Input_survey!Z101),"N.A.",Input_survey!Z101)</f>
        <v>31</v>
      </c>
      <c r="AC115">
        <f>IF(ISBLANK(Input_survey!AA101),"N.A.",Input_survey!AA101)</f>
        <v>31</v>
      </c>
      <c r="AD115">
        <f>IF(ISBLANK(Input_survey!AB101),"N.A.",Input_survey!AB101)</f>
        <v>31</v>
      </c>
      <c r="AE115">
        <f>IF(ISBLANK(Input_survey!AC101),"N.A.",Input_survey!AC101)</f>
        <v>30</v>
      </c>
      <c r="AF115" t="str">
        <f>IF(ISBLANK(Input_survey!AD101),"N.A.",Input_survey!AD101)</f>
        <v>N.A.</v>
      </c>
      <c r="AG115" t="str">
        <f>IF(ISBLANK(Input_survey!AE101),"N.A.",Input_survey!AE101)</f>
        <v>N.A.</v>
      </c>
      <c r="AH115" t="str">
        <f>IF(ISBLANK(Input_survey!AF101),"N.A.",Input_survey!AF101)</f>
        <v>N.A.</v>
      </c>
      <c r="AI115" t="str">
        <f>IF(ISBLANK(Input_survey!AG101),"N.A.",Input_survey!AG101)</f>
        <v>N.A.</v>
      </c>
      <c r="AJ115" t="str">
        <f>IF(ISBLANK(Input_survey!AH101),"N.A.",Input_survey!AH101)</f>
        <v>N.A.</v>
      </c>
      <c r="AK115" t="str">
        <f>IF(ISBLANK(Input_survey!AI101),"N.A.",Input_survey!AI101)</f>
        <v>N.A.</v>
      </c>
      <c r="AL115" t="str">
        <f>IF(ISBLANK(Input_survey!AJ101),"N.A.",Input_survey!AJ101)</f>
        <v>N.A.</v>
      </c>
      <c r="AM115" t="str">
        <f>IF(ISBLANK(Input_survey!AK101),"N.A.",Input_survey!AK101)</f>
        <v>N.A.</v>
      </c>
      <c r="AN115" t="str">
        <f>IF(ISBLANK(Input_survey!AL101),"N.A.",Input_survey!AL101)</f>
        <v>N.A.</v>
      </c>
      <c r="AO115" t="str">
        <f>IF(ISBLANK(Input_survey!AM101),"N.A.",Input_survey!AM101)</f>
        <v>N.A.</v>
      </c>
      <c r="AP115" t="str">
        <f>IF(ISBLANK(Input_survey!AN101),"N.A.",Input_survey!AN101)</f>
        <v>N.A.</v>
      </c>
      <c r="AQ115" t="str">
        <f>IF(ISBLANK(Input_survey!AO101),"N.A.",Input_survey!AO101)</f>
        <v>N.A.</v>
      </c>
      <c r="AR115" t="str">
        <f>IF(ISBLANK(Input_survey!AP101),"N.A.",Input_survey!AP101)</f>
        <v>N.A.</v>
      </c>
      <c r="AS115" t="str">
        <f>IF(ISBLANK(Input_survey!AQ101),"N.A.",Input_survey!AQ101)</f>
        <v>N.A.</v>
      </c>
      <c r="AT115" t="str">
        <f>IF(ISBLANK(Input_survey!AR101),"N.A.",Input_survey!AR101)</f>
        <v>N.A.</v>
      </c>
      <c r="AU115" t="str">
        <f>IF(ISBLANK(Input_survey!AS101),"N.A.",Input_survey!AS101)</f>
        <v>N.A.</v>
      </c>
      <c r="AV115" t="str">
        <f>IF(ISBLANK(Input_survey!AT101),"N.A.",Input_survey!AT101)</f>
        <v>N.A.</v>
      </c>
      <c r="AW115" t="str">
        <f>IF(ISBLANK(Input_survey!AU101),"N.A.",Input_survey!AU101)</f>
        <v>N.A.</v>
      </c>
      <c r="AX115" t="str">
        <f>IF(ISBLANK(Input_survey!AV101),"N.A.",Input_survey!AV101)</f>
        <v>N.A.</v>
      </c>
      <c r="AY115" t="str">
        <f>IF(ISBLANK(Input_survey!AW101),"N.A.",Input_survey!AW101)</f>
        <v>N.A.</v>
      </c>
      <c r="AZ115" s="151">
        <f>IF(ISBLANK(Input_survey!AX101),"N.A.",Input_survey!AX101)</f>
        <v>31.166666666666668</v>
      </c>
      <c r="BB115" s="48">
        <f>Input_survey!B117</f>
        <v>43617</v>
      </c>
      <c r="BC115">
        <f>IF(ISBLANK(Input_survey!C117),"N.A.",Input_survey!C117)</f>
        <v>400</v>
      </c>
      <c r="BD115">
        <f>IF(ISBLANK(Input_survey!D117),"N.A.",Input_survey!D117)</f>
        <v>402</v>
      </c>
      <c r="BE115" s="142">
        <f>IF(ISBLANK(Input_survey!E117),"N.A.",Input_survey!E117)</f>
        <v>401</v>
      </c>
      <c r="BG115">
        <f>IF(ISBLANK(Input_survey!F117),"N.A.",Input_survey!F117)</f>
        <v>400</v>
      </c>
      <c r="BH115">
        <f>IF(ISBLANK(Input_survey!G117),"N.A.",Input_survey!G117)</f>
        <v>402</v>
      </c>
      <c r="BI115">
        <f>IF(ISBLANK(Input_survey!H117),"N.A.",Input_survey!H117)</f>
        <v>400</v>
      </c>
      <c r="BJ115">
        <f>IF(ISBLANK(Input_survey!I117),"N.A.",Input_survey!I117)</f>
        <v>390</v>
      </c>
      <c r="BK115">
        <f>IF(ISBLANK(Input_survey!J117),"N.A.",Input_survey!J117)</f>
        <v>380</v>
      </c>
      <c r="BL115" t="str">
        <f>IF(ISBLANK(Input_survey!K117),"N.A.",Input_survey!K117)</f>
        <v>N.A.</v>
      </c>
      <c r="BM115" t="str">
        <f>IF(ISBLANK(Input_survey!L117),"N.A.",Input_survey!L117)</f>
        <v>N.A.</v>
      </c>
      <c r="BN115" t="str">
        <f>IF(ISBLANK(Input_survey!M117),"N.A.",Input_survey!M117)</f>
        <v>N.A.</v>
      </c>
      <c r="BO115" s="142">
        <f>IF(ISBLANK(Input_survey!N117),"N.A.",Input_survey!N117)</f>
        <v>394.4</v>
      </c>
      <c r="BQ115">
        <f>IF(ISBLANK(Input_survey!O117),"N.A.",Input_survey!O117)</f>
        <v>400</v>
      </c>
      <c r="BR115">
        <f>IF(ISBLANK(Input_survey!P117),"N.A.",Input_survey!P117)</f>
        <v>402</v>
      </c>
      <c r="BS115">
        <f>IF(ISBLANK(Input_survey!Q117),"N.A.",Input_survey!Q117)</f>
        <v>400</v>
      </c>
      <c r="BT115" t="str">
        <f>IF(ISBLANK(Input_survey!R117),"N.A.",Input_survey!R117)</f>
        <v>N.A.</v>
      </c>
      <c r="BU115" t="str">
        <f>IF(ISBLANK(Input_survey!S117),"N.A.",Input_survey!S117)</f>
        <v>N.A.</v>
      </c>
      <c r="BV115" t="str">
        <f>IF(ISBLANK(Input_survey!T117),"N.A.",Input_survey!T117)</f>
        <v>N.A.</v>
      </c>
      <c r="BW115" t="str">
        <f>IF(ISBLANK(Input_survey!U117),"N.A.",Input_survey!U117)</f>
        <v>N.A.</v>
      </c>
      <c r="BX115" t="str">
        <f>IF(ISBLANK(Input_survey!V117),"N.A.",Input_survey!V117)</f>
        <v>N.A.</v>
      </c>
      <c r="BY115" s="142">
        <f>IF(ISBLANK(Input_survey!W117),"N.A.",Input_survey!W117)</f>
        <v>400.66666666666669</v>
      </c>
      <c r="CA115">
        <f>IF(ISBLANK(Input_survey!X117),"N.A.",Input_survey!X117)</f>
        <v>400</v>
      </c>
      <c r="CB115">
        <f>IF(ISBLANK(Input_survey!Y117),"N.A.",Input_survey!Y117)</f>
        <v>402</v>
      </c>
      <c r="CC115">
        <f>IF(ISBLANK(Input_survey!Z117),"N.A.",Input_survey!Z117)</f>
        <v>400</v>
      </c>
      <c r="CD115">
        <f>IF(ISBLANK(Input_survey!AA117),"N.A.",Input_survey!AA117)</f>
        <v>390</v>
      </c>
      <c r="CE115">
        <f>IF(ISBLANK(Input_survey!AB117),"N.A.",Input_survey!AB117)</f>
        <v>380</v>
      </c>
      <c r="CF115">
        <f>IF(ISBLANK(Input_survey!AC117),"N.A.",Input_survey!AC117)</f>
        <v>400</v>
      </c>
      <c r="CG115" t="str">
        <f>IF(ISBLANK(Input_survey!AD117),"N.A.",Input_survey!AD117)</f>
        <v>N.A.</v>
      </c>
      <c r="CH115" t="str">
        <f>IF(ISBLANK(Input_survey!AE117),"N.A.",Input_survey!AE117)</f>
        <v>N.A.</v>
      </c>
      <c r="CI115" t="str">
        <f>IF(ISBLANK(Input_survey!AF117),"N.A.",Input_survey!AF117)</f>
        <v>N.A.</v>
      </c>
      <c r="CJ115" t="str">
        <f>IF(ISBLANK(Input_survey!AG117),"N.A.",Input_survey!AG117)</f>
        <v>N.A.</v>
      </c>
      <c r="CK115" t="str">
        <f>IF(ISBLANK(Input_survey!AH117),"N.A.",Input_survey!AH117)</f>
        <v>N.A.</v>
      </c>
      <c r="CL115" t="str">
        <f>IF(ISBLANK(Input_survey!AI117),"N.A.",Input_survey!AI117)</f>
        <v>N.A.</v>
      </c>
      <c r="CM115" t="str">
        <f>IF(ISBLANK(Input_survey!AJ117),"N.A.",Input_survey!AJ117)</f>
        <v>N.A.</v>
      </c>
      <c r="CN115" t="str">
        <f>IF(ISBLANK(Input_survey!AK117),"N.A.",Input_survey!AK117)</f>
        <v>N.A.</v>
      </c>
      <c r="CO115" t="str">
        <f>IF(ISBLANK(Input_survey!AL117),"N.A.",Input_survey!AL117)</f>
        <v>N.A.</v>
      </c>
      <c r="CP115" t="str">
        <f>IF(ISBLANK(Input_survey!AM117),"N.A.",Input_survey!AM117)</f>
        <v>N.A.</v>
      </c>
      <c r="CQ115" t="str">
        <f>IF(ISBLANK(Input_survey!AN117),"N.A.",Input_survey!AN117)</f>
        <v>N.A.</v>
      </c>
      <c r="CR115" t="str">
        <f>IF(ISBLANK(Input_survey!AO117),"N.A.",Input_survey!AO117)</f>
        <v>N.A.</v>
      </c>
      <c r="CS115" t="str">
        <f>IF(ISBLANK(Input_survey!AP117),"N.A.",Input_survey!AP117)</f>
        <v>N.A.</v>
      </c>
      <c r="CT115" t="str">
        <f>IF(ISBLANK(Input_survey!AQ117),"N.A.",Input_survey!AQ117)</f>
        <v>N.A.</v>
      </c>
      <c r="CU115" t="str">
        <f>IF(ISBLANK(Input_survey!AR117),"N.A.",Input_survey!AR117)</f>
        <v>N.A.</v>
      </c>
      <c r="CV115" t="str">
        <f>IF(ISBLANK(Input_survey!AS117),"N.A.",Input_survey!AS117)</f>
        <v>N.A.</v>
      </c>
      <c r="CW115" t="str">
        <f>IF(ISBLANK(Input_survey!AT117),"N.A.",Input_survey!AT117)</f>
        <v>N.A.</v>
      </c>
      <c r="CX115" t="str">
        <f>IF(ISBLANK(Input_survey!AU117),"N.A.",Input_survey!AU117)</f>
        <v>N.A.</v>
      </c>
      <c r="CY115" t="str">
        <f>IF(ISBLANK(Input_survey!AV117),"N.A.",Input_survey!AV117)</f>
        <v>N.A.</v>
      </c>
      <c r="CZ115" t="str">
        <f>IF(ISBLANK(Input_survey!AW117),"N.A.",Input_survey!AW117)</f>
        <v>N.A.</v>
      </c>
      <c r="DA115" s="151">
        <f>IF(ISBLANK(Input_survey!AX117),"N.A.",Input_survey!AX117)</f>
        <v>395.33333333333331</v>
      </c>
    </row>
    <row r="116" spans="1:105">
      <c r="A116" s="48">
        <f>Input_survey!B102</f>
        <v>43800</v>
      </c>
      <c r="B116">
        <f>IF(ISBLANK(Input_survey!C102),"N.A.",Input_survey!C102)</f>
        <v>45</v>
      </c>
      <c r="C116">
        <f>IF(ISBLANK(Input_survey!D102),"N.A.",Input_survey!D102)</f>
        <v>47</v>
      </c>
      <c r="D116" s="142">
        <f>IF(ISBLANK(Input_survey!E102),"N.A.",Input_survey!E102)</f>
        <v>46</v>
      </c>
      <c r="F116">
        <f>IF(ISBLANK(Input_survey!F102),"N.A.",Input_survey!F102)</f>
        <v>32</v>
      </c>
      <c r="G116">
        <f>IF(ISBLANK(Input_survey!G102),"N.A.",Input_survey!G102)</f>
        <v>34</v>
      </c>
      <c r="H116">
        <f>IF(ISBLANK(Input_survey!H102),"N.A.",Input_survey!H102)</f>
        <v>31</v>
      </c>
      <c r="I116">
        <f>IF(ISBLANK(Input_survey!I102),"N.A.",Input_survey!I102)</f>
        <v>31</v>
      </c>
      <c r="J116">
        <f>IF(ISBLANK(Input_survey!J102),"N.A.",Input_survey!J102)</f>
        <v>32</v>
      </c>
      <c r="K116" t="str">
        <f>IF(ISBLANK(Input_survey!K102),"N.A.",Input_survey!K102)</f>
        <v>N.A.</v>
      </c>
      <c r="L116" t="str">
        <f>IF(ISBLANK(Input_survey!L102),"N.A.",Input_survey!L102)</f>
        <v>N.A.</v>
      </c>
      <c r="M116" t="str">
        <f>IF(ISBLANK(Input_survey!M102),"N.A.",Input_survey!M102)</f>
        <v>N.A.</v>
      </c>
      <c r="N116" s="142">
        <f>IF(ISBLANK(Input_survey!N102),"N.A.",Input_survey!N102)</f>
        <v>32</v>
      </c>
      <c r="P116">
        <f>IF(ISBLANK(Input_survey!O102),"N.A.",Input_survey!O102)</f>
        <v>32</v>
      </c>
      <c r="Q116">
        <f>IF(ISBLANK(Input_survey!P102),"N.A.",Input_survey!P102)</f>
        <v>34</v>
      </c>
      <c r="R116">
        <f>IF(ISBLANK(Input_survey!Q102),"N.A.",Input_survey!Q102)</f>
        <v>31</v>
      </c>
      <c r="S116" t="str">
        <f>IF(ISBLANK(Input_survey!R102),"N.A.",Input_survey!R102)</f>
        <v>N.A.</v>
      </c>
      <c r="T116" t="str">
        <f>IF(ISBLANK(Input_survey!S102),"N.A.",Input_survey!S102)</f>
        <v>N.A.</v>
      </c>
      <c r="U116" t="str">
        <f>IF(ISBLANK(Input_survey!T102),"N.A.",Input_survey!T102)</f>
        <v>N.A.</v>
      </c>
      <c r="V116" t="str">
        <f>IF(ISBLANK(Input_survey!U102),"N.A.",Input_survey!U102)</f>
        <v>N.A.</v>
      </c>
      <c r="W116" t="str">
        <f>IF(ISBLANK(Input_survey!V102),"N.A.",Input_survey!V102)</f>
        <v>N.A.</v>
      </c>
      <c r="X116" s="142">
        <f>IF(ISBLANK(Input_survey!W102),"N.A.",Input_survey!W102)</f>
        <v>32.333333333333336</v>
      </c>
      <c r="Z116">
        <f>IF(ISBLANK(Input_survey!X102),"N.A.",Input_survey!X102)</f>
        <v>32</v>
      </c>
      <c r="AA116">
        <f>IF(ISBLANK(Input_survey!Y102),"N.A.",Input_survey!Y102)</f>
        <v>34</v>
      </c>
      <c r="AB116">
        <f>IF(ISBLANK(Input_survey!Z102),"N.A.",Input_survey!Z102)</f>
        <v>31</v>
      </c>
      <c r="AC116">
        <f>IF(ISBLANK(Input_survey!AA102),"N.A.",Input_survey!AA102)</f>
        <v>31</v>
      </c>
      <c r="AD116">
        <f>IF(ISBLANK(Input_survey!AB102),"N.A.",Input_survey!AB102)</f>
        <v>32</v>
      </c>
      <c r="AE116">
        <f>IF(ISBLANK(Input_survey!AC102),"N.A.",Input_survey!AC102)</f>
        <v>31</v>
      </c>
      <c r="AF116" t="str">
        <f>IF(ISBLANK(Input_survey!AD102),"N.A.",Input_survey!AD102)</f>
        <v>N.A.</v>
      </c>
      <c r="AG116" t="str">
        <f>IF(ISBLANK(Input_survey!AE102),"N.A.",Input_survey!AE102)</f>
        <v>N.A.</v>
      </c>
      <c r="AH116" t="str">
        <f>IF(ISBLANK(Input_survey!AF102),"N.A.",Input_survey!AF102)</f>
        <v>N.A.</v>
      </c>
      <c r="AI116" t="str">
        <f>IF(ISBLANK(Input_survey!AG102),"N.A.",Input_survey!AG102)</f>
        <v>N.A.</v>
      </c>
      <c r="AJ116" t="str">
        <f>IF(ISBLANK(Input_survey!AH102),"N.A.",Input_survey!AH102)</f>
        <v>N.A.</v>
      </c>
      <c r="AK116" t="str">
        <f>IF(ISBLANK(Input_survey!AI102),"N.A.",Input_survey!AI102)</f>
        <v>N.A.</v>
      </c>
      <c r="AL116" t="str">
        <f>IF(ISBLANK(Input_survey!AJ102),"N.A.",Input_survey!AJ102)</f>
        <v>N.A.</v>
      </c>
      <c r="AM116" t="str">
        <f>IF(ISBLANK(Input_survey!AK102),"N.A.",Input_survey!AK102)</f>
        <v>N.A.</v>
      </c>
      <c r="AN116" t="str">
        <f>IF(ISBLANK(Input_survey!AL102),"N.A.",Input_survey!AL102)</f>
        <v>N.A.</v>
      </c>
      <c r="AO116" t="str">
        <f>IF(ISBLANK(Input_survey!AM102),"N.A.",Input_survey!AM102)</f>
        <v>N.A.</v>
      </c>
      <c r="AP116" t="str">
        <f>IF(ISBLANK(Input_survey!AN102),"N.A.",Input_survey!AN102)</f>
        <v>N.A.</v>
      </c>
      <c r="AQ116" t="str">
        <f>IF(ISBLANK(Input_survey!AO102),"N.A.",Input_survey!AO102)</f>
        <v>N.A.</v>
      </c>
      <c r="AR116" t="str">
        <f>IF(ISBLANK(Input_survey!AP102),"N.A.",Input_survey!AP102)</f>
        <v>N.A.</v>
      </c>
      <c r="AS116" t="str">
        <f>IF(ISBLANK(Input_survey!AQ102),"N.A.",Input_survey!AQ102)</f>
        <v>N.A.</v>
      </c>
      <c r="AT116" t="str">
        <f>IF(ISBLANK(Input_survey!AR102),"N.A.",Input_survey!AR102)</f>
        <v>N.A.</v>
      </c>
      <c r="AU116" t="str">
        <f>IF(ISBLANK(Input_survey!AS102),"N.A.",Input_survey!AS102)</f>
        <v>N.A.</v>
      </c>
      <c r="AV116" t="str">
        <f>IF(ISBLANK(Input_survey!AT102),"N.A.",Input_survey!AT102)</f>
        <v>N.A.</v>
      </c>
      <c r="AW116" t="str">
        <f>IF(ISBLANK(Input_survey!AU102),"N.A.",Input_survey!AU102)</f>
        <v>N.A.</v>
      </c>
      <c r="AX116" t="str">
        <f>IF(ISBLANK(Input_survey!AV102),"N.A.",Input_survey!AV102)</f>
        <v>N.A.</v>
      </c>
      <c r="AY116" t="str">
        <f>IF(ISBLANK(Input_survey!AW102),"N.A.",Input_survey!AW102)</f>
        <v>N.A.</v>
      </c>
      <c r="AZ116" s="151">
        <f>IF(ISBLANK(Input_survey!AX102),"N.A.",Input_survey!AX102)</f>
        <v>31.833333333333332</v>
      </c>
      <c r="BB116" s="48">
        <f>Input_survey!B118</f>
        <v>43800</v>
      </c>
      <c r="BC116">
        <f>IF(ISBLANK(Input_survey!C118),"N.A.",Input_survey!C118)</f>
        <v>450</v>
      </c>
      <c r="BD116">
        <f>IF(ISBLANK(Input_survey!D118),"N.A.",Input_survey!D118)</f>
        <v>452</v>
      </c>
      <c r="BE116" s="142">
        <f>IF(ISBLANK(Input_survey!E118),"N.A.",Input_survey!E118)</f>
        <v>451</v>
      </c>
      <c r="BG116">
        <f>IF(ISBLANK(Input_survey!F118),"N.A.",Input_survey!F118)</f>
        <v>450</v>
      </c>
      <c r="BH116">
        <f>IF(ISBLANK(Input_survey!G118),"N.A.",Input_survey!G118)</f>
        <v>452</v>
      </c>
      <c r="BI116">
        <f>IF(ISBLANK(Input_survey!H118),"N.A.",Input_survey!H118)</f>
        <v>454</v>
      </c>
      <c r="BJ116">
        <f>IF(ISBLANK(Input_survey!I118),"N.A.",Input_survey!I118)</f>
        <v>456</v>
      </c>
      <c r="BK116">
        <f>IF(ISBLANK(Input_survey!J118),"N.A.",Input_survey!J118)</f>
        <v>458</v>
      </c>
      <c r="BL116" t="str">
        <f>IF(ISBLANK(Input_survey!K118),"N.A.",Input_survey!K118)</f>
        <v>N.A.</v>
      </c>
      <c r="BM116" t="str">
        <f>IF(ISBLANK(Input_survey!L118),"N.A.",Input_survey!L118)</f>
        <v>N.A.</v>
      </c>
      <c r="BN116" t="str">
        <f>IF(ISBLANK(Input_survey!M118),"N.A.",Input_survey!M118)</f>
        <v>N.A.</v>
      </c>
      <c r="BO116" s="142">
        <f>IF(ISBLANK(Input_survey!N118),"N.A.",Input_survey!N118)</f>
        <v>454</v>
      </c>
      <c r="BQ116">
        <f>IF(ISBLANK(Input_survey!O118),"N.A.",Input_survey!O118)</f>
        <v>450</v>
      </c>
      <c r="BR116">
        <f>IF(ISBLANK(Input_survey!P118),"N.A.",Input_survey!P118)</f>
        <v>452</v>
      </c>
      <c r="BS116">
        <f>IF(ISBLANK(Input_survey!Q118),"N.A.",Input_survey!Q118)</f>
        <v>454</v>
      </c>
      <c r="BT116" t="str">
        <f>IF(ISBLANK(Input_survey!R118),"N.A.",Input_survey!R118)</f>
        <v>N.A.</v>
      </c>
      <c r="BU116" t="str">
        <f>IF(ISBLANK(Input_survey!S118),"N.A.",Input_survey!S118)</f>
        <v>N.A.</v>
      </c>
      <c r="BV116" t="str">
        <f>IF(ISBLANK(Input_survey!T118),"N.A.",Input_survey!T118)</f>
        <v>N.A.</v>
      </c>
      <c r="BW116" t="str">
        <f>IF(ISBLANK(Input_survey!U118),"N.A.",Input_survey!U118)</f>
        <v>N.A.</v>
      </c>
      <c r="BX116" t="str">
        <f>IF(ISBLANK(Input_survey!V118),"N.A.",Input_survey!V118)</f>
        <v>N.A.</v>
      </c>
      <c r="BY116" s="142">
        <f>IF(ISBLANK(Input_survey!W118),"N.A.",Input_survey!W118)</f>
        <v>452</v>
      </c>
      <c r="CA116">
        <f>IF(ISBLANK(Input_survey!X118),"N.A.",Input_survey!X118)</f>
        <v>450</v>
      </c>
      <c r="CB116">
        <f>IF(ISBLANK(Input_survey!Y118),"N.A.",Input_survey!Y118)</f>
        <v>452</v>
      </c>
      <c r="CC116">
        <f>IF(ISBLANK(Input_survey!Z118),"N.A.",Input_survey!Z118)</f>
        <v>454</v>
      </c>
      <c r="CD116">
        <f>IF(ISBLANK(Input_survey!AA118),"N.A.",Input_survey!AA118)</f>
        <v>456</v>
      </c>
      <c r="CE116">
        <f>IF(ISBLANK(Input_survey!AB118),"N.A.",Input_survey!AB118)</f>
        <v>458</v>
      </c>
      <c r="CF116">
        <f>IF(ISBLANK(Input_survey!AC118),"N.A.",Input_survey!AC118)</f>
        <v>460</v>
      </c>
      <c r="CG116" t="str">
        <f>IF(ISBLANK(Input_survey!AD118),"N.A.",Input_survey!AD118)</f>
        <v>N.A.</v>
      </c>
      <c r="CH116" t="str">
        <f>IF(ISBLANK(Input_survey!AE118),"N.A.",Input_survey!AE118)</f>
        <v>N.A.</v>
      </c>
      <c r="CI116" t="str">
        <f>IF(ISBLANK(Input_survey!AF118),"N.A.",Input_survey!AF118)</f>
        <v>N.A.</v>
      </c>
      <c r="CJ116" t="str">
        <f>IF(ISBLANK(Input_survey!AG118),"N.A.",Input_survey!AG118)</f>
        <v>N.A.</v>
      </c>
      <c r="CK116" t="str">
        <f>IF(ISBLANK(Input_survey!AH118),"N.A.",Input_survey!AH118)</f>
        <v>N.A.</v>
      </c>
      <c r="CL116" t="str">
        <f>IF(ISBLANK(Input_survey!AI118),"N.A.",Input_survey!AI118)</f>
        <v>N.A.</v>
      </c>
      <c r="CM116" t="str">
        <f>IF(ISBLANK(Input_survey!AJ118),"N.A.",Input_survey!AJ118)</f>
        <v>N.A.</v>
      </c>
      <c r="CN116" t="str">
        <f>IF(ISBLANK(Input_survey!AK118),"N.A.",Input_survey!AK118)</f>
        <v>N.A.</v>
      </c>
      <c r="CO116" t="str">
        <f>IF(ISBLANK(Input_survey!AL118),"N.A.",Input_survey!AL118)</f>
        <v>N.A.</v>
      </c>
      <c r="CP116" t="str">
        <f>IF(ISBLANK(Input_survey!AM118),"N.A.",Input_survey!AM118)</f>
        <v>N.A.</v>
      </c>
      <c r="CQ116" t="str">
        <f>IF(ISBLANK(Input_survey!AN118),"N.A.",Input_survey!AN118)</f>
        <v>N.A.</v>
      </c>
      <c r="CR116" t="str">
        <f>IF(ISBLANK(Input_survey!AO118),"N.A.",Input_survey!AO118)</f>
        <v>N.A.</v>
      </c>
      <c r="CS116" t="str">
        <f>IF(ISBLANK(Input_survey!AP118),"N.A.",Input_survey!AP118)</f>
        <v>N.A.</v>
      </c>
      <c r="CT116" t="str">
        <f>IF(ISBLANK(Input_survey!AQ118),"N.A.",Input_survey!AQ118)</f>
        <v>N.A.</v>
      </c>
      <c r="CU116" t="str">
        <f>IF(ISBLANK(Input_survey!AR118),"N.A.",Input_survey!AR118)</f>
        <v>N.A.</v>
      </c>
      <c r="CV116" t="str">
        <f>IF(ISBLANK(Input_survey!AS118),"N.A.",Input_survey!AS118)</f>
        <v>N.A.</v>
      </c>
      <c r="CW116" t="str">
        <f>IF(ISBLANK(Input_survey!AT118),"N.A.",Input_survey!AT118)</f>
        <v>N.A.</v>
      </c>
      <c r="CX116" t="str">
        <f>IF(ISBLANK(Input_survey!AU118),"N.A.",Input_survey!AU118)</f>
        <v>N.A.</v>
      </c>
      <c r="CY116" t="str">
        <f>IF(ISBLANK(Input_survey!AV118),"N.A.",Input_survey!AV118)</f>
        <v>N.A.</v>
      </c>
      <c r="CZ116" t="str">
        <f>IF(ISBLANK(Input_survey!AW118),"N.A.",Input_survey!AW118)</f>
        <v>N.A.</v>
      </c>
      <c r="DA116" s="151">
        <f>IF(ISBLANK(Input_survey!AX118),"N.A.",Input_survey!AX118)</f>
        <v>455</v>
      </c>
    </row>
    <row r="117" spans="1:105">
      <c r="A117" s="139"/>
      <c r="B117" s="142"/>
      <c r="C117" s="142"/>
      <c r="AZ117" s="15"/>
      <c r="BB117" s="139"/>
      <c r="BC117" s="142"/>
      <c r="BD117" s="142"/>
      <c r="BG117" s="142"/>
      <c r="BH117" s="142"/>
      <c r="BI117" s="142"/>
      <c r="BJ117" s="142"/>
      <c r="BK117" s="142"/>
      <c r="BL117" s="142"/>
      <c r="BM117" s="142"/>
      <c r="BN117" s="142"/>
      <c r="BQ117" s="142"/>
      <c r="BR117" s="142"/>
      <c r="BS117" s="142"/>
      <c r="BT117" s="142"/>
      <c r="BU117" s="142"/>
      <c r="BV117" s="142"/>
      <c r="BW117" s="142"/>
      <c r="BX117" s="142"/>
      <c r="CA117" s="142"/>
      <c r="CB117" s="142"/>
      <c r="CC117" s="142"/>
      <c r="CD117" s="142"/>
      <c r="CE117" s="142"/>
      <c r="CF117" s="142"/>
      <c r="CG117" s="142"/>
      <c r="CH117" s="142"/>
      <c r="CI117" s="142"/>
      <c r="CJ117" s="142"/>
      <c r="CK117" s="142"/>
      <c r="CL117" s="142"/>
      <c r="CM117" s="142"/>
      <c r="CN117" s="142"/>
      <c r="CO117" s="142"/>
      <c r="CP117" s="142"/>
      <c r="CQ117" s="142"/>
      <c r="CR117" s="142"/>
      <c r="CS117" s="142"/>
      <c r="CT117" s="142"/>
      <c r="CU117" s="142"/>
      <c r="CV117" s="142"/>
      <c r="CW117" s="142"/>
      <c r="CX117" s="142"/>
      <c r="CY117" s="142"/>
      <c r="CZ117" s="142"/>
      <c r="DA117" s="15"/>
    </row>
    <row r="118" spans="1:105">
      <c r="A118" s="12"/>
      <c r="AZ118" s="15"/>
      <c r="BB118" s="12"/>
      <c r="DA118" s="15"/>
    </row>
    <row r="119" spans="1:105">
      <c r="A119" s="12"/>
      <c r="AZ119" s="15"/>
      <c r="BB119" s="12"/>
      <c r="DA119" s="15"/>
    </row>
    <row r="120" spans="1:105">
      <c r="A120" s="12"/>
      <c r="AZ120" s="15"/>
      <c r="BB120" s="12"/>
      <c r="DA120" s="15"/>
    </row>
    <row r="121" spans="1:105">
      <c r="A121" s="12"/>
      <c r="AZ121" s="15"/>
      <c r="BB121" s="12"/>
      <c r="DA121" s="15"/>
    </row>
    <row r="122" spans="1:105">
      <c r="A122" s="12"/>
      <c r="AZ122" s="15"/>
      <c r="BB122" s="12"/>
      <c r="DA122" s="15"/>
    </row>
    <row r="123" spans="1:105">
      <c r="A123" s="12"/>
      <c r="AZ123" s="15"/>
      <c r="BB123" s="12"/>
      <c r="DA123" s="15"/>
    </row>
    <row r="124" spans="1:105">
      <c r="A124" s="12"/>
      <c r="AZ124" s="15"/>
      <c r="BB124" s="12"/>
      <c r="DA124" s="15"/>
    </row>
    <row r="125" spans="1:105">
      <c r="A125" s="12"/>
      <c r="AZ125" s="15"/>
      <c r="BB125" s="12"/>
      <c r="DA125" s="15"/>
    </row>
    <row r="126" spans="1:105">
      <c r="A126" s="12"/>
      <c r="AZ126" s="15"/>
      <c r="BB126" s="12"/>
      <c r="DA126" s="15"/>
    </row>
    <row r="127" spans="1:105">
      <c r="A127" s="12"/>
      <c r="AZ127" s="15"/>
      <c r="BB127" s="12"/>
      <c r="DA127" s="15"/>
    </row>
    <row r="128" spans="1:105">
      <c r="A128" s="12"/>
      <c r="AZ128" s="15"/>
      <c r="BB128" s="12"/>
      <c r="DA128" s="15"/>
    </row>
    <row r="129" spans="1:105">
      <c r="A129" s="12"/>
      <c r="AZ129" s="15"/>
      <c r="BB129" s="12"/>
      <c r="DA129" s="15"/>
    </row>
    <row r="130" spans="1:105">
      <c r="A130" s="12"/>
      <c r="AZ130" s="15"/>
      <c r="BB130" s="12"/>
      <c r="DA130" s="15"/>
    </row>
    <row r="131" spans="1:105">
      <c r="A131" s="12"/>
      <c r="AZ131" s="15"/>
      <c r="BB131" s="12"/>
      <c r="DA131" s="15"/>
    </row>
    <row r="132" spans="1:105">
      <c r="A132" s="12"/>
      <c r="AZ132" s="15"/>
      <c r="BB132" s="12"/>
      <c r="DA132" s="15"/>
    </row>
    <row r="133" spans="1:105">
      <c r="A133" s="12"/>
      <c r="AZ133" s="15"/>
      <c r="BB133" s="12"/>
      <c r="DA133" s="15"/>
    </row>
    <row r="134" spans="1:105">
      <c r="A134" s="12"/>
      <c r="AZ134" s="15"/>
      <c r="BB134" s="12"/>
      <c r="DA134" s="15"/>
    </row>
    <row r="135" spans="1:105">
      <c r="A135" s="12"/>
      <c r="AZ135" s="15"/>
      <c r="BB135" s="12"/>
      <c r="DA135" s="15"/>
    </row>
    <row r="136" spans="1:105">
      <c r="A136" s="12"/>
      <c r="AZ136" s="15"/>
      <c r="BB136" s="12"/>
      <c r="DA136" s="15"/>
    </row>
    <row r="137" spans="1:105">
      <c r="A137" s="12"/>
      <c r="AZ137" s="15"/>
      <c r="BB137" s="12"/>
      <c r="DA137" s="15"/>
    </row>
    <row r="138" spans="1:105">
      <c r="A138" s="12"/>
      <c r="AZ138" s="15"/>
      <c r="BB138" s="12"/>
      <c r="DA138" s="15"/>
    </row>
    <row r="139" spans="1:105">
      <c r="A139" s="12"/>
      <c r="AZ139" s="15"/>
      <c r="BB139" s="12"/>
      <c r="DA139" s="15"/>
    </row>
    <row r="140" spans="1:105">
      <c r="A140" s="12"/>
      <c r="AZ140" s="15"/>
      <c r="BB140" s="12"/>
      <c r="DA140" s="15"/>
    </row>
    <row r="141" spans="1:105" ht="15.75" thickBot="1">
      <c r="A141" s="14"/>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c r="AD141" s="16"/>
      <c r="AE141" s="16"/>
      <c r="AF141" s="16"/>
      <c r="AG141" s="16"/>
      <c r="AH141" s="16"/>
      <c r="AI141" s="16"/>
      <c r="AJ141" s="16"/>
      <c r="AK141" s="16"/>
      <c r="AL141" s="16"/>
      <c r="AM141" s="16"/>
      <c r="AN141" s="16"/>
      <c r="AO141" s="16"/>
      <c r="AP141" s="16"/>
      <c r="AQ141" s="16"/>
      <c r="AR141" s="16"/>
      <c r="AS141" s="16"/>
      <c r="AT141" s="16"/>
      <c r="AU141" s="16"/>
      <c r="AV141" s="16"/>
      <c r="AW141" s="16"/>
      <c r="AX141" s="16"/>
      <c r="AY141" s="16"/>
      <c r="AZ141" s="17"/>
      <c r="BB141" s="14"/>
      <c r="BC141" s="16"/>
      <c r="BD141" s="16"/>
      <c r="BE141" s="16"/>
      <c r="BF141" s="16"/>
      <c r="BG141" s="16"/>
      <c r="BH141" s="16"/>
      <c r="BI141" s="16"/>
      <c r="BJ141" s="16"/>
      <c r="BK141" s="16"/>
      <c r="BL141" s="16"/>
      <c r="BM141" s="16"/>
      <c r="BN141" s="16"/>
      <c r="BO141" s="16"/>
      <c r="BP141" s="16"/>
      <c r="BQ141" s="16"/>
      <c r="BR141" s="16"/>
      <c r="BS141" s="16"/>
      <c r="BT141" s="16"/>
      <c r="BU141" s="16"/>
      <c r="BV141" s="16"/>
      <c r="BW141" s="16"/>
      <c r="BX141" s="16"/>
      <c r="BY141" s="16"/>
      <c r="BZ141" s="16"/>
      <c r="CA141" s="16"/>
      <c r="CB141" s="16"/>
      <c r="CC141" s="16"/>
      <c r="CD141" s="16"/>
      <c r="CE141" s="16"/>
      <c r="CF141" s="16"/>
      <c r="CG141" s="16"/>
      <c r="CH141" s="16"/>
      <c r="CI141" s="16"/>
      <c r="CJ141" s="16"/>
      <c r="CK141" s="16"/>
      <c r="CL141" s="16"/>
      <c r="CM141" s="16"/>
      <c r="CN141" s="16"/>
      <c r="CO141" s="16"/>
      <c r="CP141" s="16"/>
      <c r="CQ141" s="16"/>
      <c r="CR141" s="16"/>
      <c r="CS141" s="16"/>
      <c r="CT141" s="16"/>
      <c r="CU141" s="16"/>
      <c r="CV141" s="16"/>
      <c r="CW141" s="16"/>
      <c r="CX141" s="16"/>
      <c r="CY141" s="16"/>
      <c r="CZ141" s="16"/>
      <c r="DA141" s="17"/>
    </row>
    <row r="145" spans="1:105" ht="27" thickBot="1">
      <c r="A145" s="104" t="s">
        <v>295</v>
      </c>
      <c r="BB145" s="104" t="s">
        <v>296</v>
      </c>
    </row>
    <row r="146" spans="1:105" ht="26.25">
      <c r="A146" s="114" t="s">
        <v>118</v>
      </c>
      <c r="B146" s="10"/>
      <c r="C146" s="10"/>
      <c r="D146" s="10"/>
      <c r="E146" s="10"/>
      <c r="F146" s="115" t="s">
        <v>153</v>
      </c>
      <c r="G146" s="10"/>
      <c r="H146" s="10"/>
      <c r="I146" s="10"/>
      <c r="J146" s="10"/>
      <c r="K146" s="10"/>
      <c r="L146" s="10"/>
      <c r="M146" s="10"/>
      <c r="N146" s="10"/>
      <c r="O146" s="10"/>
      <c r="P146" s="115" t="s">
        <v>154</v>
      </c>
      <c r="Q146" s="10"/>
      <c r="R146" s="10"/>
      <c r="S146" s="10"/>
      <c r="T146" s="10"/>
      <c r="U146" s="10"/>
      <c r="V146" s="10"/>
      <c r="W146" s="10"/>
      <c r="X146" s="10"/>
      <c r="Y146" s="10"/>
      <c r="Z146" s="115" t="s">
        <v>155</v>
      </c>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1"/>
      <c r="BB146" s="114" t="s">
        <v>118</v>
      </c>
      <c r="BC146" s="10"/>
      <c r="BD146" s="10"/>
      <c r="BE146" s="10"/>
      <c r="BF146" s="10"/>
      <c r="BG146" s="115" t="s">
        <v>153</v>
      </c>
      <c r="BH146" s="44"/>
      <c r="BI146" s="10"/>
      <c r="BJ146" s="10"/>
      <c r="BK146" s="10"/>
      <c r="BL146" s="10"/>
      <c r="BM146" s="10"/>
      <c r="BN146" s="10"/>
      <c r="BO146" s="10"/>
      <c r="BP146" s="10"/>
      <c r="BQ146" s="115" t="s">
        <v>154</v>
      </c>
      <c r="BR146" s="10"/>
      <c r="BS146" s="10"/>
      <c r="BT146" s="10"/>
      <c r="BU146" s="10"/>
      <c r="BV146" s="10"/>
      <c r="BW146" s="10"/>
      <c r="BX146" s="10"/>
      <c r="BY146" s="10"/>
      <c r="BZ146" s="10"/>
      <c r="CA146" s="115" t="s">
        <v>155</v>
      </c>
      <c r="CB146" s="10"/>
      <c r="CC146" s="10"/>
      <c r="CD146" s="10"/>
      <c r="CE146" s="10"/>
      <c r="CF146" s="10"/>
      <c r="CG146" s="10"/>
      <c r="CH146" s="10"/>
      <c r="CI146" s="10"/>
      <c r="CJ146" s="10"/>
      <c r="CK146" s="10"/>
      <c r="CL146" s="10"/>
      <c r="CM146" s="10"/>
      <c r="CN146" s="10"/>
      <c r="CO146" s="10"/>
      <c r="CP146" s="10"/>
      <c r="CQ146" s="10"/>
      <c r="CR146" s="10"/>
      <c r="CS146" s="10"/>
      <c r="CT146" s="10"/>
      <c r="CU146" s="10"/>
      <c r="CV146" s="10"/>
      <c r="CW146" s="10"/>
      <c r="CX146" s="10"/>
      <c r="CY146" s="10"/>
      <c r="CZ146" s="10"/>
      <c r="DA146" s="11"/>
    </row>
    <row r="147" spans="1:105">
      <c r="A147" s="12"/>
      <c r="B147" s="32">
        <f>Calcolo_persone!AJ84</f>
        <v>43466</v>
      </c>
      <c r="C147" s="32">
        <f>Calcolo_persone!AK84</f>
        <v>43617</v>
      </c>
      <c r="D147" s="32">
        <f>Calcolo_persone!AL84</f>
        <v>43800</v>
      </c>
      <c r="G147" s="32">
        <f>Calcolo_persone!AJ72</f>
        <v>43466</v>
      </c>
      <c r="H147" s="32">
        <f>Calcolo_persone!AK72</f>
        <v>43617</v>
      </c>
      <c r="I147" s="32">
        <f>Calcolo_persone!AL72</f>
        <v>43800</v>
      </c>
      <c r="Q147" s="32">
        <f>Calcolo_persone!AJ93</f>
        <v>43466</v>
      </c>
      <c r="R147" s="32">
        <f>Calcolo_persone!AK93</f>
        <v>43617</v>
      </c>
      <c r="S147" s="32">
        <f>Calcolo_persone!AL93</f>
        <v>43800</v>
      </c>
      <c r="AA147" s="32">
        <f>Calcolo_persone!AJ105</f>
        <v>43466</v>
      </c>
      <c r="AB147" s="32">
        <f>Calcolo_persone!AK105</f>
        <v>43617</v>
      </c>
      <c r="AC147" s="32">
        <f>Calcolo_persone!AL105</f>
        <v>43800</v>
      </c>
      <c r="AZ147" s="15"/>
      <c r="BB147" s="20"/>
      <c r="BC147" s="32">
        <f>Calcolo_persone!AJ18</f>
        <v>43466</v>
      </c>
      <c r="BD147" s="32">
        <f>Calcolo_persone!AK18</f>
        <v>43617</v>
      </c>
      <c r="BE147" s="32">
        <f>Calcolo_persone!AL18</f>
        <v>43800</v>
      </c>
      <c r="BF147" s="1"/>
      <c r="BH147" s="32">
        <f>Calcolo_persone!AJ6</f>
        <v>43466</v>
      </c>
      <c r="BI147" s="32">
        <f>Calcolo_persone!AK6</f>
        <v>43617</v>
      </c>
      <c r="BJ147" s="32">
        <f>Calcolo_persone!AL6</f>
        <v>43800</v>
      </c>
      <c r="BQ147" s="32">
        <f>Calcolo_persone!AJ27</f>
        <v>43466</v>
      </c>
      <c r="BR147" s="32">
        <f>Calcolo_persone!AK27</f>
        <v>43617</v>
      </c>
      <c r="BS147" s="32">
        <f>Calcolo_persone!AL27</f>
        <v>43800</v>
      </c>
      <c r="CA147" s="32">
        <f>Calcolo_persone!AJ39</f>
        <v>43466</v>
      </c>
      <c r="CB147" s="32">
        <f>Calcolo_persone!AK39</f>
        <v>43617</v>
      </c>
      <c r="CC147" s="32">
        <f>Calcolo_persone!AL39</f>
        <v>43800</v>
      </c>
      <c r="DA147" s="15"/>
    </row>
    <row r="148" spans="1:105">
      <c r="A148" s="20" t="str">
        <f>Calcolo_persone!T85</f>
        <v>Femmina</v>
      </c>
      <c r="B148" s="130">
        <f>Calcolo_persone!AJ85</f>
        <v>204.8516129032258</v>
      </c>
      <c r="C148" s="130">
        <f>Calcolo_persone!AK85</f>
        <v>204.8516129032258</v>
      </c>
      <c r="D148" s="130" t="str">
        <f>Calcolo_persone!AL85</f>
        <v>0</v>
      </c>
      <c r="F148" s="1" t="str">
        <f>Calcolo_persone!T73</f>
        <v>Fino a 30 anni</v>
      </c>
      <c r="G148" s="130">
        <f>Calcolo_persone!AJ73</f>
        <v>52.333333333333329</v>
      </c>
      <c r="H148" s="130">
        <f>Calcolo_persone!AK73</f>
        <v>52.333333333333329</v>
      </c>
      <c r="I148" s="130" t="str">
        <f>Calcolo_persone!AL73</f>
        <v>0</v>
      </c>
      <c r="P148" s="1" t="str">
        <f>Calcolo_persone!T94</f>
        <v>Dirigente</v>
      </c>
      <c r="Q148" s="130">
        <f>Calcolo_persone!AJ94</f>
        <v>28.799999999999997</v>
      </c>
      <c r="R148" s="130">
        <f>Calcolo_persone!AK94</f>
        <v>28.799999999999997</v>
      </c>
      <c r="S148" s="130" t="str">
        <f>Calcolo_persone!AL94</f>
        <v>0</v>
      </c>
      <c r="Z148" s="1" t="str">
        <f>Calcolo_persone!T106</f>
        <v>CORPORATE</v>
      </c>
      <c r="AA148" s="130">
        <f>Calcolo_persone!AJ106</f>
        <v>141.88235294117649</v>
      </c>
      <c r="AB148" s="130">
        <f>Calcolo_persone!AK106</f>
        <v>141.88235294117649</v>
      </c>
      <c r="AC148" s="130" t="str">
        <f>Calcolo_persone!AL106</f>
        <v>0</v>
      </c>
      <c r="AZ148" s="15"/>
      <c r="BB148" s="20" t="str">
        <f>Calcolo_persone!T19</f>
        <v>Femmina</v>
      </c>
      <c r="BC148" s="130">
        <f>Calcolo_persone!AJ19</f>
        <v>148.76129032258063</v>
      </c>
      <c r="BD148" s="130">
        <f>Calcolo_persone!AK19</f>
        <v>148.76129032258063</v>
      </c>
      <c r="BE148" s="130" t="str">
        <f>Calcolo_persone!AL19</f>
        <v>0</v>
      </c>
      <c r="BG148" s="1" t="str">
        <f>Calcolo_persone!T7</f>
        <v>Fino a 30 anni</v>
      </c>
      <c r="BH148" s="130">
        <f>Calcolo_persone!AJ7</f>
        <v>37.999999999999993</v>
      </c>
      <c r="BI148" s="130">
        <f>Calcolo_persone!AK7</f>
        <v>37.999999999999993</v>
      </c>
      <c r="BJ148" s="130" t="str">
        <f>Calcolo_persone!AL7</f>
        <v>0</v>
      </c>
      <c r="BP148" s="1" t="str">
        <f>Calcolo_persone!T28</f>
        <v>Dirigente</v>
      </c>
      <c r="BQ148" s="130">
        <f>Calcolo_persone!AJ28</f>
        <v>23.2</v>
      </c>
      <c r="BR148" s="130">
        <f>Calcolo_persone!AK28</f>
        <v>23.2</v>
      </c>
      <c r="BS148" s="130" t="str">
        <f>Calcolo_persone!AL28</f>
        <v>0</v>
      </c>
      <c r="BZ148" s="1" t="str">
        <f>Calcolo_persone!T40</f>
        <v>CORPORATE</v>
      </c>
      <c r="CA148" s="130">
        <f>Calcolo_persone!AJ40</f>
        <v>107.5764705882353</v>
      </c>
      <c r="CB148" s="130">
        <f>Calcolo_persone!AK40</f>
        <v>107.5764705882353</v>
      </c>
      <c r="CC148" s="130" t="str">
        <f>Calcolo_persone!AL40</f>
        <v>0</v>
      </c>
      <c r="DA148" s="15"/>
    </row>
    <row r="149" spans="1:105">
      <c r="A149" s="20" t="str">
        <f>Calcolo_persone!T86</f>
        <v>Maschio</v>
      </c>
      <c r="B149" s="130">
        <f>Calcolo_persone!AJ86</f>
        <v>424.8</v>
      </c>
      <c r="C149" s="130">
        <f>Calcolo_persone!AK86</f>
        <v>424.8</v>
      </c>
      <c r="D149" s="130" t="str">
        <f>Calcolo_persone!AL86</f>
        <v>0</v>
      </c>
      <c r="F149" s="1" t="str">
        <f>Calcolo_persone!T74</f>
        <v>31-35 anni</v>
      </c>
      <c r="G149" s="130">
        <f>Calcolo_persone!AJ74</f>
        <v>145.5</v>
      </c>
      <c r="H149" s="130">
        <f>Calcolo_persone!AK74</f>
        <v>145.5</v>
      </c>
      <c r="I149" s="130" t="str">
        <f>Calcolo_persone!AL74</f>
        <v>0</v>
      </c>
      <c r="P149" s="1" t="str">
        <f>Calcolo_persone!T95</f>
        <v>Quadro</v>
      </c>
      <c r="Q149" s="130">
        <f>Calcolo_persone!AJ95</f>
        <v>203.1</v>
      </c>
      <c r="R149" s="130">
        <f>Calcolo_persone!AK95</f>
        <v>203.1</v>
      </c>
      <c r="S149" s="130" t="str">
        <f>Calcolo_persone!AL95</f>
        <v>0</v>
      </c>
      <c r="Z149" s="1" t="str">
        <f>Calcolo_persone!T107</f>
        <v>HR</v>
      </c>
      <c r="AA149" s="130">
        <f>Calcolo_persone!AJ107</f>
        <v>16.8</v>
      </c>
      <c r="AB149" s="130">
        <f>Calcolo_persone!AK107</f>
        <v>16.8</v>
      </c>
      <c r="AC149" s="130" t="str">
        <f>Calcolo_persone!AL107</f>
        <v>0</v>
      </c>
      <c r="AZ149" s="15"/>
      <c r="BB149" s="20" t="str">
        <f>Calcolo_persone!T20</f>
        <v>Maschio</v>
      </c>
      <c r="BC149" s="130">
        <f>Calcolo_persone!AJ20</f>
        <v>316.48695652173916</v>
      </c>
      <c r="BD149" s="130">
        <f>Calcolo_persone!AK20</f>
        <v>316.48695652173916</v>
      </c>
      <c r="BE149" s="130" t="str">
        <f>Calcolo_persone!AL20</f>
        <v>0</v>
      </c>
      <c r="BG149" s="1" t="str">
        <f>Calcolo_persone!T8</f>
        <v>31-35 anni</v>
      </c>
      <c r="BH149" s="130">
        <f>Calcolo_persone!AJ8</f>
        <v>105.3</v>
      </c>
      <c r="BI149" s="130">
        <f>Calcolo_persone!AK8</f>
        <v>105.3</v>
      </c>
      <c r="BJ149" s="130" t="str">
        <f>Calcolo_persone!AL8</f>
        <v>0</v>
      </c>
      <c r="BP149" s="1" t="str">
        <f>Calcolo_persone!T29</f>
        <v>Quadro</v>
      </c>
      <c r="BQ149" s="130">
        <f>Calcolo_persone!AJ29</f>
        <v>151.19999999999999</v>
      </c>
      <c r="BR149" s="130">
        <f>Calcolo_persone!AK29</f>
        <v>151.19999999999999</v>
      </c>
      <c r="BS149" s="130" t="str">
        <f>Calcolo_persone!AL29</f>
        <v>0</v>
      </c>
      <c r="BZ149" s="1" t="str">
        <f>Calcolo_persone!T41</f>
        <v>HR</v>
      </c>
      <c r="CA149" s="130">
        <f>Calcolo_persone!AJ41</f>
        <v>10.799999999999999</v>
      </c>
      <c r="CB149" s="130">
        <f>Calcolo_persone!AK41</f>
        <v>10.799999999999999</v>
      </c>
      <c r="CC149" s="130" t="str">
        <f>Calcolo_persone!AL41</f>
        <v>0</v>
      </c>
      <c r="DA149" s="15"/>
    </row>
    <row r="150" spans="1:105">
      <c r="A150" s="20" t="str">
        <f>Calcolo_persone!T87</f>
        <v>(vuoto)</v>
      </c>
      <c r="B150" s="130" t="str">
        <f>Calcolo_persone!AJ87</f>
        <v>0</v>
      </c>
      <c r="C150" s="130" t="str">
        <f>Calcolo_persone!AK87</f>
        <v>0</v>
      </c>
      <c r="D150" s="130" t="str">
        <f>Calcolo_persone!AL87</f>
        <v>0</v>
      </c>
      <c r="F150" s="1" t="str">
        <f>Calcolo_persone!T75</f>
        <v>36-45 anni</v>
      </c>
      <c r="G150" s="130">
        <f>Calcolo_persone!AJ75</f>
        <v>204.91034482758621</v>
      </c>
      <c r="H150" s="130">
        <f>Calcolo_persone!AK75</f>
        <v>204.91034482758621</v>
      </c>
      <c r="I150" s="130" t="str">
        <f>Calcolo_persone!AL75</f>
        <v>0</v>
      </c>
      <c r="P150" s="1" t="str">
        <f>Calcolo_persone!T96</f>
        <v>Impiegato</v>
      </c>
      <c r="Q150" s="130">
        <f>Calcolo_persone!AJ96</f>
        <v>398.66666666666669</v>
      </c>
      <c r="R150" s="130">
        <f>Calcolo_persone!AK96</f>
        <v>398.66666666666669</v>
      </c>
      <c r="S150" s="130" t="str">
        <f>Calcolo_persone!AL96</f>
        <v>0</v>
      </c>
      <c r="Z150" s="1" t="str">
        <f>Calcolo_persone!T108</f>
        <v>IT</v>
      </c>
      <c r="AA150" s="130">
        <f>Calcolo_persone!AJ108</f>
        <v>27</v>
      </c>
      <c r="AB150" s="130">
        <f>Calcolo_persone!AK108</f>
        <v>27</v>
      </c>
      <c r="AC150" s="130" t="str">
        <f>Calcolo_persone!AL108</f>
        <v>0</v>
      </c>
      <c r="AZ150" s="15"/>
      <c r="BB150" s="20" t="str">
        <f>Calcolo_persone!T21</f>
        <v>(vuoto)</v>
      </c>
      <c r="BC150" s="130" t="str">
        <f>Calcolo_persone!AJ21</f>
        <v>0</v>
      </c>
      <c r="BD150" s="130" t="str">
        <f>Calcolo_persone!AK21</f>
        <v>0</v>
      </c>
      <c r="BE150" s="130" t="str">
        <f>Calcolo_persone!AL21</f>
        <v>0</v>
      </c>
      <c r="BG150" s="1" t="str">
        <f>Calcolo_persone!T9</f>
        <v>36-45 anni</v>
      </c>
      <c r="BH150" s="130">
        <f>Calcolo_persone!AJ9</f>
        <v>153.93103448275863</v>
      </c>
      <c r="BI150" s="130">
        <f>Calcolo_persone!AK9</f>
        <v>153.93103448275863</v>
      </c>
      <c r="BJ150" s="130" t="str">
        <f>Calcolo_persone!AL9</f>
        <v>0</v>
      </c>
      <c r="BP150" s="1" t="str">
        <f>Calcolo_persone!T30</f>
        <v>Impiegato</v>
      </c>
      <c r="BQ150" s="130">
        <f>Calcolo_persone!AJ30</f>
        <v>292</v>
      </c>
      <c r="BR150" s="130">
        <f>Calcolo_persone!AK30</f>
        <v>292</v>
      </c>
      <c r="BS150" s="130" t="str">
        <f>Calcolo_persone!AL30</f>
        <v>0</v>
      </c>
      <c r="BZ150" s="1" t="str">
        <f>Calcolo_persone!T42</f>
        <v>IT</v>
      </c>
      <c r="CA150" s="130">
        <f>Calcolo_persone!AJ42</f>
        <v>21</v>
      </c>
      <c r="CB150" s="130">
        <f>Calcolo_persone!AK42</f>
        <v>21</v>
      </c>
      <c r="CC150" s="130" t="str">
        <f>Calcolo_persone!AL42</f>
        <v>0</v>
      </c>
      <c r="DA150" s="15"/>
    </row>
    <row r="151" spans="1:105">
      <c r="A151" s="20" t="str">
        <f>Calcolo_persone!T88</f>
        <v>Totale complessivo</v>
      </c>
      <c r="B151" s="130">
        <f>Calcolo_persone!AJ88</f>
        <v>630.17999999999995</v>
      </c>
      <c r="C151" s="130">
        <f>Calcolo_persone!AK88</f>
        <v>630.17999999999995</v>
      </c>
      <c r="D151" s="130" t="str">
        <f>Calcolo_persone!AL88</f>
        <v>0</v>
      </c>
      <c r="F151" s="1" t="str">
        <f>Calcolo_persone!T76</f>
        <v>46-55 anni</v>
      </c>
      <c r="G151" s="130">
        <f>Calcolo_persone!AJ76</f>
        <v>149.44800000000001</v>
      </c>
      <c r="H151" s="130">
        <f>Calcolo_persone!AK76</f>
        <v>149.44800000000001</v>
      </c>
      <c r="I151" s="130" t="str">
        <f>Calcolo_persone!AL76</f>
        <v>0</v>
      </c>
      <c r="P151" s="1" t="str">
        <f>Calcolo_persone!T97</f>
        <v>(vuoto)</v>
      </c>
      <c r="Q151" s="130" t="str">
        <f>Calcolo_persone!AJ97</f>
        <v>0</v>
      </c>
      <c r="R151" s="130" t="str">
        <f>Calcolo_persone!AK97</f>
        <v>0</v>
      </c>
      <c r="S151" s="130" t="str">
        <f>Calcolo_persone!AL97</f>
        <v>0</v>
      </c>
      <c r="Z151" s="1" t="str">
        <f>Calcolo_persone!T109</f>
        <v>MARKETING</v>
      </c>
      <c r="AA151" s="130">
        <f>Calcolo_persone!AJ109</f>
        <v>12</v>
      </c>
      <c r="AB151" s="130">
        <f>Calcolo_persone!AK109</f>
        <v>12</v>
      </c>
      <c r="AC151" s="130" t="str">
        <f>Calcolo_persone!AL109</f>
        <v>0</v>
      </c>
      <c r="AZ151" s="15"/>
      <c r="BB151" s="20" t="str">
        <f>Calcolo_persone!T22</f>
        <v>Totale complessivo</v>
      </c>
      <c r="BC151" s="130">
        <f>Calcolo_persone!AJ22</f>
        <v>465.91200000000003</v>
      </c>
      <c r="BD151" s="130">
        <f>Calcolo_persone!AK22</f>
        <v>465.91200000000003</v>
      </c>
      <c r="BE151" s="130" t="str">
        <f>Calcolo_persone!AL22</f>
        <v>0</v>
      </c>
      <c r="BG151" s="1" t="str">
        <f>Calcolo_persone!T10</f>
        <v>46-55 anni</v>
      </c>
      <c r="BH151" s="130">
        <f>Calcolo_persone!AJ10</f>
        <v>110.44800000000001</v>
      </c>
      <c r="BI151" s="130">
        <f>Calcolo_persone!AK10</f>
        <v>110.44800000000001</v>
      </c>
      <c r="BJ151" s="130" t="str">
        <f>Calcolo_persone!AL10</f>
        <v>0</v>
      </c>
      <c r="BP151" s="1" t="str">
        <f>Calcolo_persone!T31</f>
        <v>(vuoto)</v>
      </c>
      <c r="BQ151" s="130" t="str">
        <f>Calcolo_persone!AJ31</f>
        <v>0</v>
      </c>
      <c r="BR151" s="130" t="str">
        <f>Calcolo_persone!AK31</f>
        <v>0</v>
      </c>
      <c r="BS151" s="130" t="str">
        <f>Calcolo_persone!AL31</f>
        <v>0</v>
      </c>
      <c r="BZ151" s="1" t="str">
        <f>Calcolo_persone!T43</f>
        <v>MARKETING</v>
      </c>
      <c r="CA151" s="130">
        <f>Calcolo_persone!AJ43</f>
        <v>6.6</v>
      </c>
      <c r="CB151" s="130">
        <f>Calcolo_persone!AK43</f>
        <v>6.6</v>
      </c>
      <c r="CC151" s="130" t="str">
        <f>Calcolo_persone!AL43</f>
        <v>0</v>
      </c>
      <c r="DA151" s="15"/>
    </row>
    <row r="152" spans="1:105">
      <c r="A152" s="12"/>
      <c r="F152" s="1" t="str">
        <f>Calcolo_persone!T77</f>
        <v>Oltre 55 anni</v>
      </c>
      <c r="G152" s="130">
        <f>Calcolo_persone!AJ77</f>
        <v>78.27272727272728</v>
      </c>
      <c r="H152" s="130">
        <f>Calcolo_persone!AK77</f>
        <v>78.27272727272728</v>
      </c>
      <c r="I152" s="130" t="str">
        <f>Calcolo_persone!AL77</f>
        <v>0</v>
      </c>
      <c r="P152" s="1" t="str">
        <f>Calcolo_persone!T98</f>
        <v>Totale complessivo</v>
      </c>
      <c r="Q152" s="130">
        <f>Calcolo_persone!AJ98</f>
        <v>630.17999999999995</v>
      </c>
      <c r="R152" s="130">
        <f>Calcolo_persone!AK98</f>
        <v>630.17999999999995</v>
      </c>
      <c r="S152" s="130" t="str">
        <f>Calcolo_persone!AL98</f>
        <v>0</v>
      </c>
      <c r="Z152" s="1" t="str">
        <f>Calcolo_persone!T110</f>
        <v>R&amp;D</v>
      </c>
      <c r="AA152" s="130">
        <f>Calcolo_persone!AJ110</f>
        <v>154.41176470588235</v>
      </c>
      <c r="AB152" s="130">
        <f>Calcolo_persone!AK110</f>
        <v>154.41176470588235</v>
      </c>
      <c r="AC152" s="130" t="str">
        <f>Calcolo_persone!AL110</f>
        <v>0</v>
      </c>
      <c r="AZ152" s="15"/>
      <c r="BB152" s="20"/>
      <c r="BG152" s="1" t="str">
        <f>Calcolo_persone!T11</f>
        <v>Oltre 55 anni</v>
      </c>
      <c r="BH152" s="130">
        <f>Calcolo_persone!AJ11</f>
        <v>58.8</v>
      </c>
      <c r="BI152" s="130">
        <f>Calcolo_persone!AK11</f>
        <v>58.8</v>
      </c>
      <c r="BJ152" s="130" t="str">
        <f>Calcolo_persone!AL11</f>
        <v>0</v>
      </c>
      <c r="BP152" s="1" t="str">
        <f>Calcolo_persone!T32</f>
        <v>Totale complessivo</v>
      </c>
      <c r="BQ152" s="130">
        <f>Calcolo_persone!AJ32</f>
        <v>465.91200000000003</v>
      </c>
      <c r="BR152" s="130">
        <f>Calcolo_persone!AK32</f>
        <v>465.91200000000003</v>
      </c>
      <c r="BS152" s="130" t="str">
        <f>Calcolo_persone!AL32</f>
        <v>0</v>
      </c>
      <c r="BZ152" s="1" t="str">
        <f>Calcolo_persone!T44</f>
        <v>R&amp;D</v>
      </c>
      <c r="CA152" s="130">
        <f>Calcolo_persone!AJ44</f>
        <v>111.17647058823529</v>
      </c>
      <c r="CB152" s="130">
        <f>Calcolo_persone!AK44</f>
        <v>111.17647058823529</v>
      </c>
      <c r="CC152" s="130" t="str">
        <f>Calcolo_persone!AL44</f>
        <v>0</v>
      </c>
      <c r="DA152" s="15"/>
    </row>
    <row r="153" spans="1:105">
      <c r="A153" s="12"/>
      <c r="F153" s="1" t="str">
        <f>Calcolo_persone!T78</f>
        <v>(vuoto)</v>
      </c>
      <c r="G153" s="130" t="str">
        <f>Calcolo_persone!AJ78</f>
        <v>0</v>
      </c>
      <c r="H153" s="130" t="str">
        <f>Calcolo_persone!AK78</f>
        <v>0</v>
      </c>
      <c r="I153" s="130" t="str">
        <f>Calcolo_persone!AL78</f>
        <v>0</v>
      </c>
      <c r="P153" s="1">
        <f>Calcolo_persone!T99</f>
        <v>0</v>
      </c>
      <c r="Q153" s="130" t="str">
        <f>Calcolo_persone!AJ99</f>
        <v>0</v>
      </c>
      <c r="R153" s="130" t="str">
        <f>Calcolo_persone!AK99</f>
        <v>0</v>
      </c>
      <c r="S153" s="130" t="str">
        <f>Calcolo_persone!AL99</f>
        <v>0</v>
      </c>
      <c r="Z153" s="1" t="str">
        <f>Calcolo_persone!T111</f>
        <v>SALES</v>
      </c>
      <c r="AA153" s="130">
        <f>Calcolo_persone!AJ111</f>
        <v>283.14</v>
      </c>
      <c r="AB153" s="130">
        <f>Calcolo_persone!AK111</f>
        <v>283.14</v>
      </c>
      <c r="AC153" s="130" t="str">
        <f>Calcolo_persone!AL111</f>
        <v>0</v>
      </c>
      <c r="AZ153" s="15"/>
      <c r="BB153" s="12"/>
      <c r="BG153" s="1" t="str">
        <f>Calcolo_persone!T12</f>
        <v>(vuoto)</v>
      </c>
      <c r="BH153" s="130" t="str">
        <f>Calcolo_persone!AJ12</f>
        <v>0</v>
      </c>
      <c r="BI153" s="130" t="str">
        <f>Calcolo_persone!AK12</f>
        <v>0</v>
      </c>
      <c r="BJ153" s="130" t="str">
        <f>Calcolo_persone!AL12</f>
        <v>0</v>
      </c>
      <c r="BP153" s="1">
        <f>Calcolo_persone!T33</f>
        <v>0</v>
      </c>
      <c r="BQ153" s="130" t="str">
        <f>Calcolo_persone!AJ33</f>
        <v>0</v>
      </c>
      <c r="BR153" s="130" t="str">
        <f>Calcolo_persone!AK33</f>
        <v>0</v>
      </c>
      <c r="BS153" s="130" t="str">
        <f>Calcolo_persone!AL33</f>
        <v>0</v>
      </c>
      <c r="BZ153" s="1" t="str">
        <f>Calcolo_persone!T45</f>
        <v>SALES</v>
      </c>
      <c r="CA153" s="130">
        <f>Calcolo_persone!AJ45</f>
        <v>214.5</v>
      </c>
      <c r="CB153" s="130">
        <f>Calcolo_persone!AK45</f>
        <v>214.5</v>
      </c>
      <c r="CC153" s="130" t="str">
        <f>Calcolo_persone!AL45</f>
        <v>0</v>
      </c>
      <c r="DA153" s="15"/>
    </row>
    <row r="154" spans="1:105">
      <c r="A154" s="12"/>
      <c r="F154" s="1" t="str">
        <f>Calcolo_persone!T79</f>
        <v>Totale complessivo</v>
      </c>
      <c r="G154" s="130">
        <f>Calcolo_persone!AJ79</f>
        <v>630.17999999999995</v>
      </c>
      <c r="H154" s="130">
        <f>Calcolo_persone!AK79</f>
        <v>630.17999999999995</v>
      </c>
      <c r="I154" s="130" t="str">
        <f>Calcolo_persone!AL79</f>
        <v>0</v>
      </c>
      <c r="P154" s="1">
        <f>Calcolo_persone!T100</f>
        <v>0</v>
      </c>
      <c r="Q154" s="130" t="str">
        <f>Calcolo_persone!AJ100</f>
        <v>0</v>
      </c>
      <c r="R154" s="130" t="str">
        <f>Calcolo_persone!AK100</f>
        <v>0</v>
      </c>
      <c r="S154" s="130" t="str">
        <f>Calcolo_persone!AL100</f>
        <v>0</v>
      </c>
      <c r="Z154" s="1" t="str">
        <f>Calcolo_persone!T112</f>
        <v>(vuoto)</v>
      </c>
      <c r="AA154" s="130" t="str">
        <f>Calcolo_persone!AJ112</f>
        <v>0</v>
      </c>
      <c r="AB154" s="130" t="str">
        <f>Calcolo_persone!AK112</f>
        <v>0</v>
      </c>
      <c r="AC154" s="130" t="str">
        <f>Calcolo_persone!AL112</f>
        <v>0</v>
      </c>
      <c r="AZ154" s="15"/>
      <c r="BB154" s="12"/>
      <c r="BG154" s="1" t="str">
        <f>Calcolo_persone!T13</f>
        <v>Totale complessivo</v>
      </c>
      <c r="BH154" s="130">
        <f>Calcolo_persone!AJ13</f>
        <v>465.91200000000003</v>
      </c>
      <c r="BI154" s="130">
        <f>Calcolo_persone!AK13</f>
        <v>465.91200000000003</v>
      </c>
      <c r="BJ154" s="130" t="str">
        <f>Calcolo_persone!AL13</f>
        <v>0</v>
      </c>
      <c r="BP154" s="1">
        <f>Calcolo_persone!T34</f>
        <v>0</v>
      </c>
      <c r="BQ154" s="130" t="str">
        <f>Calcolo_persone!AJ34</f>
        <v>0</v>
      </c>
      <c r="BR154" s="130" t="str">
        <f>Calcolo_persone!AK34</f>
        <v>0</v>
      </c>
      <c r="BS154" s="130" t="str">
        <f>Calcolo_persone!AL34</f>
        <v>0</v>
      </c>
      <c r="BZ154" s="1" t="str">
        <f>Calcolo_persone!T46</f>
        <v>(vuoto)</v>
      </c>
      <c r="CA154" s="130" t="str">
        <f>Calcolo_persone!AJ46</f>
        <v>0</v>
      </c>
      <c r="CB154" s="130" t="str">
        <f>Calcolo_persone!AK46</f>
        <v>0</v>
      </c>
      <c r="CC154" s="130" t="str">
        <f>Calcolo_persone!AL46</f>
        <v>0</v>
      </c>
      <c r="DA154" s="15"/>
    </row>
    <row r="155" spans="1:105">
      <c r="A155" s="12"/>
      <c r="F155" s="1">
        <f>Calcolo_persone!T80</f>
        <v>0</v>
      </c>
      <c r="G155" s="130" t="str">
        <f>Calcolo_persone!AJ80</f>
        <v>0</v>
      </c>
      <c r="H155" s="130" t="str">
        <f>Calcolo_persone!AK80</f>
        <v>0</v>
      </c>
      <c r="I155" s="130" t="str">
        <f>Calcolo_persone!AL80</f>
        <v>0</v>
      </c>
      <c r="P155" s="1">
        <f>Calcolo_persone!T101</f>
        <v>0</v>
      </c>
      <c r="Q155" s="130" t="str">
        <f>Calcolo_persone!AJ101</f>
        <v>0</v>
      </c>
      <c r="R155" s="130" t="str">
        <f>Calcolo_persone!AK101</f>
        <v>0</v>
      </c>
      <c r="S155" s="130" t="str">
        <f>Calcolo_persone!AL101</f>
        <v>0</v>
      </c>
      <c r="Z155" s="1" t="str">
        <f>Calcolo_persone!T113</f>
        <v>Totale complessivo</v>
      </c>
      <c r="AA155" s="130">
        <f>Calcolo_persone!AJ113</f>
        <v>630.17999999999995</v>
      </c>
      <c r="AB155" s="130">
        <f>Calcolo_persone!AK113</f>
        <v>630.17999999999995</v>
      </c>
      <c r="AC155" s="130" t="str">
        <f>Calcolo_persone!AL113</f>
        <v>0</v>
      </c>
      <c r="AZ155" s="15"/>
      <c r="BB155" s="12"/>
      <c r="BG155" s="1">
        <f>Calcolo_persone!T14</f>
        <v>0</v>
      </c>
      <c r="BH155" s="130" t="str">
        <f>Calcolo_persone!AJ14</f>
        <v>0</v>
      </c>
      <c r="BI155" s="130" t="str">
        <f>Calcolo_persone!AK14</f>
        <v>0</v>
      </c>
      <c r="BJ155" s="130" t="str">
        <f>Calcolo_persone!AL14</f>
        <v>0</v>
      </c>
      <c r="BP155" s="1">
        <f>Calcolo_persone!T35</f>
        <v>0</v>
      </c>
      <c r="BQ155" s="130" t="str">
        <f>Calcolo_persone!AJ35</f>
        <v>0</v>
      </c>
      <c r="BR155" s="130" t="str">
        <f>Calcolo_persone!AK35</f>
        <v>0</v>
      </c>
      <c r="BS155" s="130" t="str">
        <f>Calcolo_persone!AL35</f>
        <v>0</v>
      </c>
      <c r="BZ155" s="1" t="str">
        <f>Calcolo_persone!T47</f>
        <v>Totale complessivo</v>
      </c>
      <c r="CA155" s="130">
        <f>Calcolo_persone!AJ47</f>
        <v>465.91200000000003</v>
      </c>
      <c r="CB155" s="130">
        <f>Calcolo_persone!AK47</f>
        <v>465.91200000000003</v>
      </c>
      <c r="CC155" s="130" t="str">
        <f>Calcolo_persone!AL47</f>
        <v>0</v>
      </c>
      <c r="DA155" s="15"/>
    </row>
    <row r="156" spans="1:105">
      <c r="A156" s="12"/>
      <c r="F156" s="1">
        <f>Calcolo_persone!T81</f>
        <v>0</v>
      </c>
      <c r="G156" s="130" t="str">
        <f>Calcolo_persone!AJ81</f>
        <v>0</v>
      </c>
      <c r="H156" s="130" t="str">
        <f>Calcolo_persone!AK81</f>
        <v>0</v>
      </c>
      <c r="I156" s="130" t="str">
        <f>Calcolo_persone!AL81</f>
        <v>0</v>
      </c>
      <c r="P156" s="1">
        <f>Calcolo_persone!T102</f>
        <v>0</v>
      </c>
      <c r="Q156" s="130" t="str">
        <f>Calcolo_persone!AJ102</f>
        <v>0</v>
      </c>
      <c r="R156" s="130" t="str">
        <f>Calcolo_persone!AK102</f>
        <v>0</v>
      </c>
      <c r="S156" s="130" t="str">
        <f>Calcolo_persone!AL102</f>
        <v>0</v>
      </c>
      <c r="Z156" s="1">
        <f>Calcolo_persone!T114</f>
        <v>0</v>
      </c>
      <c r="AA156" s="130" t="str">
        <f>Calcolo_persone!AJ114</f>
        <v>0</v>
      </c>
      <c r="AB156" s="130" t="str">
        <f>Calcolo_persone!AK114</f>
        <v>0</v>
      </c>
      <c r="AC156" s="130" t="str">
        <f>Calcolo_persone!AL114</f>
        <v>0</v>
      </c>
      <c r="AZ156" s="15"/>
      <c r="BB156" s="12"/>
      <c r="BG156" s="1">
        <f>Calcolo_persone!T15</f>
        <v>0</v>
      </c>
      <c r="BH156" s="130" t="str">
        <f>Calcolo_persone!AJ15</f>
        <v>0</v>
      </c>
      <c r="BI156" s="130" t="str">
        <f>Calcolo_persone!AK15</f>
        <v>0</v>
      </c>
      <c r="BJ156" s="130" t="str">
        <f>Calcolo_persone!AL15</f>
        <v>0</v>
      </c>
      <c r="BP156" s="1">
        <f>Calcolo_persone!T36</f>
        <v>0</v>
      </c>
      <c r="BQ156" s="130" t="str">
        <f>Calcolo_persone!AJ36</f>
        <v>0</v>
      </c>
      <c r="BR156" s="130" t="str">
        <f>Calcolo_persone!AK36</f>
        <v>0</v>
      </c>
      <c r="BS156" s="130" t="str">
        <f>Calcolo_persone!AL36</f>
        <v>0</v>
      </c>
      <c r="BZ156" s="1">
        <f>Calcolo_persone!T48</f>
        <v>0</v>
      </c>
      <c r="CA156" s="130" t="str">
        <f>Calcolo_persone!AJ48</f>
        <v>0</v>
      </c>
      <c r="CB156" s="130" t="str">
        <f>Calcolo_persone!AK48</f>
        <v>0</v>
      </c>
      <c r="CC156" s="130" t="str">
        <f>Calcolo_persone!AL48</f>
        <v>0</v>
      </c>
      <c r="DA156" s="15"/>
    </row>
    <row r="157" spans="1:105">
      <c r="A157" s="12"/>
      <c r="Z157" s="1">
        <f>Calcolo_persone!T115</f>
        <v>0</v>
      </c>
      <c r="AA157" s="130" t="str">
        <f>Calcolo_persone!AJ115</f>
        <v>0</v>
      </c>
      <c r="AB157" s="130" t="str">
        <f>Calcolo_persone!AK115</f>
        <v>0</v>
      </c>
      <c r="AC157" s="130" t="str">
        <f>Calcolo_persone!AL115</f>
        <v>0</v>
      </c>
      <c r="AZ157" s="15"/>
      <c r="BB157" s="12"/>
      <c r="BZ157" s="1">
        <f>Calcolo_persone!T49</f>
        <v>0</v>
      </c>
      <c r="CA157" s="130" t="str">
        <f>Calcolo_persone!AJ49</f>
        <v>0</v>
      </c>
      <c r="CB157" s="130" t="str">
        <f>Calcolo_persone!AK49</f>
        <v>0</v>
      </c>
      <c r="CC157" s="130" t="str">
        <f>Calcolo_persone!AL49</f>
        <v>0</v>
      </c>
      <c r="DA157" s="15"/>
    </row>
    <row r="158" spans="1:105">
      <c r="A158" s="12"/>
      <c r="Z158" s="1">
        <f>Calcolo_persone!T116</f>
        <v>0</v>
      </c>
      <c r="AA158" s="130" t="str">
        <f>Calcolo_persone!AJ116</f>
        <v>0</v>
      </c>
      <c r="AB158" s="130" t="str">
        <f>Calcolo_persone!AK116</f>
        <v>0</v>
      </c>
      <c r="AC158" s="130" t="str">
        <f>Calcolo_persone!AL116</f>
        <v>0</v>
      </c>
      <c r="AZ158" s="15"/>
      <c r="BB158" s="12"/>
      <c r="BZ158" s="1">
        <f>Calcolo_persone!T50</f>
        <v>0</v>
      </c>
      <c r="CA158" s="130" t="str">
        <f>Calcolo_persone!AJ50</f>
        <v>0</v>
      </c>
      <c r="CB158" s="130" t="str">
        <f>Calcolo_persone!AK50</f>
        <v>0</v>
      </c>
      <c r="CC158" s="130" t="str">
        <f>Calcolo_persone!AL50</f>
        <v>0</v>
      </c>
      <c r="DA158" s="15"/>
    </row>
    <row r="159" spans="1:105">
      <c r="A159" s="12"/>
      <c r="Z159" s="1">
        <f>Calcolo_persone!T117</f>
        <v>0</v>
      </c>
      <c r="AA159" s="130" t="str">
        <f>Calcolo_persone!AJ117</f>
        <v>0</v>
      </c>
      <c r="AB159" s="130" t="str">
        <f>Calcolo_persone!AK117</f>
        <v>0</v>
      </c>
      <c r="AC159" s="130" t="str">
        <f>Calcolo_persone!AL117</f>
        <v>0</v>
      </c>
      <c r="AZ159" s="15"/>
      <c r="BB159" s="12"/>
      <c r="BZ159" s="1">
        <f>Calcolo_persone!T51</f>
        <v>0</v>
      </c>
      <c r="CA159" s="130" t="str">
        <f>Calcolo_persone!AJ51</f>
        <v>0</v>
      </c>
      <c r="CB159" s="130" t="str">
        <f>Calcolo_persone!AK51</f>
        <v>0</v>
      </c>
      <c r="CC159" s="130" t="str">
        <f>Calcolo_persone!AL51</f>
        <v>0</v>
      </c>
      <c r="DA159" s="15"/>
    </row>
    <row r="160" spans="1:105">
      <c r="A160" s="12"/>
      <c r="Z160" s="1">
        <f>Calcolo_persone!T118</f>
        <v>0</v>
      </c>
      <c r="AA160" s="130" t="str">
        <f>Calcolo_persone!AJ118</f>
        <v>0</v>
      </c>
      <c r="AB160" s="130" t="str">
        <f>Calcolo_persone!AK118</f>
        <v>0</v>
      </c>
      <c r="AC160" s="130" t="str">
        <f>Calcolo_persone!AL118</f>
        <v>0</v>
      </c>
      <c r="AZ160" s="15"/>
      <c r="BB160" s="12"/>
      <c r="BZ160" s="1">
        <f>Calcolo_persone!T52</f>
        <v>0</v>
      </c>
      <c r="CA160" s="130" t="str">
        <f>Calcolo_persone!AJ52</f>
        <v>0</v>
      </c>
      <c r="CB160" s="130" t="str">
        <f>Calcolo_persone!AK52</f>
        <v>0</v>
      </c>
      <c r="CC160" s="130" t="str">
        <f>Calcolo_persone!AL52</f>
        <v>0</v>
      </c>
      <c r="DA160" s="15"/>
    </row>
    <row r="161" spans="1:105">
      <c r="A161" s="12"/>
      <c r="Z161" s="1">
        <f>Calcolo_persone!T119</f>
        <v>0</v>
      </c>
      <c r="AA161" s="130" t="str">
        <f>Calcolo_persone!AJ119</f>
        <v>0</v>
      </c>
      <c r="AB161" s="130" t="str">
        <f>Calcolo_persone!AK119</f>
        <v>0</v>
      </c>
      <c r="AC161" s="130" t="str">
        <f>Calcolo_persone!AL119</f>
        <v>0</v>
      </c>
      <c r="AZ161" s="15"/>
      <c r="BB161" s="12"/>
      <c r="BZ161" s="1">
        <f>Calcolo_persone!T53</f>
        <v>0</v>
      </c>
      <c r="CA161" s="130" t="str">
        <f>Calcolo_persone!AJ53</f>
        <v>0</v>
      </c>
      <c r="CB161" s="130" t="str">
        <f>Calcolo_persone!AK53</f>
        <v>0</v>
      </c>
      <c r="CC161" s="130" t="str">
        <f>Calcolo_persone!AL53</f>
        <v>0</v>
      </c>
      <c r="DA161" s="15"/>
    </row>
    <row r="162" spans="1:105">
      <c r="A162" s="12"/>
      <c r="Z162" s="1">
        <f>Calcolo_persone!T120</f>
        <v>0</v>
      </c>
      <c r="AA162" s="130" t="str">
        <f>Calcolo_persone!AJ120</f>
        <v>0</v>
      </c>
      <c r="AB162" s="130" t="str">
        <f>Calcolo_persone!AK120</f>
        <v>0</v>
      </c>
      <c r="AC162" s="130" t="str">
        <f>Calcolo_persone!AL120</f>
        <v>0</v>
      </c>
      <c r="AZ162" s="15"/>
      <c r="BB162" s="12"/>
      <c r="BZ162" s="1">
        <f>Calcolo_persone!T54</f>
        <v>0</v>
      </c>
      <c r="CA162" s="130" t="str">
        <f>Calcolo_persone!AJ54</f>
        <v>0</v>
      </c>
      <c r="CB162" s="130" t="str">
        <f>Calcolo_persone!AK54</f>
        <v>0</v>
      </c>
      <c r="CC162" s="130" t="str">
        <f>Calcolo_persone!AL54</f>
        <v>0</v>
      </c>
      <c r="DA162" s="15"/>
    </row>
    <row r="163" spans="1:105">
      <c r="A163" s="12"/>
      <c r="Z163" s="1">
        <f>Calcolo_persone!T121</f>
        <v>0</v>
      </c>
      <c r="AA163" s="130" t="str">
        <f>Calcolo_persone!AJ121</f>
        <v>0</v>
      </c>
      <c r="AB163" s="130" t="str">
        <f>Calcolo_persone!AK121</f>
        <v>0</v>
      </c>
      <c r="AC163" s="130" t="str">
        <f>Calcolo_persone!AL121</f>
        <v>0</v>
      </c>
      <c r="AZ163" s="15"/>
      <c r="BB163" s="12"/>
      <c r="BZ163" s="1">
        <f>Calcolo_persone!T55</f>
        <v>0</v>
      </c>
      <c r="CA163" s="130" t="str">
        <f>Calcolo_persone!AJ55</f>
        <v>0</v>
      </c>
      <c r="CB163" s="130" t="str">
        <f>Calcolo_persone!AK55</f>
        <v>0</v>
      </c>
      <c r="CC163" s="130" t="str">
        <f>Calcolo_persone!AL55</f>
        <v>0</v>
      </c>
      <c r="DA163" s="15"/>
    </row>
    <row r="164" spans="1:105">
      <c r="A164" s="12"/>
      <c r="Z164" s="1">
        <f>Calcolo_persone!T122</f>
        <v>0</v>
      </c>
      <c r="AA164" s="130" t="str">
        <f>Calcolo_persone!AJ122</f>
        <v>0</v>
      </c>
      <c r="AB164" s="130" t="str">
        <f>Calcolo_persone!AK122</f>
        <v>0</v>
      </c>
      <c r="AC164" s="130" t="str">
        <f>Calcolo_persone!AL122</f>
        <v>0</v>
      </c>
      <c r="AZ164" s="15"/>
      <c r="BB164" s="12"/>
      <c r="BZ164" s="1">
        <f>Calcolo_persone!T56</f>
        <v>0</v>
      </c>
      <c r="CA164" s="130" t="str">
        <f>Calcolo_persone!AJ56</f>
        <v>0</v>
      </c>
      <c r="CB164" s="130" t="str">
        <f>Calcolo_persone!AK56</f>
        <v>0</v>
      </c>
      <c r="CC164" s="130" t="str">
        <f>Calcolo_persone!AL56</f>
        <v>0</v>
      </c>
      <c r="DA164" s="15"/>
    </row>
    <row r="165" spans="1:105">
      <c r="A165" s="12"/>
      <c r="Z165" s="1">
        <f>Calcolo_persone!T123</f>
        <v>0</v>
      </c>
      <c r="AA165" s="130" t="str">
        <f>Calcolo_persone!AJ123</f>
        <v>0</v>
      </c>
      <c r="AB165" s="130" t="str">
        <f>Calcolo_persone!AK123</f>
        <v>0</v>
      </c>
      <c r="AC165" s="130" t="str">
        <f>Calcolo_persone!AL123</f>
        <v>0</v>
      </c>
      <c r="AZ165" s="15"/>
      <c r="BB165" s="12"/>
      <c r="BZ165" s="1">
        <f>Calcolo_persone!T57</f>
        <v>0</v>
      </c>
      <c r="CA165" s="130" t="str">
        <f>Calcolo_persone!AJ57</f>
        <v>0</v>
      </c>
      <c r="CB165" s="130" t="str">
        <f>Calcolo_persone!AK57</f>
        <v>0</v>
      </c>
      <c r="CC165" s="130" t="str">
        <f>Calcolo_persone!AL57</f>
        <v>0</v>
      </c>
      <c r="DA165" s="15"/>
    </row>
    <row r="166" spans="1:105">
      <c r="A166" s="12"/>
      <c r="Z166" s="1">
        <f>Calcolo_persone!T124</f>
        <v>0</v>
      </c>
      <c r="AA166" s="130" t="str">
        <f>Calcolo_persone!AJ124</f>
        <v>0</v>
      </c>
      <c r="AB166" s="130" t="str">
        <f>Calcolo_persone!AK124</f>
        <v>0</v>
      </c>
      <c r="AC166" s="130" t="str">
        <f>Calcolo_persone!AL124</f>
        <v>0</v>
      </c>
      <c r="AZ166" s="15"/>
      <c r="BB166" s="12"/>
      <c r="BZ166" s="1">
        <f>Calcolo_persone!T58</f>
        <v>0</v>
      </c>
      <c r="CA166" s="130" t="str">
        <f>Calcolo_persone!AJ58</f>
        <v>0</v>
      </c>
      <c r="CB166" s="130" t="str">
        <f>Calcolo_persone!AK58</f>
        <v>0</v>
      </c>
      <c r="CC166" s="130" t="str">
        <f>Calcolo_persone!AL58</f>
        <v>0</v>
      </c>
      <c r="DA166" s="15"/>
    </row>
    <row r="167" spans="1:105">
      <c r="A167" s="12"/>
      <c r="Z167" s="1">
        <f>Calcolo_persone!T125</f>
        <v>0</v>
      </c>
      <c r="AA167" s="130" t="str">
        <f>Calcolo_persone!AJ125</f>
        <v>0</v>
      </c>
      <c r="AB167" s="130" t="str">
        <f>Calcolo_persone!AK125</f>
        <v>0</v>
      </c>
      <c r="AC167" s="130" t="str">
        <f>Calcolo_persone!AL125</f>
        <v>0</v>
      </c>
      <c r="AZ167" s="15"/>
      <c r="BB167" s="12"/>
      <c r="BZ167" s="1">
        <f>Calcolo_persone!T59</f>
        <v>0</v>
      </c>
      <c r="CA167" s="130" t="str">
        <f>Calcolo_persone!AJ59</f>
        <v>0</v>
      </c>
      <c r="CB167" s="130" t="str">
        <f>Calcolo_persone!AK59</f>
        <v>0</v>
      </c>
      <c r="CC167" s="130" t="str">
        <f>Calcolo_persone!AL59</f>
        <v>0</v>
      </c>
      <c r="DA167" s="15"/>
    </row>
    <row r="168" spans="1:105">
      <c r="A168" s="12"/>
      <c r="Z168" s="1">
        <f>Calcolo_persone!T126</f>
        <v>0</v>
      </c>
      <c r="AA168" s="130" t="str">
        <f>Calcolo_persone!AJ126</f>
        <v>0</v>
      </c>
      <c r="AB168" s="130" t="str">
        <f>Calcolo_persone!AK126</f>
        <v>0</v>
      </c>
      <c r="AC168" s="130" t="str">
        <f>Calcolo_persone!AL126</f>
        <v>0</v>
      </c>
      <c r="AZ168" s="15"/>
      <c r="BB168" s="12"/>
      <c r="BZ168" s="1">
        <f>Calcolo_persone!T60</f>
        <v>0</v>
      </c>
      <c r="CA168" s="130" t="str">
        <f>Calcolo_persone!AJ60</f>
        <v>0</v>
      </c>
      <c r="CB168" s="130" t="str">
        <f>Calcolo_persone!AK60</f>
        <v>0</v>
      </c>
      <c r="CC168" s="130" t="str">
        <f>Calcolo_persone!AL60</f>
        <v>0</v>
      </c>
      <c r="DA168" s="15"/>
    </row>
    <row r="169" spans="1:105">
      <c r="A169" s="12"/>
      <c r="Z169" s="1">
        <f>Calcolo_persone!T127</f>
        <v>0</v>
      </c>
      <c r="AA169" s="130" t="str">
        <f>Calcolo_persone!AJ127</f>
        <v>0</v>
      </c>
      <c r="AB169" s="130" t="str">
        <f>Calcolo_persone!AK127</f>
        <v>0</v>
      </c>
      <c r="AC169" s="130" t="str">
        <f>Calcolo_persone!AL127</f>
        <v>0</v>
      </c>
      <c r="AZ169" s="15"/>
      <c r="BB169" s="12"/>
      <c r="BZ169" s="1">
        <f>Calcolo_persone!T61</f>
        <v>0</v>
      </c>
      <c r="CA169" s="130" t="str">
        <f>Calcolo_persone!AJ61</f>
        <v>0</v>
      </c>
      <c r="CB169" s="130" t="str">
        <f>Calcolo_persone!AK61</f>
        <v>0</v>
      </c>
      <c r="CC169" s="130" t="str">
        <f>Calcolo_persone!AL61</f>
        <v>0</v>
      </c>
      <c r="DA169" s="15"/>
    </row>
    <row r="170" spans="1:105">
      <c r="A170" s="12"/>
      <c r="Z170" s="1">
        <f>Calcolo_persone!T128</f>
        <v>0</v>
      </c>
      <c r="AA170" s="130" t="str">
        <f>Calcolo_persone!AJ128</f>
        <v>0</v>
      </c>
      <c r="AB170" s="130" t="str">
        <f>Calcolo_persone!AK128</f>
        <v>0</v>
      </c>
      <c r="AC170" s="130" t="str">
        <f>Calcolo_persone!AL128</f>
        <v>0</v>
      </c>
      <c r="AZ170" s="15"/>
      <c r="BB170" s="12"/>
      <c r="BZ170" s="1">
        <f>Calcolo_persone!T62</f>
        <v>0</v>
      </c>
      <c r="CA170" s="130" t="str">
        <f>Calcolo_persone!AJ62</f>
        <v>0</v>
      </c>
      <c r="CB170" s="130" t="str">
        <f>Calcolo_persone!AK62</f>
        <v>0</v>
      </c>
      <c r="CC170" s="130" t="str">
        <f>Calcolo_persone!AL62</f>
        <v>0</v>
      </c>
      <c r="DA170" s="15"/>
    </row>
    <row r="171" spans="1:105">
      <c r="A171" s="12"/>
      <c r="Z171" s="1">
        <f>Calcolo_persone!T129</f>
        <v>0</v>
      </c>
      <c r="AA171" s="130" t="str">
        <f>Calcolo_persone!AJ129</f>
        <v>0</v>
      </c>
      <c r="AB171" s="130" t="str">
        <f>Calcolo_persone!AK129</f>
        <v>0</v>
      </c>
      <c r="AC171" s="130" t="str">
        <f>Calcolo_persone!AL129</f>
        <v>0</v>
      </c>
      <c r="AZ171" s="15"/>
      <c r="BB171" s="12"/>
      <c r="BZ171" s="1">
        <f>Calcolo_persone!T63</f>
        <v>0</v>
      </c>
      <c r="CA171" s="130" t="str">
        <f>Calcolo_persone!AJ63</f>
        <v>0</v>
      </c>
      <c r="CB171" s="130" t="str">
        <f>Calcolo_persone!AK63</f>
        <v>0</v>
      </c>
      <c r="CC171" s="130" t="str">
        <f>Calcolo_persone!AL63</f>
        <v>0</v>
      </c>
      <c r="DA171" s="15"/>
    </row>
    <row r="172" spans="1:105">
      <c r="A172" s="12"/>
      <c r="Z172" s="1">
        <f>Calcolo_persone!T130</f>
        <v>0</v>
      </c>
      <c r="AA172" s="130" t="str">
        <f>Calcolo_persone!AJ130</f>
        <v>0</v>
      </c>
      <c r="AB172" s="130" t="str">
        <f>Calcolo_persone!AK130</f>
        <v>0</v>
      </c>
      <c r="AC172" s="130" t="str">
        <f>Calcolo_persone!AL130</f>
        <v>0</v>
      </c>
      <c r="AZ172" s="15"/>
      <c r="BB172" s="12"/>
      <c r="BZ172" s="1">
        <f>Calcolo_persone!T64</f>
        <v>0</v>
      </c>
      <c r="CA172" s="130" t="str">
        <f>Calcolo_persone!AJ64</f>
        <v>0</v>
      </c>
      <c r="CB172" s="130" t="str">
        <f>Calcolo_persone!AK64</f>
        <v>0</v>
      </c>
      <c r="CC172" s="130" t="str">
        <f>Calcolo_persone!AL64</f>
        <v>0</v>
      </c>
      <c r="DA172" s="15"/>
    </row>
    <row r="173" spans="1:105">
      <c r="A173" s="12"/>
      <c r="Z173" s="1">
        <f>Calcolo_persone!T131</f>
        <v>0</v>
      </c>
      <c r="AA173" s="130" t="str">
        <f>Calcolo_persone!AJ131</f>
        <v>0</v>
      </c>
      <c r="AB173" s="130" t="str">
        <f>Calcolo_persone!AK131</f>
        <v>0</v>
      </c>
      <c r="AC173" s="130" t="str">
        <f>Calcolo_persone!AL131</f>
        <v>0</v>
      </c>
      <c r="AZ173" s="15"/>
      <c r="BB173" s="12"/>
      <c r="BZ173" s="1">
        <f>Calcolo_persone!T65</f>
        <v>0</v>
      </c>
      <c r="CA173" s="130" t="str">
        <f>Calcolo_persone!AJ65</f>
        <v>0</v>
      </c>
      <c r="CB173" s="130" t="str">
        <f>Calcolo_persone!AK65</f>
        <v>0</v>
      </c>
      <c r="CC173" s="130" t="str">
        <f>Calcolo_persone!AL65</f>
        <v>0</v>
      </c>
      <c r="DA173" s="15"/>
    </row>
    <row r="174" spans="1:105">
      <c r="A174" s="12"/>
      <c r="Z174" s="1">
        <f>Calcolo_persone!T132</f>
        <v>0</v>
      </c>
      <c r="AA174" s="130" t="str">
        <f>Calcolo_persone!AJ132</f>
        <v>0</v>
      </c>
      <c r="AB174" s="130" t="str">
        <f>Calcolo_persone!AK132</f>
        <v>0</v>
      </c>
      <c r="AC174" s="130" t="str">
        <f>Calcolo_persone!AL132</f>
        <v>0</v>
      </c>
      <c r="AZ174" s="15"/>
      <c r="BB174" s="12"/>
      <c r="BZ174" s="1">
        <f>Calcolo_persone!T66</f>
        <v>0</v>
      </c>
      <c r="CA174" s="130" t="str">
        <f>Calcolo_persone!AJ66</f>
        <v>0</v>
      </c>
      <c r="CB174" s="130" t="str">
        <f>Calcolo_persone!AK66</f>
        <v>0</v>
      </c>
      <c r="CC174" s="130" t="str">
        <f>Calcolo_persone!AL66</f>
        <v>0</v>
      </c>
      <c r="DA174" s="15"/>
    </row>
    <row r="175" spans="1:105">
      <c r="A175" s="12"/>
      <c r="AZ175" s="15"/>
      <c r="BB175" s="12"/>
      <c r="CA175" s="130"/>
      <c r="CB175" s="130"/>
      <c r="CC175" s="130"/>
      <c r="DA175" s="15"/>
    </row>
    <row r="176" spans="1:105">
      <c r="A176" s="12"/>
      <c r="AZ176" s="15"/>
      <c r="BB176" s="12"/>
      <c r="DA176" s="15"/>
    </row>
    <row r="177" spans="1:105">
      <c r="A177" s="12"/>
      <c r="AZ177" s="15"/>
      <c r="BB177" s="12"/>
      <c r="DA177" s="15"/>
    </row>
    <row r="178" spans="1:105">
      <c r="A178" s="12"/>
      <c r="AZ178" s="15"/>
      <c r="BB178" s="12"/>
      <c r="DA178" s="15"/>
    </row>
    <row r="179" spans="1:105">
      <c r="A179" s="12"/>
      <c r="AZ179" s="15"/>
      <c r="BB179" s="12"/>
      <c r="DA179" s="15"/>
    </row>
    <row r="180" spans="1:105">
      <c r="A180" s="12"/>
      <c r="AZ180" s="15"/>
      <c r="BB180" s="12"/>
      <c r="DA180" s="15"/>
    </row>
    <row r="181" spans="1:105">
      <c r="A181" s="12"/>
      <c r="AZ181" s="15"/>
      <c r="BB181" s="12"/>
      <c r="DA181" s="15"/>
    </row>
    <row r="182" spans="1:105">
      <c r="A182" s="12"/>
      <c r="AZ182" s="15"/>
      <c r="BB182" s="12"/>
      <c r="DA182" s="15"/>
    </row>
    <row r="183" spans="1:105">
      <c r="A183" s="12"/>
      <c r="AZ183" s="15"/>
      <c r="BB183" s="12"/>
      <c r="DA183" s="15"/>
    </row>
    <row r="184" spans="1:105">
      <c r="A184" s="12"/>
      <c r="AZ184" s="15"/>
      <c r="BB184" s="12"/>
      <c r="DA184" s="15"/>
    </row>
    <row r="185" spans="1:105">
      <c r="A185" s="12"/>
      <c r="AZ185" s="15"/>
      <c r="BB185" s="12"/>
      <c r="DA185" s="15"/>
    </row>
    <row r="186" spans="1:105">
      <c r="A186" s="12"/>
      <c r="AZ186" s="15"/>
      <c r="BB186" s="12"/>
      <c r="DA186" s="15"/>
    </row>
    <row r="187" spans="1:105">
      <c r="A187" s="12"/>
      <c r="AZ187" s="15"/>
      <c r="BB187" s="12"/>
      <c r="DA187" s="15"/>
    </row>
    <row r="188" spans="1:105">
      <c r="A188" s="12"/>
      <c r="AZ188" s="15"/>
      <c r="BB188" s="12"/>
      <c r="DA188" s="15"/>
    </row>
    <row r="189" spans="1:105">
      <c r="A189" s="12"/>
      <c r="AZ189" s="15"/>
      <c r="BB189" s="12"/>
      <c r="DA189" s="15"/>
    </row>
    <row r="190" spans="1:105">
      <c r="A190" s="12"/>
      <c r="AZ190" s="15"/>
      <c r="BB190" s="12"/>
      <c r="DA190" s="15"/>
    </row>
    <row r="191" spans="1:105">
      <c r="A191" s="12"/>
      <c r="AZ191" s="15"/>
      <c r="BB191" s="12"/>
      <c r="DA191" s="15"/>
    </row>
    <row r="192" spans="1:105">
      <c r="A192" s="12"/>
      <c r="AZ192" s="15"/>
      <c r="BB192" s="12"/>
      <c r="DA192" s="15"/>
    </row>
    <row r="193" spans="1:105" ht="15.75" thickBot="1">
      <c r="A193" s="14"/>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c r="AC193" s="16"/>
      <c r="AD193" s="16"/>
      <c r="AE193" s="16"/>
      <c r="AF193" s="16"/>
      <c r="AG193" s="16"/>
      <c r="AH193" s="16"/>
      <c r="AI193" s="16"/>
      <c r="AJ193" s="16"/>
      <c r="AK193" s="16"/>
      <c r="AL193" s="16"/>
      <c r="AM193" s="16"/>
      <c r="AN193" s="16"/>
      <c r="AO193" s="16"/>
      <c r="AP193" s="16"/>
      <c r="AQ193" s="16"/>
      <c r="AR193" s="16"/>
      <c r="AS193" s="16"/>
      <c r="AT193" s="16"/>
      <c r="AU193" s="16"/>
      <c r="AV193" s="16"/>
      <c r="AW193" s="16"/>
      <c r="AX193" s="16"/>
      <c r="AY193" s="16"/>
      <c r="AZ193" s="17"/>
      <c r="BB193" s="14"/>
      <c r="BC193" s="16"/>
      <c r="BD193" s="16"/>
      <c r="BE193" s="16"/>
      <c r="BF193" s="16"/>
      <c r="BG193" s="16"/>
      <c r="BH193" s="16"/>
      <c r="BI193" s="16"/>
      <c r="BJ193" s="16"/>
      <c r="BK193" s="16"/>
      <c r="BL193" s="16"/>
      <c r="BM193" s="16"/>
      <c r="BN193" s="16"/>
      <c r="BO193" s="16"/>
      <c r="BP193" s="16"/>
      <c r="BQ193" s="16"/>
      <c r="BR193" s="16"/>
      <c r="BS193" s="16"/>
      <c r="BT193" s="16"/>
      <c r="BU193" s="16"/>
      <c r="BV193" s="16"/>
      <c r="BW193" s="16"/>
      <c r="BX193" s="16"/>
      <c r="BY193" s="16"/>
      <c r="BZ193" s="16"/>
      <c r="CA193" s="16"/>
      <c r="CB193" s="16"/>
      <c r="CC193" s="16"/>
      <c r="CD193" s="16"/>
      <c r="CE193" s="16"/>
      <c r="CF193" s="16"/>
      <c r="CG193" s="16"/>
      <c r="CH193" s="16"/>
      <c r="CI193" s="16"/>
      <c r="CJ193" s="16"/>
      <c r="CK193" s="16"/>
      <c r="CL193" s="16"/>
      <c r="CM193" s="16"/>
      <c r="CN193" s="16"/>
      <c r="CO193" s="16"/>
      <c r="CP193" s="16"/>
      <c r="CQ193" s="16"/>
      <c r="CR193" s="16"/>
      <c r="CS193" s="16"/>
      <c r="CT193" s="16"/>
      <c r="CU193" s="16"/>
      <c r="CV193" s="16"/>
      <c r="CW193" s="16"/>
      <c r="CX193" s="16"/>
      <c r="CY193" s="16"/>
      <c r="CZ193" s="16"/>
      <c r="DA193" s="17"/>
    </row>
  </sheetData>
  <mergeCells count="1">
    <mergeCell ref="A101:DA109"/>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334A7-D3CF-0F4F-A293-D894642CFAA0}">
  <sheetPr>
    <tabColor rgb="FFFFFF00"/>
  </sheetPr>
  <dimension ref="A1:C4"/>
  <sheetViews>
    <sheetView zoomScaleNormal="100" workbookViewId="0">
      <selection activeCell="E15" sqref="E15"/>
    </sheetView>
  </sheetViews>
  <sheetFormatPr defaultColWidth="10.85546875" defaultRowHeight="15"/>
  <cols>
    <col min="1" max="1" width="99.85546875" bestFit="1" customWidth="1"/>
  </cols>
  <sheetData>
    <row r="1" spans="1:3">
      <c r="B1" s="1">
        <f>Input_collettività!B2</f>
        <v>2019</v>
      </c>
      <c r="C1" s="1"/>
    </row>
    <row r="2" spans="1:3" ht="15.75">
      <c r="A2" s="117" t="s">
        <v>104</v>
      </c>
      <c r="B2">
        <f>IF(ISNUMBER(MATCH(B$1,Input_collettività!$A$2:$B$2,0)),_xlfn.IFNA(VLOOKUP($A$2,Input_collettività!$A$2:$B$5,MATCH(B$1,Input_collettività!$A$2:$B$2,0),FALSE),0),"N.A.")</f>
        <v>30</v>
      </c>
    </row>
    <row r="3" spans="1:3" ht="15.75">
      <c r="A3" s="117" t="s">
        <v>105</v>
      </c>
      <c r="B3">
        <f>IF(ISNUMBER(MATCH(B$1,Input_collettività!$A$2:$B$2,0)),_xlfn.IFNA(VLOOKUP($A$3,Input_collettività!$A$2:$B$5,MATCH(B$1,Input_collettività!$A$2:$B$2,0),FALSE),0),"N.A.")</f>
        <v>10</v>
      </c>
    </row>
    <row r="4" spans="1:3" ht="15.75">
      <c r="A4" s="117" t="s">
        <v>194</v>
      </c>
      <c r="B4">
        <f>IF(ISNUMBER(MATCH(B$1,Calcolo_collettività!$A$2:$B$2,0)),_xlfn.IFNA(VLOOKUP($A$4,Calcolo_collettività!$A$2:$B$4,MATCH(B$1,Calcolo_collettività!$A$2:$B$2,0),FALSE),0),"N.A.")</f>
        <v>1330000</v>
      </c>
    </row>
  </sheetData>
  <pageMargins left="0.7" right="0.7" top="0.75" bottom="0.75" header="0.3" footer="0.3"/>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46C95-EC8D-284B-B484-C3EA36063C5F}">
  <sheetPr>
    <tabColor theme="9"/>
  </sheetPr>
  <dimension ref="A1:C69"/>
  <sheetViews>
    <sheetView tabSelected="1" topLeftCell="A38" workbookViewId="0">
      <selection activeCell="B69" sqref="B69"/>
    </sheetView>
  </sheetViews>
  <sheetFormatPr defaultColWidth="11.42578125" defaultRowHeight="15"/>
  <cols>
    <col min="1" max="1" width="34.7109375" bestFit="1" customWidth="1"/>
    <col min="2" max="2" width="20.85546875" bestFit="1" customWidth="1"/>
    <col min="3" max="3" width="6.28515625" bestFit="1" customWidth="1"/>
  </cols>
  <sheetData>
    <row r="1" spans="1:3">
      <c r="A1" s="3" t="s">
        <v>72</v>
      </c>
      <c r="B1" s="28">
        <v>43466</v>
      </c>
      <c r="C1" s="29"/>
    </row>
    <row r="2" spans="1:3">
      <c r="A2" s="22"/>
    </row>
    <row r="3" spans="1:3">
      <c r="A3" s="59" t="s">
        <v>73</v>
      </c>
      <c r="B3" s="9" t="s">
        <v>62</v>
      </c>
    </row>
    <row r="4" spans="1:3">
      <c r="A4" s="68"/>
      <c r="B4" s="9" t="s">
        <v>61</v>
      </c>
    </row>
    <row r="5" spans="1:3">
      <c r="A5" s="68"/>
      <c r="B5" s="9" t="s">
        <v>42</v>
      </c>
    </row>
    <row r="6" spans="1:3">
      <c r="A6" s="68"/>
      <c r="B6" s="9" t="s">
        <v>59</v>
      </c>
    </row>
    <row r="7" spans="1:3">
      <c r="A7" s="68"/>
      <c r="B7" s="9" t="s">
        <v>69</v>
      </c>
    </row>
    <row r="8" spans="1:3">
      <c r="A8" s="68"/>
      <c r="B8" s="9" t="s">
        <v>56</v>
      </c>
    </row>
    <row r="9" spans="1:3">
      <c r="A9" s="68"/>
      <c r="B9" s="9"/>
    </row>
    <row r="10" spans="1:3">
      <c r="A10" s="68"/>
      <c r="B10" s="9"/>
    </row>
    <row r="11" spans="1:3">
      <c r="A11" s="68"/>
      <c r="B11" s="9"/>
    </row>
    <row r="12" spans="1:3">
      <c r="A12" s="68"/>
      <c r="B12" s="9"/>
    </row>
    <row r="13" spans="1:3">
      <c r="A13" s="68"/>
      <c r="B13" s="9"/>
    </row>
    <row r="14" spans="1:3">
      <c r="A14" s="68"/>
      <c r="B14" s="9"/>
    </row>
    <row r="15" spans="1:3">
      <c r="A15" s="68"/>
      <c r="B15" s="9"/>
    </row>
    <row r="16" spans="1:3">
      <c r="A16" s="68"/>
      <c r="B16" s="9"/>
    </row>
    <row r="17" spans="1:2">
      <c r="A17" s="68"/>
      <c r="B17" s="9"/>
    </row>
    <row r="18" spans="1:2">
      <c r="A18" s="68"/>
      <c r="B18" s="9"/>
    </row>
    <row r="19" spans="1:2">
      <c r="A19" s="68"/>
      <c r="B19" s="9"/>
    </row>
    <row r="20" spans="1:2">
      <c r="A20" s="68"/>
      <c r="B20" s="9"/>
    </row>
    <row r="21" spans="1:2">
      <c r="A21" s="68"/>
      <c r="B21" s="9"/>
    </row>
    <row r="22" spans="1:2">
      <c r="A22" s="68"/>
      <c r="B22" s="9"/>
    </row>
    <row r="23" spans="1:2">
      <c r="A23" s="68"/>
      <c r="B23" s="9"/>
    </row>
    <row r="24" spans="1:2">
      <c r="A24" s="68"/>
      <c r="B24" s="9"/>
    </row>
    <row r="25" spans="1:2">
      <c r="A25" s="68"/>
      <c r="B25" s="9"/>
    </row>
    <row r="26" spans="1:2">
      <c r="A26" s="68"/>
      <c r="B26" s="9"/>
    </row>
    <row r="27" spans="1:2">
      <c r="A27" s="68"/>
      <c r="B27" s="9"/>
    </row>
    <row r="28" spans="1:2">
      <c r="A28" s="2"/>
      <c r="B28" s="9"/>
    </row>
    <row r="30" spans="1:2">
      <c r="A30" s="59" t="s">
        <v>5</v>
      </c>
      <c r="B30" s="9" t="s">
        <v>58</v>
      </c>
    </row>
    <row r="31" spans="1:2">
      <c r="A31" s="2"/>
      <c r="B31" s="9" t="s">
        <v>39</v>
      </c>
    </row>
    <row r="32" spans="1:2">
      <c r="A32" s="2"/>
      <c r="B32" s="9" t="s">
        <v>54</v>
      </c>
    </row>
    <row r="33" spans="1:2">
      <c r="A33" s="2"/>
      <c r="B33" s="9" t="s">
        <v>50</v>
      </c>
    </row>
    <row r="34" spans="1:2">
      <c r="A34" s="2"/>
      <c r="B34" s="9" t="s">
        <v>63</v>
      </c>
    </row>
    <row r="35" spans="1:2">
      <c r="A35" s="2"/>
      <c r="B35" s="9"/>
    </row>
    <row r="36" spans="1:2">
      <c r="A36" s="2"/>
      <c r="B36" s="9"/>
    </row>
    <row r="37" spans="1:2">
      <c r="A37" s="2"/>
      <c r="B37" s="9"/>
    </row>
    <row r="39" spans="1:2">
      <c r="A39" s="59" t="s">
        <v>6</v>
      </c>
      <c r="B39" s="9" t="s">
        <v>67</v>
      </c>
    </row>
    <row r="40" spans="1:2">
      <c r="A40" s="2"/>
      <c r="B40" s="9" t="s">
        <v>52</v>
      </c>
    </row>
    <row r="41" spans="1:2">
      <c r="A41" s="2"/>
      <c r="B41" s="9" t="s">
        <v>40</v>
      </c>
    </row>
    <row r="42" spans="1:2">
      <c r="A42" s="2"/>
      <c r="B42" s="9"/>
    </row>
    <row r="43" spans="1:2">
      <c r="A43" s="2"/>
      <c r="B43" s="9"/>
    </row>
    <row r="44" spans="1:2">
      <c r="A44" s="2"/>
      <c r="B44" s="9"/>
    </row>
    <row r="45" spans="1:2">
      <c r="A45" s="2"/>
      <c r="B45" s="9"/>
    </row>
    <row r="46" spans="1:2">
      <c r="A46" s="2"/>
      <c r="B46" s="9"/>
    </row>
    <row r="48" spans="1:2">
      <c r="A48" s="3" t="s">
        <v>9</v>
      </c>
      <c r="B48" s="9" t="s">
        <v>64</v>
      </c>
    </row>
    <row r="49" spans="1:2">
      <c r="A49" s="2"/>
      <c r="B49" s="9" t="s">
        <v>70</v>
      </c>
    </row>
    <row r="50" spans="1:2">
      <c r="A50" s="2"/>
      <c r="B50" s="9" t="s">
        <v>57</v>
      </c>
    </row>
    <row r="51" spans="1:2">
      <c r="A51" s="2"/>
      <c r="B51" s="9" t="s">
        <v>60</v>
      </c>
    </row>
    <row r="52" spans="1:2">
      <c r="A52" s="2"/>
      <c r="B52" s="9" t="s">
        <v>43</v>
      </c>
    </row>
    <row r="53" spans="1:2">
      <c r="A53" s="2"/>
      <c r="B53" s="9" t="s">
        <v>65</v>
      </c>
    </row>
    <row r="54" spans="1:2">
      <c r="A54" s="2"/>
      <c r="B54" s="9" t="s">
        <v>66</v>
      </c>
    </row>
    <row r="55" spans="1:2">
      <c r="A55" s="2"/>
      <c r="B55" s="9" t="s">
        <v>55</v>
      </c>
    </row>
    <row r="56" spans="1:2">
      <c r="A56" s="2"/>
      <c r="B56" s="9" t="s">
        <v>68</v>
      </c>
    </row>
    <row r="57" spans="1:2">
      <c r="A57" s="2"/>
      <c r="B57" s="9"/>
    </row>
    <row r="58" spans="1:2">
      <c r="A58" s="2"/>
      <c r="B58" s="9"/>
    </row>
    <row r="59" spans="1:2">
      <c r="A59" s="2"/>
      <c r="B59" s="9"/>
    </row>
    <row r="60" spans="1:2">
      <c r="A60" s="2"/>
      <c r="B60" s="9"/>
    </row>
    <row r="61" spans="1:2">
      <c r="A61" s="2"/>
      <c r="B61" s="9"/>
    </row>
    <row r="62" spans="1:2">
      <c r="A62" s="2"/>
      <c r="B62" s="9"/>
    </row>
    <row r="63" spans="1:2">
      <c r="A63" s="2"/>
      <c r="B63" s="9"/>
    </row>
    <row r="64" spans="1:2">
      <c r="A64" s="2"/>
      <c r="B64" s="9"/>
    </row>
    <row r="65" spans="1:2">
      <c r="A65" s="2"/>
      <c r="B65" s="9"/>
    </row>
    <row r="66" spans="1:2">
      <c r="A66" s="2"/>
      <c r="B66" s="9"/>
    </row>
    <row r="67" spans="1:2">
      <c r="A67" s="2"/>
      <c r="B67" s="9"/>
    </row>
    <row r="69" spans="1:2">
      <c r="A69" s="3" t="s">
        <v>74</v>
      </c>
      <c r="B69" s="9">
        <v>1</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9B1C4-6F89-284D-8A62-3C74C5A4462B}">
  <sheetPr>
    <tabColor theme="9"/>
  </sheetPr>
  <dimension ref="A1:B8"/>
  <sheetViews>
    <sheetView workbookViewId="0">
      <selection activeCell="B4" sqref="B4"/>
    </sheetView>
  </sheetViews>
  <sheetFormatPr defaultColWidth="10.85546875" defaultRowHeight="15"/>
  <cols>
    <col min="1" max="1" width="32.42578125" bestFit="1" customWidth="1"/>
  </cols>
  <sheetData>
    <row r="1" spans="1:2" s="1" customFormat="1">
      <c r="A1" s="1" t="s">
        <v>75</v>
      </c>
    </row>
    <row r="2" spans="1:2">
      <c r="A2" s="3" t="s">
        <v>76</v>
      </c>
      <c r="B2" s="76">
        <v>7</v>
      </c>
    </row>
    <row r="3" spans="1:2">
      <c r="A3" s="109"/>
      <c r="B3" s="9"/>
    </row>
    <row r="4" spans="1:2">
      <c r="A4" s="4" t="s">
        <v>77</v>
      </c>
      <c r="B4" s="76">
        <v>75</v>
      </c>
    </row>
    <row r="5" spans="1:2">
      <c r="A5" s="109"/>
      <c r="B5" s="76"/>
    </row>
    <row r="6" spans="1:2">
      <c r="A6" s="3" t="s">
        <v>78</v>
      </c>
      <c r="B6" s="76">
        <v>0.05</v>
      </c>
    </row>
    <row r="7" spans="1:2">
      <c r="A7" s="3"/>
      <c r="B7" s="66"/>
    </row>
    <row r="8" spans="1:2">
      <c r="A8" s="3" t="s">
        <v>79</v>
      </c>
      <c r="B8" s="76">
        <v>20</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BB0B9-7509-6C4D-A154-301F674A5D6B}">
  <sheetPr>
    <tabColor theme="9"/>
  </sheetPr>
  <dimension ref="A1:Y29"/>
  <sheetViews>
    <sheetView zoomScale="82" workbookViewId="0">
      <selection activeCell="I34" sqref="I34"/>
    </sheetView>
  </sheetViews>
  <sheetFormatPr defaultColWidth="10.85546875" defaultRowHeight="15"/>
  <cols>
    <col min="1" max="1" width="19" customWidth="1"/>
  </cols>
  <sheetData>
    <row r="1" spans="1:25">
      <c r="A1" s="1" t="s">
        <v>80</v>
      </c>
    </row>
    <row r="2" spans="1:25">
      <c r="A2" s="2"/>
      <c r="B2" s="5">
        <f t="shared" ref="B2:M2" si="0">EDATE(C2,-1)</f>
        <v>43101</v>
      </c>
      <c r="C2" s="5">
        <f t="shared" si="0"/>
        <v>43132</v>
      </c>
      <c r="D2" s="5">
        <f t="shared" si="0"/>
        <v>43160</v>
      </c>
      <c r="E2" s="5">
        <f t="shared" si="0"/>
        <v>43191</v>
      </c>
      <c r="F2" s="5">
        <f t="shared" si="0"/>
        <v>43221</v>
      </c>
      <c r="G2" s="5">
        <f t="shared" si="0"/>
        <v>43252</v>
      </c>
      <c r="H2" s="5">
        <f t="shared" si="0"/>
        <v>43282</v>
      </c>
      <c r="I2" s="5">
        <f t="shared" si="0"/>
        <v>43313</v>
      </c>
      <c r="J2" s="5">
        <f t="shared" si="0"/>
        <v>43344</v>
      </c>
      <c r="K2" s="5">
        <f t="shared" si="0"/>
        <v>43374</v>
      </c>
      <c r="L2" s="5">
        <f t="shared" si="0"/>
        <v>43405</v>
      </c>
      <c r="M2" s="5">
        <f t="shared" si="0"/>
        <v>43435</v>
      </c>
      <c r="N2" s="5">
        <f>Input_dati!B1</f>
        <v>43466</v>
      </c>
      <c r="O2" s="5">
        <f t="shared" ref="O2:X2" si="1">EDATE(N2,1)</f>
        <v>43497</v>
      </c>
      <c r="P2" s="5">
        <f t="shared" si="1"/>
        <v>43525</v>
      </c>
      <c r="Q2" s="5">
        <f t="shared" si="1"/>
        <v>43556</v>
      </c>
      <c r="R2" s="5">
        <f t="shared" si="1"/>
        <v>43586</v>
      </c>
      <c r="S2" s="5">
        <f t="shared" si="1"/>
        <v>43617</v>
      </c>
      <c r="T2" s="5">
        <f t="shared" si="1"/>
        <v>43647</v>
      </c>
      <c r="U2" s="5">
        <f t="shared" si="1"/>
        <v>43678</v>
      </c>
      <c r="V2" s="5">
        <f t="shared" si="1"/>
        <v>43709</v>
      </c>
      <c r="W2" s="5">
        <f t="shared" si="1"/>
        <v>43739</v>
      </c>
      <c r="X2" s="5">
        <f t="shared" si="1"/>
        <v>43770</v>
      </c>
      <c r="Y2" s="5">
        <f>EDATE(X2,1)</f>
        <v>43800</v>
      </c>
    </row>
    <row r="3" spans="1:25">
      <c r="A3" s="3" t="str">
        <f>Input_dati!B3</f>
        <v>CORPORATE</v>
      </c>
      <c r="B3" s="9">
        <v>100</v>
      </c>
      <c r="C3" s="9">
        <v>99</v>
      </c>
      <c r="D3" s="9">
        <v>98</v>
      </c>
      <c r="E3" s="9">
        <v>97</v>
      </c>
      <c r="F3" s="9">
        <v>96</v>
      </c>
      <c r="G3" s="9">
        <v>95</v>
      </c>
      <c r="H3" s="9">
        <v>94</v>
      </c>
      <c r="I3" s="9">
        <v>93</v>
      </c>
      <c r="J3" s="9">
        <v>92</v>
      </c>
      <c r="K3" s="9">
        <v>91</v>
      </c>
      <c r="L3" s="9">
        <v>90</v>
      </c>
      <c r="M3" s="9">
        <v>89</v>
      </c>
      <c r="N3" s="9">
        <v>88</v>
      </c>
      <c r="O3" s="9">
        <v>87</v>
      </c>
      <c r="P3" s="9">
        <v>86</v>
      </c>
      <c r="Q3" s="9">
        <v>85</v>
      </c>
      <c r="R3" s="9">
        <v>84</v>
      </c>
      <c r="S3" s="9">
        <v>83</v>
      </c>
      <c r="T3" s="9">
        <v>82</v>
      </c>
      <c r="U3" s="9">
        <v>81</v>
      </c>
      <c r="V3" s="9">
        <v>80</v>
      </c>
      <c r="W3" s="9">
        <v>79</v>
      </c>
      <c r="X3" s="9">
        <v>78</v>
      </c>
      <c r="Y3" s="9">
        <v>77</v>
      </c>
    </row>
    <row r="4" spans="1:25">
      <c r="A4" s="3" t="str">
        <f>Input_dati!B4</f>
        <v>SALES</v>
      </c>
      <c r="B4" s="9">
        <v>101</v>
      </c>
      <c r="C4" s="9">
        <v>100</v>
      </c>
      <c r="D4" s="9">
        <v>99</v>
      </c>
      <c r="E4" s="9">
        <v>98</v>
      </c>
      <c r="F4" s="9">
        <v>97</v>
      </c>
      <c r="G4" s="9">
        <v>96</v>
      </c>
      <c r="H4" s="9">
        <v>95</v>
      </c>
      <c r="I4" s="9">
        <v>94</v>
      </c>
      <c r="J4" s="9">
        <v>93</v>
      </c>
      <c r="K4" s="9">
        <v>92</v>
      </c>
      <c r="L4" s="9">
        <v>91</v>
      </c>
      <c r="M4" s="9">
        <v>90</v>
      </c>
      <c r="N4" s="9">
        <v>89</v>
      </c>
      <c r="O4" s="9">
        <v>88</v>
      </c>
      <c r="P4" s="9">
        <v>87</v>
      </c>
      <c r="Q4" s="9">
        <v>86</v>
      </c>
      <c r="R4" s="9">
        <v>85</v>
      </c>
      <c r="S4" s="9">
        <v>84</v>
      </c>
      <c r="T4" s="9">
        <v>83</v>
      </c>
      <c r="U4" s="9">
        <v>82</v>
      </c>
      <c r="V4" s="9">
        <v>81</v>
      </c>
      <c r="W4" s="9">
        <v>80</v>
      </c>
      <c r="X4" s="9">
        <v>79</v>
      </c>
      <c r="Y4" s="9">
        <v>78</v>
      </c>
    </row>
    <row r="5" spans="1:25">
      <c r="A5" s="3" t="str">
        <f>Input_dati!B5</f>
        <v>R&amp;D</v>
      </c>
      <c r="B5" s="9">
        <v>102</v>
      </c>
      <c r="C5" s="9">
        <v>101</v>
      </c>
      <c r="D5" s="9">
        <v>100</v>
      </c>
      <c r="E5" s="9">
        <v>99</v>
      </c>
      <c r="F5" s="9">
        <v>98</v>
      </c>
      <c r="G5" s="9">
        <v>97</v>
      </c>
      <c r="H5" s="9">
        <v>96</v>
      </c>
      <c r="I5" s="9">
        <v>95</v>
      </c>
      <c r="J5" s="9">
        <v>94</v>
      </c>
      <c r="K5" s="9">
        <v>93</v>
      </c>
      <c r="L5" s="9">
        <v>92</v>
      </c>
      <c r="M5" s="9">
        <v>91</v>
      </c>
      <c r="N5" s="9">
        <v>90</v>
      </c>
      <c r="O5" s="9">
        <v>89</v>
      </c>
      <c r="P5" s="9">
        <v>88</v>
      </c>
      <c r="Q5" s="9">
        <v>87</v>
      </c>
      <c r="R5" s="9">
        <v>86</v>
      </c>
      <c r="S5" s="9">
        <v>85</v>
      </c>
      <c r="T5" s="9">
        <v>84</v>
      </c>
      <c r="U5" s="9">
        <v>83</v>
      </c>
      <c r="V5" s="9">
        <v>82</v>
      </c>
      <c r="W5" s="9">
        <v>81</v>
      </c>
      <c r="X5" s="9">
        <v>80</v>
      </c>
      <c r="Y5" s="9">
        <v>79</v>
      </c>
    </row>
    <row r="6" spans="1:25">
      <c r="A6" s="3" t="str">
        <f>Input_dati!B6</f>
        <v>IT</v>
      </c>
      <c r="B6" s="9">
        <v>103</v>
      </c>
      <c r="C6" s="9">
        <v>102</v>
      </c>
      <c r="D6" s="9">
        <v>101</v>
      </c>
      <c r="E6" s="9">
        <v>100</v>
      </c>
      <c r="F6" s="9">
        <v>99</v>
      </c>
      <c r="G6" s="9">
        <v>98</v>
      </c>
      <c r="H6" s="9">
        <v>97</v>
      </c>
      <c r="I6" s="9">
        <v>96</v>
      </c>
      <c r="J6" s="9">
        <v>95</v>
      </c>
      <c r="K6" s="9">
        <v>94</v>
      </c>
      <c r="L6" s="9">
        <v>93</v>
      </c>
      <c r="M6" s="9">
        <v>92</v>
      </c>
      <c r="N6" s="9">
        <v>91</v>
      </c>
      <c r="O6" s="9">
        <v>90</v>
      </c>
      <c r="P6" s="9">
        <v>89</v>
      </c>
      <c r="Q6" s="9">
        <v>88</v>
      </c>
      <c r="R6" s="9">
        <v>87</v>
      </c>
      <c r="S6" s="9">
        <v>86</v>
      </c>
      <c r="T6" s="9">
        <v>85</v>
      </c>
      <c r="U6" s="9">
        <v>84</v>
      </c>
      <c r="V6" s="9">
        <v>83</v>
      </c>
      <c r="W6" s="9">
        <v>82</v>
      </c>
      <c r="X6" s="9">
        <v>81</v>
      </c>
      <c r="Y6" s="9">
        <v>80</v>
      </c>
    </row>
    <row r="7" spans="1:25">
      <c r="A7" s="3" t="str">
        <f>Input_dati!B7</f>
        <v>HR</v>
      </c>
      <c r="B7" s="9">
        <v>104</v>
      </c>
      <c r="C7" s="9">
        <v>103</v>
      </c>
      <c r="D7" s="9">
        <v>102</v>
      </c>
      <c r="E7" s="9">
        <v>101</v>
      </c>
      <c r="F7" s="9">
        <v>100</v>
      </c>
      <c r="G7" s="9">
        <v>99</v>
      </c>
      <c r="H7" s="9">
        <v>98</v>
      </c>
      <c r="I7" s="9">
        <v>97</v>
      </c>
      <c r="J7" s="9">
        <v>96</v>
      </c>
      <c r="K7" s="9">
        <v>95</v>
      </c>
      <c r="L7" s="9">
        <v>94</v>
      </c>
      <c r="M7" s="9">
        <v>93</v>
      </c>
      <c r="N7" s="9">
        <v>92</v>
      </c>
      <c r="O7" s="9">
        <v>91</v>
      </c>
      <c r="P7" s="9">
        <v>90</v>
      </c>
      <c r="Q7" s="9">
        <v>89</v>
      </c>
      <c r="R7" s="9">
        <v>88</v>
      </c>
      <c r="S7" s="9">
        <v>87</v>
      </c>
      <c r="T7" s="9">
        <v>86</v>
      </c>
      <c r="U7" s="9">
        <v>85</v>
      </c>
      <c r="V7" s="9">
        <v>84</v>
      </c>
      <c r="W7" s="9">
        <v>83</v>
      </c>
      <c r="X7" s="9">
        <v>82</v>
      </c>
      <c r="Y7" s="9">
        <v>81</v>
      </c>
    </row>
    <row r="8" spans="1:25">
      <c r="A8" s="3" t="str">
        <f>Input_dati!B8</f>
        <v>MARKETING</v>
      </c>
      <c r="B8" s="9">
        <v>105</v>
      </c>
      <c r="C8" s="9">
        <v>104</v>
      </c>
      <c r="D8" s="9">
        <v>103</v>
      </c>
      <c r="E8" s="9">
        <v>102</v>
      </c>
      <c r="F8" s="9">
        <v>101</v>
      </c>
      <c r="G8" s="9">
        <v>100</v>
      </c>
      <c r="H8" s="9">
        <v>99</v>
      </c>
      <c r="I8" s="9">
        <v>98</v>
      </c>
      <c r="J8" s="9">
        <v>97</v>
      </c>
      <c r="K8" s="9">
        <v>96</v>
      </c>
      <c r="L8" s="9">
        <v>95</v>
      </c>
      <c r="M8" s="9">
        <v>94</v>
      </c>
      <c r="N8" s="9">
        <v>93</v>
      </c>
      <c r="O8" s="9">
        <v>92</v>
      </c>
      <c r="P8" s="9">
        <v>91</v>
      </c>
      <c r="Q8" s="9">
        <v>90</v>
      </c>
      <c r="R8" s="9">
        <v>89</v>
      </c>
      <c r="S8" s="9">
        <v>88</v>
      </c>
      <c r="T8" s="9">
        <v>87</v>
      </c>
      <c r="U8" s="9">
        <v>86</v>
      </c>
      <c r="V8" s="9">
        <v>85</v>
      </c>
      <c r="W8" s="9">
        <v>84</v>
      </c>
      <c r="X8" s="9">
        <v>83</v>
      </c>
      <c r="Y8" s="9">
        <v>82</v>
      </c>
    </row>
    <row r="9" spans="1:25">
      <c r="A9" s="3">
        <f>Input_dati!B9</f>
        <v>0</v>
      </c>
      <c r="B9" s="9"/>
      <c r="C9" s="9"/>
      <c r="D9" s="9"/>
      <c r="E9" s="9"/>
      <c r="F9" s="9"/>
      <c r="G9" s="9"/>
      <c r="H9" s="9"/>
      <c r="I9" s="9"/>
      <c r="J9" s="9"/>
      <c r="K9" s="9"/>
      <c r="L9" s="9"/>
      <c r="M9" s="9"/>
      <c r="N9" s="9"/>
      <c r="O9" s="9"/>
      <c r="P9" s="9"/>
      <c r="Q9" s="9"/>
      <c r="R9" s="9"/>
      <c r="S9" s="9"/>
      <c r="T9" s="9"/>
      <c r="U9" s="9"/>
      <c r="V9" s="9"/>
      <c r="W9" s="9"/>
      <c r="X9" s="9"/>
      <c r="Y9" s="9"/>
    </row>
    <row r="10" spans="1:25">
      <c r="A10" s="3">
        <f>Input_dati!B10</f>
        <v>0</v>
      </c>
      <c r="B10" s="9"/>
      <c r="C10" s="9"/>
      <c r="D10" s="9"/>
      <c r="E10" s="9"/>
      <c r="F10" s="9"/>
      <c r="G10" s="9"/>
      <c r="H10" s="9"/>
      <c r="I10" s="9"/>
      <c r="J10" s="9"/>
      <c r="K10" s="9"/>
      <c r="L10" s="9"/>
      <c r="M10" s="9"/>
      <c r="N10" s="9"/>
      <c r="O10" s="9"/>
      <c r="P10" s="9"/>
      <c r="Q10" s="9"/>
      <c r="R10" s="9"/>
      <c r="S10" s="9"/>
      <c r="T10" s="9"/>
      <c r="U10" s="9"/>
      <c r="V10" s="9"/>
      <c r="W10" s="9"/>
      <c r="X10" s="9"/>
      <c r="Y10" s="9"/>
    </row>
    <row r="11" spans="1:25">
      <c r="A11" s="3">
        <f>Input_dati!B11</f>
        <v>0</v>
      </c>
      <c r="B11" s="9"/>
      <c r="C11" s="9"/>
      <c r="D11" s="9"/>
      <c r="E11" s="9"/>
      <c r="F11" s="9"/>
      <c r="G11" s="9"/>
      <c r="H11" s="9"/>
      <c r="I11" s="9"/>
      <c r="J11" s="9"/>
      <c r="K11" s="9"/>
      <c r="L11" s="9"/>
      <c r="M11" s="9"/>
      <c r="N11" s="9"/>
      <c r="O11" s="9"/>
      <c r="P11" s="9"/>
      <c r="Q11" s="9"/>
      <c r="R11" s="9"/>
      <c r="S11" s="9"/>
      <c r="T11" s="9"/>
      <c r="U11" s="9"/>
      <c r="V11" s="9"/>
      <c r="W11" s="9"/>
      <c r="X11" s="9"/>
      <c r="Y11" s="9"/>
    </row>
    <row r="12" spans="1:25">
      <c r="A12" s="3">
        <f>Input_dati!B12</f>
        <v>0</v>
      </c>
      <c r="B12" s="9"/>
      <c r="C12" s="9"/>
      <c r="D12" s="9"/>
      <c r="E12" s="9"/>
      <c r="F12" s="9"/>
      <c r="G12" s="9"/>
      <c r="H12" s="9"/>
      <c r="I12" s="9"/>
      <c r="J12" s="9"/>
      <c r="K12" s="9"/>
      <c r="L12" s="9"/>
      <c r="M12" s="9"/>
      <c r="N12" s="9"/>
      <c r="O12" s="9"/>
      <c r="P12" s="9"/>
      <c r="Q12" s="9"/>
      <c r="R12" s="9"/>
      <c r="S12" s="9"/>
      <c r="T12" s="9"/>
      <c r="U12" s="9"/>
      <c r="V12" s="9"/>
      <c r="W12" s="9"/>
      <c r="X12" s="9"/>
      <c r="Y12" s="9"/>
    </row>
    <row r="13" spans="1:25">
      <c r="A13" s="3">
        <f>Input_dati!B13</f>
        <v>0</v>
      </c>
      <c r="B13" s="9"/>
      <c r="C13" s="9"/>
      <c r="D13" s="9"/>
      <c r="E13" s="9"/>
      <c r="F13" s="9"/>
      <c r="G13" s="9"/>
      <c r="H13" s="9"/>
      <c r="I13" s="9"/>
      <c r="J13" s="9"/>
      <c r="K13" s="9"/>
      <c r="L13" s="9"/>
      <c r="M13" s="9"/>
      <c r="N13" s="9"/>
      <c r="O13" s="9"/>
      <c r="P13" s="9"/>
      <c r="Q13" s="9"/>
      <c r="R13" s="9"/>
      <c r="S13" s="9"/>
      <c r="T13" s="9"/>
      <c r="U13" s="9"/>
      <c r="V13" s="9"/>
      <c r="W13" s="9"/>
      <c r="X13" s="9"/>
      <c r="Y13" s="9"/>
    </row>
    <row r="14" spans="1:25">
      <c r="A14" s="3">
        <f>Input_dati!B14</f>
        <v>0</v>
      </c>
      <c r="B14" s="9"/>
      <c r="C14" s="9"/>
      <c r="D14" s="9"/>
      <c r="E14" s="9"/>
      <c r="F14" s="9"/>
      <c r="G14" s="9"/>
      <c r="H14" s="9"/>
      <c r="I14" s="9"/>
      <c r="J14" s="9"/>
      <c r="K14" s="9"/>
      <c r="L14" s="9"/>
      <c r="M14" s="9"/>
      <c r="N14" s="9"/>
      <c r="O14" s="9"/>
      <c r="P14" s="9"/>
      <c r="Q14" s="9"/>
      <c r="R14" s="9"/>
      <c r="S14" s="9"/>
      <c r="T14" s="9"/>
      <c r="U14" s="9"/>
      <c r="V14" s="9"/>
      <c r="W14" s="9"/>
      <c r="X14" s="9"/>
      <c r="Y14" s="9"/>
    </row>
    <row r="15" spans="1:25">
      <c r="A15" s="3">
        <f>Input_dati!B15</f>
        <v>0</v>
      </c>
      <c r="B15" s="9"/>
      <c r="C15" s="9"/>
      <c r="D15" s="9"/>
      <c r="E15" s="9"/>
      <c r="F15" s="9"/>
      <c r="G15" s="9"/>
      <c r="H15" s="9"/>
      <c r="I15" s="9"/>
      <c r="J15" s="9"/>
      <c r="K15" s="9"/>
      <c r="L15" s="9"/>
      <c r="M15" s="9"/>
      <c r="N15" s="9"/>
      <c r="O15" s="9"/>
      <c r="P15" s="9"/>
      <c r="Q15" s="9"/>
      <c r="R15" s="9"/>
      <c r="S15" s="9"/>
      <c r="T15" s="9"/>
      <c r="U15" s="9"/>
      <c r="V15" s="9"/>
      <c r="W15" s="9"/>
      <c r="X15" s="9"/>
      <c r="Y15" s="9"/>
    </row>
    <row r="16" spans="1:25">
      <c r="A16" s="3">
        <f>Input_dati!B16</f>
        <v>0</v>
      </c>
      <c r="B16" s="9"/>
      <c r="C16" s="9"/>
      <c r="D16" s="9"/>
      <c r="E16" s="9"/>
      <c r="F16" s="9"/>
      <c r="G16" s="9"/>
      <c r="H16" s="9"/>
      <c r="I16" s="9"/>
      <c r="J16" s="9"/>
      <c r="K16" s="9"/>
      <c r="L16" s="9"/>
      <c r="M16" s="9"/>
      <c r="N16" s="9"/>
      <c r="O16" s="9"/>
      <c r="P16" s="9"/>
      <c r="Q16" s="9"/>
      <c r="R16" s="9"/>
      <c r="S16" s="9"/>
      <c r="T16" s="9"/>
      <c r="U16" s="9"/>
      <c r="V16" s="9"/>
      <c r="W16" s="9"/>
      <c r="X16" s="9"/>
      <c r="Y16" s="9"/>
    </row>
    <row r="17" spans="1:25">
      <c r="A17" s="3">
        <f>Input_dati!B17</f>
        <v>0</v>
      </c>
      <c r="B17" s="9"/>
      <c r="C17" s="9"/>
      <c r="D17" s="9"/>
      <c r="E17" s="9"/>
      <c r="F17" s="9"/>
      <c r="G17" s="9"/>
      <c r="H17" s="9"/>
      <c r="I17" s="9"/>
      <c r="J17" s="9"/>
      <c r="K17" s="9"/>
      <c r="L17" s="9"/>
      <c r="M17" s="9"/>
      <c r="N17" s="9"/>
      <c r="O17" s="9"/>
      <c r="P17" s="9"/>
      <c r="Q17" s="9"/>
      <c r="R17" s="9"/>
      <c r="S17" s="9"/>
      <c r="T17" s="9"/>
      <c r="U17" s="9"/>
      <c r="V17" s="9"/>
      <c r="W17" s="9"/>
      <c r="X17" s="9"/>
      <c r="Y17" s="9"/>
    </row>
    <row r="18" spans="1:25">
      <c r="A18" s="3">
        <f>Input_dati!B18</f>
        <v>0</v>
      </c>
      <c r="B18" s="9"/>
      <c r="C18" s="9"/>
      <c r="D18" s="9"/>
      <c r="E18" s="9"/>
      <c r="F18" s="9"/>
      <c r="G18" s="9"/>
      <c r="H18" s="9"/>
      <c r="I18" s="9"/>
      <c r="J18" s="9"/>
      <c r="K18" s="9"/>
      <c r="L18" s="9"/>
      <c r="M18" s="9"/>
      <c r="N18" s="9"/>
      <c r="O18" s="9"/>
      <c r="P18" s="9"/>
      <c r="Q18" s="9"/>
      <c r="R18" s="9"/>
      <c r="S18" s="9"/>
      <c r="T18" s="9"/>
      <c r="U18" s="9"/>
      <c r="V18" s="9"/>
      <c r="W18" s="9"/>
      <c r="X18" s="9"/>
      <c r="Y18" s="9"/>
    </row>
    <row r="19" spans="1:25">
      <c r="A19" s="3">
        <f>Input_dati!B19</f>
        <v>0</v>
      </c>
      <c r="B19" s="9"/>
      <c r="C19" s="9"/>
      <c r="D19" s="9"/>
      <c r="E19" s="9"/>
      <c r="F19" s="9"/>
      <c r="G19" s="9"/>
      <c r="H19" s="9"/>
      <c r="I19" s="9"/>
      <c r="J19" s="9"/>
      <c r="K19" s="9"/>
      <c r="L19" s="9"/>
      <c r="M19" s="9"/>
      <c r="N19" s="9"/>
      <c r="O19" s="9"/>
      <c r="P19" s="9"/>
      <c r="Q19" s="9"/>
      <c r="R19" s="9"/>
      <c r="S19" s="9"/>
      <c r="T19" s="9"/>
      <c r="U19" s="9"/>
      <c r="V19" s="9"/>
      <c r="W19" s="9"/>
      <c r="X19" s="9"/>
      <c r="Y19" s="9"/>
    </row>
    <row r="20" spans="1:25">
      <c r="A20" s="3">
        <f>Input_dati!B20</f>
        <v>0</v>
      </c>
      <c r="B20" s="9"/>
      <c r="C20" s="9"/>
      <c r="D20" s="9"/>
      <c r="E20" s="9"/>
      <c r="F20" s="9"/>
      <c r="G20" s="9"/>
      <c r="H20" s="9"/>
      <c r="I20" s="9"/>
      <c r="J20" s="9"/>
      <c r="K20" s="9"/>
      <c r="L20" s="9"/>
      <c r="M20" s="9"/>
      <c r="N20" s="9"/>
      <c r="O20" s="9"/>
      <c r="P20" s="9"/>
      <c r="Q20" s="9"/>
      <c r="R20" s="9"/>
      <c r="S20" s="9"/>
      <c r="T20" s="9"/>
      <c r="U20" s="9"/>
      <c r="V20" s="9"/>
      <c r="W20" s="9"/>
      <c r="X20" s="9"/>
      <c r="Y20" s="9"/>
    </row>
    <row r="21" spans="1:25">
      <c r="A21" s="3">
        <f>Input_dati!B21</f>
        <v>0</v>
      </c>
      <c r="B21" s="9"/>
      <c r="C21" s="9"/>
      <c r="D21" s="9"/>
      <c r="E21" s="9"/>
      <c r="F21" s="9"/>
      <c r="G21" s="9"/>
      <c r="H21" s="9"/>
      <c r="I21" s="9"/>
      <c r="J21" s="9"/>
      <c r="K21" s="9"/>
      <c r="L21" s="9"/>
      <c r="M21" s="9"/>
      <c r="N21" s="9"/>
      <c r="O21" s="9"/>
      <c r="P21" s="9"/>
      <c r="Q21" s="9"/>
      <c r="R21" s="9"/>
      <c r="S21" s="9"/>
      <c r="T21" s="9"/>
      <c r="U21" s="9"/>
      <c r="V21" s="9"/>
      <c r="W21" s="9"/>
      <c r="X21" s="9"/>
      <c r="Y21" s="9"/>
    </row>
    <row r="22" spans="1:25">
      <c r="A22" s="3">
        <f>Input_dati!B22</f>
        <v>0</v>
      </c>
      <c r="B22" s="9"/>
      <c r="C22" s="9"/>
      <c r="D22" s="9"/>
      <c r="E22" s="9"/>
      <c r="F22" s="9"/>
      <c r="G22" s="9"/>
      <c r="H22" s="9"/>
      <c r="I22" s="9"/>
      <c r="J22" s="9"/>
      <c r="K22" s="9"/>
      <c r="L22" s="9"/>
      <c r="M22" s="9"/>
      <c r="N22" s="9"/>
      <c r="O22" s="9"/>
      <c r="P22" s="9"/>
      <c r="Q22" s="9"/>
      <c r="R22" s="9"/>
      <c r="S22" s="9"/>
      <c r="T22" s="9"/>
      <c r="U22" s="9"/>
      <c r="V22" s="9"/>
      <c r="W22" s="9"/>
      <c r="X22" s="9"/>
      <c r="Y22" s="9"/>
    </row>
    <row r="23" spans="1:25">
      <c r="A23" s="3">
        <f>Input_dati!B23</f>
        <v>0</v>
      </c>
      <c r="B23" s="9"/>
      <c r="C23" s="9"/>
      <c r="D23" s="9"/>
      <c r="E23" s="9"/>
      <c r="F23" s="9"/>
      <c r="G23" s="9"/>
      <c r="H23" s="9"/>
      <c r="I23" s="9"/>
      <c r="J23" s="9"/>
      <c r="K23" s="9"/>
      <c r="L23" s="9"/>
      <c r="M23" s="9"/>
      <c r="N23" s="9"/>
      <c r="O23" s="9"/>
      <c r="P23" s="9"/>
      <c r="Q23" s="9"/>
      <c r="R23" s="9"/>
      <c r="S23" s="9"/>
      <c r="T23" s="9"/>
      <c r="U23" s="9"/>
      <c r="V23" s="9"/>
      <c r="W23" s="9"/>
      <c r="X23" s="9"/>
      <c r="Y23" s="9"/>
    </row>
    <row r="24" spans="1:25">
      <c r="A24" s="3">
        <f>Input_dati!B24</f>
        <v>0</v>
      </c>
      <c r="B24" s="9"/>
      <c r="C24" s="9"/>
      <c r="D24" s="9"/>
      <c r="E24" s="9"/>
      <c r="F24" s="9"/>
      <c r="G24" s="9"/>
      <c r="H24" s="9"/>
      <c r="I24" s="9"/>
      <c r="J24" s="9"/>
      <c r="K24" s="9"/>
      <c r="L24" s="9"/>
      <c r="M24" s="9"/>
      <c r="N24" s="9"/>
      <c r="O24" s="9"/>
      <c r="P24" s="9"/>
      <c r="Q24" s="9"/>
      <c r="R24" s="9"/>
      <c r="S24" s="9"/>
      <c r="T24" s="9"/>
      <c r="U24" s="9"/>
      <c r="V24" s="9"/>
      <c r="W24" s="9"/>
      <c r="X24" s="9"/>
      <c r="Y24" s="9"/>
    </row>
    <row r="25" spans="1:25">
      <c r="A25" s="3">
        <f>Input_dati!B25</f>
        <v>0</v>
      </c>
      <c r="B25" s="9"/>
      <c r="C25" s="9"/>
      <c r="D25" s="9"/>
      <c r="E25" s="9"/>
      <c r="F25" s="9"/>
      <c r="G25" s="9"/>
      <c r="H25" s="9"/>
      <c r="I25" s="9"/>
      <c r="J25" s="9"/>
      <c r="K25" s="9"/>
      <c r="L25" s="9"/>
      <c r="M25" s="9"/>
      <c r="N25" s="9"/>
      <c r="O25" s="9"/>
      <c r="P25" s="9"/>
      <c r="Q25" s="9"/>
      <c r="R25" s="9"/>
      <c r="S25" s="9"/>
      <c r="T25" s="9"/>
      <c r="U25" s="9"/>
      <c r="V25" s="9"/>
      <c r="W25" s="9"/>
      <c r="X25" s="9"/>
      <c r="Y25" s="9"/>
    </row>
    <row r="26" spans="1:25">
      <c r="A26" s="3">
        <f>Input_dati!B26</f>
        <v>0</v>
      </c>
      <c r="B26" s="9"/>
      <c r="C26" s="9"/>
      <c r="D26" s="9"/>
      <c r="E26" s="9"/>
      <c r="F26" s="9"/>
      <c r="G26" s="9"/>
      <c r="H26" s="9"/>
      <c r="I26" s="9"/>
      <c r="J26" s="9"/>
      <c r="K26" s="9"/>
      <c r="L26" s="9"/>
      <c r="M26" s="9"/>
      <c r="N26" s="9"/>
      <c r="O26" s="9"/>
      <c r="P26" s="9"/>
      <c r="Q26" s="9"/>
      <c r="R26" s="9"/>
      <c r="S26" s="9"/>
      <c r="T26" s="9"/>
      <c r="U26" s="9"/>
      <c r="V26" s="9"/>
      <c r="W26" s="9"/>
      <c r="X26" s="9"/>
      <c r="Y26" s="9"/>
    </row>
    <row r="27" spans="1:25">
      <c r="A27" s="3">
        <f>Input_dati!B27</f>
        <v>0</v>
      </c>
      <c r="B27" s="9"/>
      <c r="C27" s="9"/>
      <c r="D27" s="9"/>
      <c r="E27" s="9"/>
      <c r="F27" s="9"/>
      <c r="G27" s="9"/>
      <c r="H27" s="9"/>
      <c r="I27" s="9"/>
      <c r="J27" s="9"/>
      <c r="K27" s="9"/>
      <c r="L27" s="9"/>
      <c r="M27" s="9"/>
      <c r="N27" s="9"/>
      <c r="O27" s="9"/>
      <c r="P27" s="9"/>
      <c r="Q27" s="9"/>
      <c r="R27" s="9"/>
      <c r="S27" s="9"/>
      <c r="T27" s="9"/>
      <c r="U27" s="9"/>
      <c r="V27" s="9"/>
      <c r="W27" s="9"/>
      <c r="X27" s="9"/>
      <c r="Y27" s="9"/>
    </row>
    <row r="28" spans="1:25">
      <c r="A28" s="3">
        <f>Input_dati!B28</f>
        <v>0</v>
      </c>
      <c r="B28" s="9"/>
      <c r="C28" s="9"/>
      <c r="D28" s="9"/>
      <c r="E28" s="9"/>
      <c r="F28" s="9"/>
      <c r="G28" s="9"/>
      <c r="H28" s="9"/>
      <c r="I28" s="9"/>
      <c r="J28" s="9"/>
      <c r="K28" s="9"/>
      <c r="L28" s="9"/>
      <c r="M28" s="9"/>
      <c r="N28" s="9"/>
      <c r="O28" s="9"/>
      <c r="P28" s="9"/>
      <c r="Q28" s="9"/>
      <c r="R28" s="9"/>
      <c r="S28" s="9"/>
      <c r="T28" s="9"/>
      <c r="U28" s="9"/>
      <c r="V28" s="9"/>
      <c r="W28" s="9"/>
      <c r="X28" s="9"/>
      <c r="Y28" s="9"/>
    </row>
    <row r="29" spans="1:25">
      <c r="A29" s="3" t="s">
        <v>81</v>
      </c>
      <c r="B29" s="2">
        <f>SUM(B3:B28)</f>
        <v>615</v>
      </c>
      <c r="C29" s="2">
        <f t="shared" ref="C29:X29" si="2">SUM(C3:C28)</f>
        <v>609</v>
      </c>
      <c r="D29" s="2">
        <f t="shared" si="2"/>
        <v>603</v>
      </c>
      <c r="E29" s="2">
        <f t="shared" si="2"/>
        <v>597</v>
      </c>
      <c r="F29" s="2">
        <f t="shared" si="2"/>
        <v>591</v>
      </c>
      <c r="G29" s="2">
        <f t="shared" si="2"/>
        <v>585</v>
      </c>
      <c r="H29" s="2">
        <f t="shared" si="2"/>
        <v>579</v>
      </c>
      <c r="I29" s="2">
        <f t="shared" si="2"/>
        <v>573</v>
      </c>
      <c r="J29" s="2">
        <f t="shared" si="2"/>
        <v>567</v>
      </c>
      <c r="K29" s="2">
        <f t="shared" si="2"/>
        <v>561</v>
      </c>
      <c r="L29" s="2">
        <f t="shared" si="2"/>
        <v>555</v>
      </c>
      <c r="M29" s="2">
        <f t="shared" si="2"/>
        <v>549</v>
      </c>
      <c r="N29" s="2">
        <f t="shared" si="2"/>
        <v>543</v>
      </c>
      <c r="O29" s="2">
        <f t="shared" si="2"/>
        <v>537</v>
      </c>
      <c r="P29" s="2">
        <f t="shared" si="2"/>
        <v>531</v>
      </c>
      <c r="Q29" s="2">
        <f t="shared" si="2"/>
        <v>525</v>
      </c>
      <c r="R29" s="2">
        <f t="shared" si="2"/>
        <v>519</v>
      </c>
      <c r="S29" s="2">
        <f t="shared" si="2"/>
        <v>513</v>
      </c>
      <c r="T29" s="2">
        <f t="shared" si="2"/>
        <v>507</v>
      </c>
      <c r="U29" s="2">
        <f t="shared" si="2"/>
        <v>501</v>
      </c>
      <c r="V29" s="2">
        <f t="shared" si="2"/>
        <v>495</v>
      </c>
      <c r="W29" s="2">
        <f t="shared" si="2"/>
        <v>489</v>
      </c>
      <c r="X29" s="2">
        <f t="shared" si="2"/>
        <v>483</v>
      </c>
      <c r="Y29" s="2">
        <f>SUM(Y3:Y28)</f>
        <v>477</v>
      </c>
    </row>
  </sheetData>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8DE51-B4EE-474A-80F8-B0C5FBCCB211}">
  <sheetPr>
    <tabColor theme="9"/>
  </sheetPr>
  <dimension ref="A1:Y59"/>
  <sheetViews>
    <sheetView topLeftCell="A16" zoomScale="81" workbookViewId="0">
      <selection activeCell="A58" sqref="A58:XFD58"/>
    </sheetView>
  </sheetViews>
  <sheetFormatPr defaultColWidth="8.85546875" defaultRowHeight="15"/>
  <cols>
    <col min="1" max="1" width="17.85546875" customWidth="1"/>
    <col min="2" max="25" width="19.28515625" customWidth="1"/>
  </cols>
  <sheetData>
    <row r="1" spans="1:25">
      <c r="A1" s="1" t="s">
        <v>82</v>
      </c>
    </row>
    <row r="2" spans="1:25">
      <c r="A2" s="2"/>
      <c r="B2" s="78">
        <f t="shared" ref="B2:L2" si="0">EDATE(C2,-1)</f>
        <v>43101</v>
      </c>
      <c r="C2" s="78">
        <f t="shared" si="0"/>
        <v>43132</v>
      </c>
      <c r="D2" s="78">
        <f t="shared" si="0"/>
        <v>43160</v>
      </c>
      <c r="E2" s="78">
        <f t="shared" si="0"/>
        <v>43191</v>
      </c>
      <c r="F2" s="78">
        <f t="shared" si="0"/>
        <v>43221</v>
      </c>
      <c r="G2" s="78">
        <f t="shared" si="0"/>
        <v>43252</v>
      </c>
      <c r="H2" s="78">
        <f t="shared" si="0"/>
        <v>43282</v>
      </c>
      <c r="I2" s="78">
        <f t="shared" si="0"/>
        <v>43313</v>
      </c>
      <c r="J2" s="78">
        <f t="shared" si="0"/>
        <v>43344</v>
      </c>
      <c r="K2" s="78">
        <f t="shared" si="0"/>
        <v>43374</v>
      </c>
      <c r="L2" s="78">
        <f t="shared" si="0"/>
        <v>43405</v>
      </c>
      <c r="M2" s="78">
        <f>EDATE(N2,-1)</f>
        <v>43435</v>
      </c>
      <c r="N2" s="78">
        <f>Input_dati!B1</f>
        <v>43466</v>
      </c>
      <c r="O2" s="78">
        <f>EDATE(N2,1)</f>
        <v>43497</v>
      </c>
      <c r="P2" s="78">
        <f t="shared" ref="P2:Y2" si="1">EDATE(O2,1)</f>
        <v>43525</v>
      </c>
      <c r="Q2" s="78">
        <f t="shared" si="1"/>
        <v>43556</v>
      </c>
      <c r="R2" s="78">
        <f t="shared" si="1"/>
        <v>43586</v>
      </c>
      <c r="S2" s="78">
        <f t="shared" si="1"/>
        <v>43617</v>
      </c>
      <c r="T2" s="78">
        <f t="shared" si="1"/>
        <v>43647</v>
      </c>
      <c r="U2" s="78">
        <f t="shared" si="1"/>
        <v>43678</v>
      </c>
      <c r="V2" s="78">
        <f t="shared" si="1"/>
        <v>43709</v>
      </c>
      <c r="W2" s="78">
        <f t="shared" si="1"/>
        <v>43739</v>
      </c>
      <c r="X2" s="78">
        <f t="shared" si="1"/>
        <v>43770</v>
      </c>
      <c r="Y2" s="78">
        <f t="shared" si="1"/>
        <v>43800</v>
      </c>
    </row>
    <row r="3" spans="1:25">
      <c r="A3" s="4" t="str">
        <f>Input_dati!B3</f>
        <v>CORPORATE</v>
      </c>
      <c r="B3" s="9">
        <v>16000</v>
      </c>
      <c r="C3" s="9">
        <v>16016</v>
      </c>
      <c r="D3" s="9">
        <v>16032</v>
      </c>
      <c r="E3" s="9">
        <v>16048</v>
      </c>
      <c r="F3" s="9">
        <v>16064</v>
      </c>
      <c r="G3" s="9">
        <v>16080</v>
      </c>
      <c r="H3" s="9">
        <v>16096</v>
      </c>
      <c r="I3" s="9">
        <v>16112</v>
      </c>
      <c r="J3" s="9">
        <v>16128</v>
      </c>
      <c r="K3" s="9">
        <v>16144</v>
      </c>
      <c r="L3" s="9">
        <v>16160</v>
      </c>
      <c r="M3" s="9">
        <v>16176</v>
      </c>
      <c r="N3" s="9">
        <v>16192</v>
      </c>
      <c r="O3" s="9">
        <v>16208</v>
      </c>
      <c r="P3" s="9">
        <v>16224</v>
      </c>
      <c r="Q3" s="9">
        <v>16240</v>
      </c>
      <c r="R3" s="9">
        <v>16256</v>
      </c>
      <c r="S3" s="9">
        <v>16272</v>
      </c>
      <c r="T3" s="9">
        <v>16288</v>
      </c>
      <c r="U3" s="9">
        <v>16304</v>
      </c>
      <c r="V3" s="9">
        <v>16320</v>
      </c>
      <c r="W3" s="9">
        <v>16336</v>
      </c>
      <c r="X3" s="9">
        <v>16352</v>
      </c>
      <c r="Y3" s="9">
        <v>16368</v>
      </c>
    </row>
    <row r="4" spans="1:25">
      <c r="A4" s="4" t="str">
        <f>Input_dati!B4</f>
        <v>SALES</v>
      </c>
      <c r="B4" s="9">
        <v>5000</v>
      </c>
      <c r="C4" s="9">
        <v>5005</v>
      </c>
      <c r="D4" s="9">
        <v>5010</v>
      </c>
      <c r="E4" s="9">
        <v>5015</v>
      </c>
      <c r="F4" s="9">
        <v>5020</v>
      </c>
      <c r="G4" s="9">
        <v>5025</v>
      </c>
      <c r="H4" s="9">
        <v>5030</v>
      </c>
      <c r="I4" s="9">
        <v>5035</v>
      </c>
      <c r="J4" s="9">
        <v>5040</v>
      </c>
      <c r="K4" s="9">
        <v>5045</v>
      </c>
      <c r="L4" s="9">
        <v>5050</v>
      </c>
      <c r="M4" s="9">
        <v>5055</v>
      </c>
      <c r="N4" s="9">
        <v>5060</v>
      </c>
      <c r="O4" s="9">
        <v>5065</v>
      </c>
      <c r="P4" s="9">
        <v>5070</v>
      </c>
      <c r="Q4" s="9">
        <v>5075</v>
      </c>
      <c r="R4" s="9">
        <v>5080</v>
      </c>
      <c r="S4" s="9">
        <v>5085</v>
      </c>
      <c r="T4" s="9">
        <v>5090</v>
      </c>
      <c r="U4" s="9">
        <v>5095</v>
      </c>
      <c r="V4" s="9">
        <v>5100</v>
      </c>
      <c r="W4" s="9">
        <v>5105</v>
      </c>
      <c r="X4" s="9">
        <v>5110</v>
      </c>
      <c r="Y4" s="9">
        <v>5115</v>
      </c>
    </row>
    <row r="5" spans="1:25">
      <c r="A5" s="4" t="str">
        <f>Input_dati!B5</f>
        <v>R&amp;D</v>
      </c>
      <c r="B5" s="9">
        <v>1000</v>
      </c>
      <c r="C5" s="9">
        <v>1001</v>
      </c>
      <c r="D5" s="9">
        <v>1002</v>
      </c>
      <c r="E5" s="9">
        <v>1003</v>
      </c>
      <c r="F5" s="9">
        <v>1004</v>
      </c>
      <c r="G5" s="9">
        <v>1005</v>
      </c>
      <c r="H5" s="9">
        <v>1006</v>
      </c>
      <c r="I5" s="9">
        <v>1007</v>
      </c>
      <c r="J5" s="9">
        <v>1008</v>
      </c>
      <c r="K5" s="9">
        <v>1009</v>
      </c>
      <c r="L5" s="9">
        <v>1010</v>
      </c>
      <c r="M5" s="9">
        <v>1011</v>
      </c>
      <c r="N5" s="9">
        <v>1012</v>
      </c>
      <c r="O5" s="9">
        <v>1013</v>
      </c>
      <c r="P5" s="9">
        <v>1014</v>
      </c>
      <c r="Q5" s="9">
        <v>1015</v>
      </c>
      <c r="R5" s="9">
        <v>1016</v>
      </c>
      <c r="S5" s="9">
        <v>1017</v>
      </c>
      <c r="T5" s="9">
        <v>1018</v>
      </c>
      <c r="U5" s="9">
        <v>1019</v>
      </c>
      <c r="V5" s="9">
        <v>1020</v>
      </c>
      <c r="W5" s="9">
        <v>1021</v>
      </c>
      <c r="X5" s="9">
        <v>1022</v>
      </c>
      <c r="Y5" s="9">
        <v>1023</v>
      </c>
    </row>
    <row r="6" spans="1:25">
      <c r="A6" s="4" t="str">
        <f>Input_dati!B6</f>
        <v>IT</v>
      </c>
      <c r="B6" s="9">
        <v>29000</v>
      </c>
      <c r="C6" s="9">
        <v>29029</v>
      </c>
      <c r="D6" s="9">
        <v>29058</v>
      </c>
      <c r="E6" s="9">
        <v>29087</v>
      </c>
      <c r="F6" s="9">
        <v>29116</v>
      </c>
      <c r="G6" s="9">
        <v>29145</v>
      </c>
      <c r="H6" s="9">
        <v>29174</v>
      </c>
      <c r="I6" s="9">
        <v>29203</v>
      </c>
      <c r="J6" s="9">
        <v>29232</v>
      </c>
      <c r="K6" s="9">
        <v>29261</v>
      </c>
      <c r="L6" s="9">
        <v>29290</v>
      </c>
      <c r="M6" s="9">
        <v>29319</v>
      </c>
      <c r="N6" s="9">
        <v>29348</v>
      </c>
      <c r="O6" s="9">
        <v>29377</v>
      </c>
      <c r="P6" s="9">
        <v>29406</v>
      </c>
      <c r="Q6" s="9">
        <v>29435</v>
      </c>
      <c r="R6" s="9">
        <v>29464</v>
      </c>
      <c r="S6" s="9">
        <v>29493</v>
      </c>
      <c r="T6" s="9">
        <v>29522</v>
      </c>
      <c r="U6" s="9">
        <v>29551</v>
      </c>
      <c r="V6" s="9">
        <v>29580</v>
      </c>
      <c r="W6" s="9">
        <v>29609</v>
      </c>
      <c r="X6" s="9">
        <v>29638</v>
      </c>
      <c r="Y6" s="9">
        <v>29667</v>
      </c>
    </row>
    <row r="7" spans="1:25">
      <c r="A7" s="4" t="str">
        <f>Input_dati!B7</f>
        <v>HR</v>
      </c>
      <c r="B7" s="9">
        <v>42000</v>
      </c>
      <c r="C7" s="9">
        <v>42042</v>
      </c>
      <c r="D7" s="9">
        <v>42084</v>
      </c>
      <c r="E7" s="9">
        <v>42126</v>
      </c>
      <c r="F7" s="9">
        <v>42168</v>
      </c>
      <c r="G7" s="9">
        <v>42210</v>
      </c>
      <c r="H7" s="9">
        <v>42252</v>
      </c>
      <c r="I7" s="9">
        <v>42294</v>
      </c>
      <c r="J7" s="9">
        <v>42336</v>
      </c>
      <c r="K7" s="9">
        <v>42378</v>
      </c>
      <c r="L7" s="9">
        <v>42420</v>
      </c>
      <c r="M7" s="9">
        <v>42462</v>
      </c>
      <c r="N7" s="9">
        <v>42504</v>
      </c>
      <c r="O7" s="9">
        <v>42546</v>
      </c>
      <c r="P7" s="9">
        <v>42588</v>
      </c>
      <c r="Q7" s="9">
        <v>42630</v>
      </c>
      <c r="R7" s="9">
        <v>42672</v>
      </c>
      <c r="S7" s="9">
        <v>42714</v>
      </c>
      <c r="T7" s="9">
        <v>42756</v>
      </c>
      <c r="U7" s="9">
        <v>42798</v>
      </c>
      <c r="V7" s="9">
        <v>42840</v>
      </c>
      <c r="W7" s="9">
        <v>42882</v>
      </c>
      <c r="X7" s="9">
        <v>42924</v>
      </c>
      <c r="Y7" s="9">
        <v>42966</v>
      </c>
    </row>
    <row r="8" spans="1:25">
      <c r="A8" s="4" t="str">
        <f>Input_dati!B8</f>
        <v>MARKETING</v>
      </c>
      <c r="B8" s="9">
        <v>4000</v>
      </c>
      <c r="C8" s="9">
        <v>4004</v>
      </c>
      <c r="D8" s="9">
        <v>4008</v>
      </c>
      <c r="E8" s="9">
        <v>4012</v>
      </c>
      <c r="F8" s="9">
        <v>4016</v>
      </c>
      <c r="G8" s="9">
        <v>4020</v>
      </c>
      <c r="H8" s="9">
        <v>4024</v>
      </c>
      <c r="I8" s="9">
        <v>4028</v>
      </c>
      <c r="J8" s="9">
        <v>4032</v>
      </c>
      <c r="K8" s="9">
        <v>4036</v>
      </c>
      <c r="L8" s="9">
        <v>4040</v>
      </c>
      <c r="M8" s="9">
        <v>4044</v>
      </c>
      <c r="N8" s="9">
        <v>4048</v>
      </c>
      <c r="O8" s="9">
        <v>4052</v>
      </c>
      <c r="P8" s="9">
        <v>4056</v>
      </c>
      <c r="Q8" s="9">
        <v>4060</v>
      </c>
      <c r="R8" s="9">
        <v>4064</v>
      </c>
      <c r="S8" s="9">
        <v>4068</v>
      </c>
      <c r="T8" s="9">
        <v>4072</v>
      </c>
      <c r="U8" s="9">
        <v>4076</v>
      </c>
      <c r="V8" s="9">
        <v>4080</v>
      </c>
      <c r="W8" s="9">
        <v>4084</v>
      </c>
      <c r="X8" s="9">
        <v>4088</v>
      </c>
      <c r="Y8" s="9">
        <v>4092</v>
      </c>
    </row>
    <row r="9" spans="1:25">
      <c r="A9" s="4">
        <f>Input_dati!B9</f>
        <v>0</v>
      </c>
      <c r="B9" s="9"/>
      <c r="C9" s="9"/>
      <c r="D9" s="9"/>
      <c r="E9" s="9"/>
      <c r="F9" s="9"/>
      <c r="G9" s="9"/>
      <c r="H9" s="9"/>
      <c r="I9" s="9"/>
      <c r="J9" s="9"/>
      <c r="K9" s="9"/>
      <c r="L9" s="9"/>
      <c r="M9" s="9"/>
      <c r="N9" s="9"/>
      <c r="O9" s="9"/>
      <c r="P9" s="9"/>
      <c r="Q9" s="9"/>
      <c r="R9" s="9"/>
      <c r="S9" s="9"/>
      <c r="T9" s="9"/>
      <c r="U9" s="9"/>
      <c r="V9" s="9"/>
      <c r="W9" s="9"/>
      <c r="X9" s="9"/>
      <c r="Y9" s="9"/>
    </row>
    <row r="10" spans="1:25">
      <c r="A10" s="4">
        <f>Input_dati!B10</f>
        <v>0</v>
      </c>
      <c r="B10" s="9"/>
      <c r="C10" s="9"/>
      <c r="D10" s="9"/>
      <c r="E10" s="9"/>
      <c r="F10" s="9"/>
      <c r="G10" s="9"/>
      <c r="H10" s="9"/>
      <c r="I10" s="9"/>
      <c r="J10" s="9"/>
      <c r="K10" s="9"/>
      <c r="L10" s="9"/>
      <c r="M10" s="9"/>
      <c r="N10" s="9"/>
      <c r="O10" s="9"/>
      <c r="P10" s="9"/>
      <c r="Q10" s="9"/>
      <c r="R10" s="9"/>
      <c r="S10" s="9"/>
      <c r="T10" s="9"/>
      <c r="U10" s="9"/>
      <c r="V10" s="9"/>
      <c r="W10" s="9"/>
      <c r="X10" s="9"/>
      <c r="Y10" s="9"/>
    </row>
    <row r="11" spans="1:25">
      <c r="A11" s="4">
        <f>Input_dati!B11</f>
        <v>0</v>
      </c>
      <c r="B11" s="9"/>
      <c r="C11" s="9"/>
      <c r="D11" s="9"/>
      <c r="E11" s="9"/>
      <c r="F11" s="9"/>
      <c r="G11" s="9"/>
      <c r="H11" s="9"/>
      <c r="I11" s="9"/>
      <c r="J11" s="9"/>
      <c r="K11" s="9"/>
      <c r="L11" s="9"/>
      <c r="M11" s="9"/>
      <c r="N11" s="9"/>
      <c r="O11" s="9"/>
      <c r="P11" s="9"/>
      <c r="Q11" s="9"/>
      <c r="R11" s="9"/>
      <c r="S11" s="9"/>
      <c r="T11" s="9"/>
      <c r="U11" s="9"/>
      <c r="V11" s="9"/>
      <c r="W11" s="9"/>
      <c r="X11" s="9"/>
      <c r="Y11" s="9"/>
    </row>
    <row r="12" spans="1:25">
      <c r="A12" s="4">
        <f>Input_dati!B12</f>
        <v>0</v>
      </c>
      <c r="B12" s="9"/>
      <c r="C12" s="9"/>
      <c r="D12" s="9"/>
      <c r="E12" s="9"/>
      <c r="F12" s="9"/>
      <c r="G12" s="9"/>
      <c r="H12" s="9"/>
      <c r="I12" s="9"/>
      <c r="J12" s="9"/>
      <c r="K12" s="9"/>
      <c r="L12" s="9"/>
      <c r="M12" s="9"/>
      <c r="N12" s="9"/>
      <c r="O12" s="9"/>
      <c r="P12" s="9"/>
      <c r="Q12" s="9"/>
      <c r="R12" s="9"/>
      <c r="S12" s="9"/>
      <c r="T12" s="9"/>
      <c r="U12" s="9"/>
      <c r="V12" s="9"/>
      <c r="W12" s="9"/>
      <c r="X12" s="9"/>
      <c r="Y12" s="9"/>
    </row>
    <row r="13" spans="1:25">
      <c r="A13" s="4">
        <f>Input_dati!B13</f>
        <v>0</v>
      </c>
      <c r="B13" s="9"/>
      <c r="C13" s="9"/>
      <c r="D13" s="9"/>
      <c r="E13" s="9"/>
      <c r="F13" s="9"/>
      <c r="G13" s="9"/>
      <c r="H13" s="9"/>
      <c r="I13" s="9"/>
      <c r="J13" s="9"/>
      <c r="K13" s="9"/>
      <c r="L13" s="9"/>
      <c r="M13" s="9"/>
      <c r="N13" s="9"/>
      <c r="O13" s="9"/>
      <c r="P13" s="9"/>
      <c r="Q13" s="9"/>
      <c r="R13" s="9"/>
      <c r="S13" s="9"/>
      <c r="T13" s="9"/>
      <c r="U13" s="9"/>
      <c r="V13" s="9"/>
      <c r="W13" s="9"/>
      <c r="X13" s="9"/>
      <c r="Y13" s="9"/>
    </row>
    <row r="14" spans="1:25">
      <c r="A14" s="4">
        <f>Input_dati!B14</f>
        <v>0</v>
      </c>
      <c r="B14" s="9"/>
      <c r="C14" s="9"/>
      <c r="D14" s="9"/>
      <c r="E14" s="9"/>
      <c r="F14" s="9"/>
      <c r="G14" s="9"/>
      <c r="H14" s="9"/>
      <c r="I14" s="9"/>
      <c r="J14" s="9"/>
      <c r="K14" s="9"/>
      <c r="L14" s="9"/>
      <c r="M14" s="9"/>
      <c r="N14" s="9"/>
      <c r="O14" s="9"/>
      <c r="P14" s="9"/>
      <c r="Q14" s="9"/>
      <c r="R14" s="9"/>
      <c r="S14" s="9"/>
      <c r="T14" s="9"/>
      <c r="U14" s="9"/>
      <c r="V14" s="9"/>
      <c r="W14" s="9"/>
      <c r="X14" s="9"/>
      <c r="Y14" s="9"/>
    </row>
    <row r="15" spans="1:25">
      <c r="A15" s="4">
        <f>Input_dati!B15</f>
        <v>0</v>
      </c>
      <c r="B15" s="9"/>
      <c r="C15" s="9"/>
      <c r="D15" s="9"/>
      <c r="E15" s="9"/>
      <c r="F15" s="9"/>
      <c r="G15" s="9"/>
      <c r="H15" s="9"/>
      <c r="I15" s="9"/>
      <c r="J15" s="9"/>
      <c r="K15" s="9"/>
      <c r="L15" s="9"/>
      <c r="M15" s="9"/>
      <c r="N15" s="9"/>
      <c r="O15" s="9"/>
      <c r="P15" s="9"/>
      <c r="Q15" s="9"/>
      <c r="R15" s="9"/>
      <c r="S15" s="9"/>
      <c r="T15" s="9"/>
      <c r="U15" s="9"/>
      <c r="V15" s="9"/>
      <c r="W15" s="9"/>
      <c r="X15" s="9"/>
      <c r="Y15" s="9"/>
    </row>
    <row r="16" spans="1:25">
      <c r="A16" s="4">
        <f>Input_dati!B16</f>
        <v>0</v>
      </c>
      <c r="B16" s="9"/>
      <c r="C16" s="9"/>
      <c r="D16" s="9"/>
      <c r="E16" s="9"/>
      <c r="F16" s="9"/>
      <c r="G16" s="9"/>
      <c r="H16" s="9"/>
      <c r="I16" s="9"/>
      <c r="J16" s="9"/>
      <c r="K16" s="9"/>
      <c r="L16" s="9"/>
      <c r="M16" s="9"/>
      <c r="N16" s="9"/>
      <c r="O16" s="9"/>
      <c r="P16" s="9"/>
      <c r="Q16" s="9"/>
      <c r="R16" s="9"/>
      <c r="S16" s="9"/>
      <c r="T16" s="9"/>
      <c r="U16" s="9"/>
      <c r="V16" s="9"/>
      <c r="W16" s="9"/>
      <c r="X16" s="9"/>
      <c r="Y16" s="9"/>
    </row>
    <row r="17" spans="1:25">
      <c r="A17" s="4">
        <f>Input_dati!B17</f>
        <v>0</v>
      </c>
      <c r="B17" s="9"/>
      <c r="C17" s="9"/>
      <c r="D17" s="9"/>
      <c r="E17" s="9"/>
      <c r="F17" s="9"/>
      <c r="G17" s="9"/>
      <c r="H17" s="9"/>
      <c r="I17" s="9"/>
      <c r="J17" s="9"/>
      <c r="K17" s="9"/>
      <c r="L17" s="9"/>
      <c r="M17" s="9"/>
      <c r="N17" s="9"/>
      <c r="O17" s="9"/>
      <c r="P17" s="9"/>
      <c r="Q17" s="9"/>
      <c r="R17" s="9"/>
      <c r="S17" s="9"/>
      <c r="T17" s="9"/>
      <c r="U17" s="9"/>
      <c r="V17" s="9"/>
      <c r="W17" s="9"/>
      <c r="X17" s="9"/>
      <c r="Y17" s="9"/>
    </row>
    <row r="18" spans="1:25">
      <c r="A18" s="4">
        <f>Input_dati!B18</f>
        <v>0</v>
      </c>
      <c r="B18" s="9"/>
      <c r="C18" s="9"/>
      <c r="D18" s="9"/>
      <c r="E18" s="9"/>
      <c r="F18" s="9"/>
      <c r="G18" s="9"/>
      <c r="H18" s="9"/>
      <c r="I18" s="9"/>
      <c r="J18" s="9"/>
      <c r="K18" s="9"/>
      <c r="L18" s="9"/>
      <c r="M18" s="9"/>
      <c r="N18" s="9"/>
      <c r="O18" s="9"/>
      <c r="P18" s="9"/>
      <c r="Q18" s="9"/>
      <c r="R18" s="9"/>
      <c r="S18" s="9"/>
      <c r="T18" s="9"/>
      <c r="U18" s="9"/>
      <c r="V18" s="9"/>
      <c r="W18" s="9"/>
      <c r="X18" s="9"/>
      <c r="Y18" s="9"/>
    </row>
    <row r="19" spans="1:25">
      <c r="A19" s="4">
        <f>Input_dati!B19</f>
        <v>0</v>
      </c>
      <c r="B19" s="9"/>
      <c r="C19" s="9"/>
      <c r="D19" s="9"/>
      <c r="E19" s="9"/>
      <c r="F19" s="9"/>
      <c r="G19" s="9"/>
      <c r="H19" s="9"/>
      <c r="I19" s="9"/>
      <c r="J19" s="9"/>
      <c r="K19" s="9"/>
      <c r="L19" s="9"/>
      <c r="M19" s="9"/>
      <c r="N19" s="9"/>
      <c r="O19" s="9"/>
      <c r="P19" s="9"/>
      <c r="Q19" s="9"/>
      <c r="R19" s="9"/>
      <c r="S19" s="9"/>
      <c r="T19" s="9"/>
      <c r="U19" s="9"/>
      <c r="V19" s="9"/>
      <c r="W19" s="9"/>
      <c r="X19" s="9"/>
      <c r="Y19" s="9"/>
    </row>
    <row r="20" spans="1:25">
      <c r="A20" s="4">
        <f>Input_dati!B20</f>
        <v>0</v>
      </c>
      <c r="B20" s="9"/>
      <c r="C20" s="9"/>
      <c r="D20" s="9"/>
      <c r="E20" s="9"/>
      <c r="F20" s="9"/>
      <c r="G20" s="9"/>
      <c r="H20" s="9"/>
      <c r="I20" s="9"/>
      <c r="J20" s="9"/>
      <c r="K20" s="9"/>
      <c r="L20" s="9"/>
      <c r="M20" s="9"/>
      <c r="N20" s="9"/>
      <c r="O20" s="9"/>
      <c r="P20" s="9"/>
      <c r="Q20" s="9"/>
      <c r="R20" s="9"/>
      <c r="S20" s="9"/>
      <c r="T20" s="9"/>
      <c r="U20" s="9"/>
      <c r="V20" s="9"/>
      <c r="W20" s="9"/>
      <c r="X20" s="9"/>
      <c r="Y20" s="9"/>
    </row>
    <row r="21" spans="1:25">
      <c r="A21" s="4">
        <f>Input_dati!B21</f>
        <v>0</v>
      </c>
      <c r="B21" s="9"/>
      <c r="C21" s="9"/>
      <c r="D21" s="9"/>
      <c r="E21" s="9"/>
      <c r="F21" s="9"/>
      <c r="G21" s="9"/>
      <c r="H21" s="9"/>
      <c r="I21" s="9"/>
      <c r="J21" s="9"/>
      <c r="K21" s="9"/>
      <c r="L21" s="9"/>
      <c r="M21" s="9"/>
      <c r="N21" s="9"/>
      <c r="O21" s="9"/>
      <c r="P21" s="9"/>
      <c r="Q21" s="9"/>
      <c r="R21" s="9"/>
      <c r="S21" s="9"/>
      <c r="T21" s="9"/>
      <c r="U21" s="9"/>
      <c r="V21" s="9"/>
      <c r="W21" s="9"/>
      <c r="X21" s="9"/>
      <c r="Y21" s="9"/>
    </row>
    <row r="22" spans="1:25">
      <c r="A22" s="4">
        <f>Input_dati!B22</f>
        <v>0</v>
      </c>
      <c r="B22" s="9"/>
      <c r="C22" s="9"/>
      <c r="D22" s="9"/>
      <c r="E22" s="9"/>
      <c r="F22" s="9"/>
      <c r="G22" s="9"/>
      <c r="H22" s="9"/>
      <c r="I22" s="9"/>
      <c r="J22" s="9"/>
      <c r="K22" s="9"/>
      <c r="L22" s="9"/>
      <c r="M22" s="9"/>
      <c r="N22" s="9"/>
      <c r="O22" s="9"/>
      <c r="P22" s="9"/>
      <c r="Q22" s="9"/>
      <c r="R22" s="9"/>
      <c r="S22" s="9"/>
      <c r="T22" s="9"/>
      <c r="U22" s="9"/>
      <c r="V22" s="9"/>
      <c r="W22" s="9"/>
      <c r="X22" s="9"/>
      <c r="Y22" s="9"/>
    </row>
    <row r="23" spans="1:25">
      <c r="A23" s="4">
        <f>Input_dati!B23</f>
        <v>0</v>
      </c>
      <c r="B23" s="9"/>
      <c r="C23" s="9"/>
      <c r="D23" s="9"/>
      <c r="E23" s="9"/>
      <c r="F23" s="9"/>
      <c r="G23" s="9"/>
      <c r="H23" s="9"/>
      <c r="I23" s="9"/>
      <c r="J23" s="9"/>
      <c r="K23" s="9"/>
      <c r="L23" s="9"/>
      <c r="M23" s="9"/>
      <c r="N23" s="9"/>
      <c r="O23" s="9"/>
      <c r="P23" s="9"/>
      <c r="Q23" s="9"/>
      <c r="R23" s="9"/>
      <c r="S23" s="9"/>
      <c r="T23" s="9"/>
      <c r="U23" s="9"/>
      <c r="V23" s="9"/>
      <c r="W23" s="9"/>
      <c r="X23" s="9"/>
      <c r="Y23" s="9"/>
    </row>
    <row r="24" spans="1:25">
      <c r="A24" s="4">
        <f>Input_dati!B24</f>
        <v>0</v>
      </c>
      <c r="B24" s="9"/>
      <c r="C24" s="9"/>
      <c r="D24" s="9"/>
      <c r="E24" s="9"/>
      <c r="F24" s="9"/>
      <c r="G24" s="9"/>
      <c r="H24" s="9"/>
      <c r="I24" s="9"/>
      <c r="J24" s="9"/>
      <c r="K24" s="9"/>
      <c r="L24" s="9"/>
      <c r="M24" s="9"/>
      <c r="N24" s="9"/>
      <c r="O24" s="9"/>
      <c r="P24" s="9"/>
      <c r="Q24" s="9"/>
      <c r="R24" s="9"/>
      <c r="S24" s="9"/>
      <c r="T24" s="9"/>
      <c r="U24" s="9"/>
      <c r="V24" s="9"/>
      <c r="W24" s="9"/>
      <c r="X24" s="9"/>
      <c r="Y24" s="9"/>
    </row>
    <row r="25" spans="1:25">
      <c r="A25" s="4">
        <f>Input_dati!B25</f>
        <v>0</v>
      </c>
      <c r="B25" s="9"/>
      <c r="C25" s="9"/>
      <c r="D25" s="9"/>
      <c r="E25" s="9"/>
      <c r="F25" s="9"/>
      <c r="G25" s="9"/>
      <c r="H25" s="9"/>
      <c r="I25" s="9"/>
      <c r="J25" s="9"/>
      <c r="K25" s="9"/>
      <c r="L25" s="9"/>
      <c r="M25" s="9"/>
      <c r="N25" s="9"/>
      <c r="O25" s="9"/>
      <c r="P25" s="9"/>
      <c r="Q25" s="9"/>
      <c r="R25" s="9"/>
      <c r="S25" s="9"/>
      <c r="T25" s="9"/>
      <c r="U25" s="9"/>
      <c r="V25" s="9"/>
      <c r="W25" s="9"/>
      <c r="X25" s="9"/>
      <c r="Y25" s="9"/>
    </row>
    <row r="26" spans="1:25">
      <c r="A26" s="4">
        <f>Input_dati!B26</f>
        <v>0</v>
      </c>
      <c r="B26" s="9"/>
      <c r="C26" s="9"/>
      <c r="D26" s="9"/>
      <c r="E26" s="9"/>
      <c r="F26" s="9"/>
      <c r="G26" s="9"/>
      <c r="H26" s="9"/>
      <c r="I26" s="9"/>
      <c r="J26" s="9"/>
      <c r="K26" s="9"/>
      <c r="L26" s="9"/>
      <c r="M26" s="9"/>
      <c r="N26" s="9"/>
      <c r="O26" s="9"/>
      <c r="P26" s="9"/>
      <c r="Q26" s="9"/>
      <c r="R26" s="9"/>
      <c r="S26" s="9"/>
      <c r="T26" s="9"/>
      <c r="U26" s="9"/>
      <c r="V26" s="9"/>
      <c r="W26" s="9"/>
      <c r="X26" s="9"/>
      <c r="Y26" s="9"/>
    </row>
    <row r="27" spans="1:25">
      <c r="A27" s="4">
        <f>Input_dati!B27</f>
        <v>0</v>
      </c>
      <c r="B27" s="9"/>
      <c r="C27" s="9"/>
      <c r="D27" s="9"/>
      <c r="E27" s="9"/>
      <c r="F27" s="9"/>
      <c r="G27" s="9"/>
      <c r="H27" s="9"/>
      <c r="I27" s="9"/>
      <c r="J27" s="9"/>
      <c r="K27" s="9"/>
      <c r="L27" s="9"/>
      <c r="M27" s="9"/>
      <c r="N27" s="9"/>
      <c r="O27" s="9"/>
      <c r="P27" s="9"/>
      <c r="Q27" s="9"/>
      <c r="R27" s="9"/>
      <c r="S27" s="9"/>
      <c r="T27" s="9"/>
      <c r="U27" s="9"/>
      <c r="V27" s="9"/>
      <c r="W27" s="9"/>
      <c r="X27" s="9"/>
      <c r="Y27" s="9"/>
    </row>
    <row r="28" spans="1:25">
      <c r="A28" s="4">
        <f>Input_dati!B28</f>
        <v>0</v>
      </c>
      <c r="B28" s="9"/>
      <c r="C28" s="9"/>
      <c r="D28" s="9"/>
      <c r="E28" s="9"/>
      <c r="F28" s="9"/>
      <c r="G28" s="9"/>
      <c r="H28" s="9"/>
      <c r="I28" s="9"/>
      <c r="J28" s="9"/>
      <c r="K28" s="9"/>
      <c r="L28" s="9"/>
      <c r="M28" s="9"/>
      <c r="N28" s="9"/>
      <c r="O28" s="9"/>
      <c r="P28" s="9"/>
      <c r="Q28" s="9"/>
      <c r="R28" s="9"/>
      <c r="S28" s="9"/>
      <c r="T28" s="9"/>
      <c r="U28" s="9"/>
      <c r="V28" s="9"/>
      <c r="W28" s="9"/>
      <c r="X28" s="9"/>
      <c r="Y28" s="9"/>
    </row>
    <row r="29" spans="1:25">
      <c r="A29" s="4" t="s">
        <v>81</v>
      </c>
      <c r="B29" s="2">
        <f>SUM(B3:B28)</f>
        <v>97000</v>
      </c>
      <c r="C29" s="2">
        <f t="shared" ref="C29:Y29" si="2">SUM(C3:C28)</f>
        <v>97097</v>
      </c>
      <c r="D29" s="2">
        <f t="shared" si="2"/>
        <v>97194</v>
      </c>
      <c r="E29" s="2">
        <f t="shared" si="2"/>
        <v>97291</v>
      </c>
      <c r="F29" s="2">
        <f t="shared" si="2"/>
        <v>97388</v>
      </c>
      <c r="G29" s="2">
        <f t="shared" si="2"/>
        <v>97485</v>
      </c>
      <c r="H29" s="2">
        <f t="shared" si="2"/>
        <v>97582</v>
      </c>
      <c r="I29" s="2">
        <f t="shared" si="2"/>
        <v>97679</v>
      </c>
      <c r="J29" s="2">
        <f t="shared" si="2"/>
        <v>97776</v>
      </c>
      <c r="K29" s="2">
        <f>SUM(K3:K28)</f>
        <v>97873</v>
      </c>
      <c r="L29" s="2">
        <f t="shared" si="2"/>
        <v>97970</v>
      </c>
      <c r="M29" s="2">
        <f t="shared" si="2"/>
        <v>98067</v>
      </c>
      <c r="N29" s="2">
        <f t="shared" si="2"/>
        <v>98164</v>
      </c>
      <c r="O29" s="2">
        <f t="shared" si="2"/>
        <v>98261</v>
      </c>
      <c r="P29" s="2">
        <f t="shared" si="2"/>
        <v>98358</v>
      </c>
      <c r="Q29" s="2">
        <f t="shared" si="2"/>
        <v>98455</v>
      </c>
      <c r="R29" s="2">
        <f t="shared" si="2"/>
        <v>98552</v>
      </c>
      <c r="S29" s="2">
        <f t="shared" si="2"/>
        <v>98649</v>
      </c>
      <c r="T29" s="2">
        <f t="shared" si="2"/>
        <v>98746</v>
      </c>
      <c r="U29" s="2">
        <f t="shared" si="2"/>
        <v>98843</v>
      </c>
      <c r="V29" s="2">
        <f t="shared" si="2"/>
        <v>98940</v>
      </c>
      <c r="W29" s="2">
        <f t="shared" si="2"/>
        <v>99037</v>
      </c>
      <c r="X29" s="2">
        <f t="shared" si="2"/>
        <v>99134</v>
      </c>
      <c r="Y29" s="2">
        <f t="shared" si="2"/>
        <v>99231</v>
      </c>
    </row>
    <row r="31" spans="1:25">
      <c r="A31" s="1" t="s">
        <v>83</v>
      </c>
    </row>
    <row r="32" spans="1:25">
      <c r="A32" s="2"/>
      <c r="B32" s="78">
        <f>EDATE(C32,-1)</f>
        <v>43101</v>
      </c>
      <c r="C32" s="78">
        <f t="shared" ref="C32:L32" si="3">EDATE(D32,-1)</f>
        <v>43132</v>
      </c>
      <c r="D32" s="78">
        <f t="shared" si="3"/>
        <v>43160</v>
      </c>
      <c r="E32" s="78">
        <f t="shared" si="3"/>
        <v>43191</v>
      </c>
      <c r="F32" s="78">
        <f t="shared" si="3"/>
        <v>43221</v>
      </c>
      <c r="G32" s="78">
        <f t="shared" si="3"/>
        <v>43252</v>
      </c>
      <c r="H32" s="78">
        <f t="shared" si="3"/>
        <v>43282</v>
      </c>
      <c r="I32" s="78">
        <f t="shared" si="3"/>
        <v>43313</v>
      </c>
      <c r="J32" s="78">
        <f t="shared" si="3"/>
        <v>43344</v>
      </c>
      <c r="K32" s="78">
        <f t="shared" si="3"/>
        <v>43374</v>
      </c>
      <c r="L32" s="78">
        <f t="shared" si="3"/>
        <v>43405</v>
      </c>
      <c r="M32" s="78">
        <f>EDATE(N32,-1)</f>
        <v>43435</v>
      </c>
      <c r="N32" s="78">
        <f>Input_dati!B1</f>
        <v>43466</v>
      </c>
      <c r="O32" s="78">
        <f>EDATE(N32,1)</f>
        <v>43497</v>
      </c>
      <c r="P32" s="78">
        <f t="shared" ref="P32:Y32" si="4">EDATE(O32,1)</f>
        <v>43525</v>
      </c>
      <c r="Q32" s="78">
        <f t="shared" si="4"/>
        <v>43556</v>
      </c>
      <c r="R32" s="78">
        <f t="shared" si="4"/>
        <v>43586</v>
      </c>
      <c r="S32" s="78">
        <f t="shared" si="4"/>
        <v>43617</v>
      </c>
      <c r="T32" s="78">
        <f t="shared" si="4"/>
        <v>43647</v>
      </c>
      <c r="U32" s="78">
        <f t="shared" si="4"/>
        <v>43678</v>
      </c>
      <c r="V32" s="78">
        <f t="shared" si="4"/>
        <v>43709</v>
      </c>
      <c r="W32" s="78">
        <f t="shared" si="4"/>
        <v>43739</v>
      </c>
      <c r="X32" s="78">
        <f t="shared" si="4"/>
        <v>43770</v>
      </c>
      <c r="Y32" s="78">
        <f t="shared" si="4"/>
        <v>43800</v>
      </c>
    </row>
    <row r="33" spans="1:25">
      <c r="A33" s="4" t="str">
        <f>Input_dati!B3</f>
        <v>CORPORATE</v>
      </c>
      <c r="B33" s="9">
        <v>832</v>
      </c>
      <c r="C33" s="9">
        <v>800</v>
      </c>
      <c r="D33" s="9">
        <v>760</v>
      </c>
      <c r="E33" s="9">
        <v>700</v>
      </c>
      <c r="F33" s="9">
        <v>650</v>
      </c>
      <c r="G33" s="9">
        <v>600</v>
      </c>
      <c r="H33" s="9">
        <v>550</v>
      </c>
      <c r="I33" s="9">
        <v>500</v>
      </c>
      <c r="J33" s="9">
        <v>480</v>
      </c>
      <c r="K33" s="9">
        <v>460</v>
      </c>
      <c r="L33" s="9">
        <v>430</v>
      </c>
      <c r="M33" s="9">
        <v>400</v>
      </c>
      <c r="N33" s="9">
        <v>390</v>
      </c>
      <c r="O33" s="9">
        <v>380</v>
      </c>
      <c r="P33" s="9">
        <v>370</v>
      </c>
      <c r="Q33" s="9">
        <v>360</v>
      </c>
      <c r="R33" s="9">
        <v>350</v>
      </c>
      <c r="S33" s="9">
        <v>345</v>
      </c>
      <c r="T33" s="9">
        <v>320</v>
      </c>
      <c r="U33" s="9">
        <v>310</v>
      </c>
      <c r="V33" s="9">
        <v>300</v>
      </c>
      <c r="W33" s="9">
        <v>290</v>
      </c>
      <c r="X33" s="9">
        <v>280</v>
      </c>
      <c r="Y33" s="9">
        <v>275</v>
      </c>
    </row>
    <row r="34" spans="1:25">
      <c r="A34" s="4" t="str">
        <f>Input_dati!B4</f>
        <v>SALES</v>
      </c>
      <c r="B34" s="9">
        <v>833</v>
      </c>
      <c r="C34" s="9">
        <v>801</v>
      </c>
      <c r="D34" s="9">
        <v>761</v>
      </c>
      <c r="E34" s="9">
        <v>701</v>
      </c>
      <c r="F34" s="9">
        <v>651</v>
      </c>
      <c r="G34" s="9">
        <v>601</v>
      </c>
      <c r="H34" s="9">
        <v>551</v>
      </c>
      <c r="I34" s="9">
        <v>501</v>
      </c>
      <c r="J34" s="9">
        <v>481</v>
      </c>
      <c r="K34" s="9">
        <v>461</v>
      </c>
      <c r="L34" s="9">
        <v>429</v>
      </c>
      <c r="M34" s="9">
        <v>399</v>
      </c>
      <c r="N34" s="9">
        <v>389</v>
      </c>
      <c r="O34" s="9">
        <v>379</v>
      </c>
      <c r="P34" s="9">
        <v>369</v>
      </c>
      <c r="Q34" s="9">
        <v>361</v>
      </c>
      <c r="R34" s="9">
        <v>351</v>
      </c>
      <c r="S34" s="9">
        <v>346</v>
      </c>
      <c r="T34" s="9">
        <v>321</v>
      </c>
      <c r="U34" s="9">
        <v>311</v>
      </c>
      <c r="V34" s="9">
        <v>301</v>
      </c>
      <c r="W34" s="9">
        <v>291</v>
      </c>
      <c r="X34" s="9">
        <v>281</v>
      </c>
      <c r="Y34" s="9">
        <v>276</v>
      </c>
    </row>
    <row r="35" spans="1:25">
      <c r="A35" s="4" t="str">
        <f>Input_dati!B5</f>
        <v>R&amp;D</v>
      </c>
      <c r="B35" s="9">
        <v>834</v>
      </c>
      <c r="C35" s="9">
        <v>802</v>
      </c>
      <c r="D35" s="9">
        <v>762</v>
      </c>
      <c r="E35" s="9">
        <v>702</v>
      </c>
      <c r="F35" s="9">
        <v>652</v>
      </c>
      <c r="G35" s="9">
        <v>602</v>
      </c>
      <c r="H35" s="9">
        <v>552</v>
      </c>
      <c r="I35" s="9">
        <v>502</v>
      </c>
      <c r="J35" s="9">
        <v>482</v>
      </c>
      <c r="K35" s="9">
        <v>462</v>
      </c>
      <c r="L35" s="9">
        <v>428</v>
      </c>
      <c r="M35" s="9">
        <v>398</v>
      </c>
      <c r="N35" s="9">
        <v>388</v>
      </c>
      <c r="O35" s="9">
        <v>378</v>
      </c>
      <c r="P35" s="9">
        <v>368</v>
      </c>
      <c r="Q35" s="9">
        <v>362</v>
      </c>
      <c r="R35" s="9">
        <v>352</v>
      </c>
      <c r="S35" s="9">
        <v>347</v>
      </c>
      <c r="T35" s="9">
        <v>322</v>
      </c>
      <c r="U35" s="9">
        <v>312</v>
      </c>
      <c r="V35" s="9">
        <v>302</v>
      </c>
      <c r="W35" s="9">
        <v>292</v>
      </c>
      <c r="X35" s="9">
        <v>282</v>
      </c>
      <c r="Y35" s="9">
        <v>277</v>
      </c>
    </row>
    <row r="36" spans="1:25">
      <c r="A36" s="4" t="str">
        <f>Input_dati!B6</f>
        <v>IT</v>
      </c>
      <c r="B36" s="9">
        <v>835</v>
      </c>
      <c r="C36" s="9">
        <v>803</v>
      </c>
      <c r="D36" s="9">
        <v>763</v>
      </c>
      <c r="E36" s="9">
        <v>703</v>
      </c>
      <c r="F36" s="9">
        <v>653</v>
      </c>
      <c r="G36" s="9">
        <v>603</v>
      </c>
      <c r="H36" s="9">
        <v>553</v>
      </c>
      <c r="I36" s="9">
        <v>503</v>
      </c>
      <c r="J36" s="9">
        <v>483</v>
      </c>
      <c r="K36" s="9">
        <v>463</v>
      </c>
      <c r="L36" s="9">
        <v>427</v>
      </c>
      <c r="M36" s="9">
        <v>397</v>
      </c>
      <c r="N36" s="9">
        <v>387</v>
      </c>
      <c r="O36" s="9">
        <v>377</v>
      </c>
      <c r="P36" s="9">
        <v>367</v>
      </c>
      <c r="Q36" s="9">
        <v>363</v>
      </c>
      <c r="R36" s="9">
        <v>353</v>
      </c>
      <c r="S36" s="9">
        <v>348</v>
      </c>
      <c r="T36" s="9">
        <v>323</v>
      </c>
      <c r="U36" s="9">
        <v>313</v>
      </c>
      <c r="V36" s="9">
        <v>303</v>
      </c>
      <c r="W36" s="9">
        <v>293</v>
      </c>
      <c r="X36" s="9">
        <v>283</v>
      </c>
      <c r="Y36" s="9">
        <v>278</v>
      </c>
    </row>
    <row r="37" spans="1:25">
      <c r="A37" s="4" t="str">
        <f>Input_dati!B7</f>
        <v>HR</v>
      </c>
      <c r="B37" s="9">
        <v>836</v>
      </c>
      <c r="C37" s="9">
        <v>804</v>
      </c>
      <c r="D37" s="9">
        <v>764</v>
      </c>
      <c r="E37" s="9">
        <v>704</v>
      </c>
      <c r="F37" s="9">
        <v>654</v>
      </c>
      <c r="G37" s="9">
        <v>604</v>
      </c>
      <c r="H37" s="9">
        <v>554</v>
      </c>
      <c r="I37" s="9">
        <v>504</v>
      </c>
      <c r="J37" s="9">
        <v>484</v>
      </c>
      <c r="K37" s="9">
        <v>464</v>
      </c>
      <c r="L37" s="9">
        <v>426</v>
      </c>
      <c r="M37" s="9">
        <v>396</v>
      </c>
      <c r="N37" s="9">
        <v>386</v>
      </c>
      <c r="O37" s="9">
        <v>376</v>
      </c>
      <c r="P37" s="9">
        <v>366</v>
      </c>
      <c r="Q37" s="9">
        <v>364</v>
      </c>
      <c r="R37" s="9">
        <v>354</v>
      </c>
      <c r="S37" s="9">
        <v>349</v>
      </c>
      <c r="T37" s="9">
        <v>324</v>
      </c>
      <c r="U37" s="9">
        <v>314</v>
      </c>
      <c r="V37" s="9">
        <v>304</v>
      </c>
      <c r="W37" s="9">
        <v>294</v>
      </c>
      <c r="X37" s="9">
        <v>284</v>
      </c>
      <c r="Y37" s="9">
        <v>279</v>
      </c>
    </row>
    <row r="38" spans="1:25">
      <c r="A38" s="4" t="str">
        <f>Input_dati!B8</f>
        <v>MARKETING</v>
      </c>
      <c r="B38" s="9">
        <v>837</v>
      </c>
      <c r="C38" s="9">
        <v>805</v>
      </c>
      <c r="D38" s="9">
        <v>765</v>
      </c>
      <c r="E38" s="9">
        <v>705</v>
      </c>
      <c r="F38" s="9">
        <v>655</v>
      </c>
      <c r="G38" s="9">
        <v>605</v>
      </c>
      <c r="H38" s="9">
        <v>555</v>
      </c>
      <c r="I38" s="9">
        <v>505</v>
      </c>
      <c r="J38" s="9">
        <v>485</v>
      </c>
      <c r="K38" s="9">
        <v>465</v>
      </c>
      <c r="L38" s="9">
        <v>425</v>
      </c>
      <c r="M38" s="9">
        <v>395</v>
      </c>
      <c r="N38" s="9">
        <v>385</v>
      </c>
      <c r="O38" s="9">
        <v>375</v>
      </c>
      <c r="P38" s="9">
        <v>365</v>
      </c>
      <c r="Q38" s="9">
        <v>365</v>
      </c>
      <c r="R38" s="9">
        <v>355</v>
      </c>
      <c r="S38" s="9">
        <v>350</v>
      </c>
      <c r="T38" s="9">
        <v>325</v>
      </c>
      <c r="U38" s="9">
        <v>315</v>
      </c>
      <c r="V38" s="9">
        <v>305</v>
      </c>
      <c r="W38" s="9">
        <v>295</v>
      </c>
      <c r="X38" s="9">
        <v>285</v>
      </c>
      <c r="Y38" s="9">
        <v>280</v>
      </c>
    </row>
    <row r="39" spans="1:25">
      <c r="A39" s="4">
        <f>Input_dati!B9</f>
        <v>0</v>
      </c>
      <c r="B39" s="9"/>
      <c r="C39" s="9"/>
      <c r="D39" s="9"/>
      <c r="E39" s="9"/>
      <c r="F39" s="9"/>
      <c r="G39" s="9"/>
      <c r="H39" s="9"/>
      <c r="I39" s="9"/>
      <c r="J39" s="9"/>
      <c r="K39" s="9"/>
      <c r="L39" s="9"/>
      <c r="M39" s="9"/>
      <c r="N39" s="9"/>
      <c r="O39" s="9"/>
      <c r="P39" s="9"/>
      <c r="Q39" s="9"/>
      <c r="R39" s="9"/>
      <c r="S39" s="9"/>
      <c r="T39" s="9"/>
      <c r="U39" s="9"/>
      <c r="V39" s="9"/>
      <c r="W39" s="9"/>
      <c r="X39" s="9"/>
      <c r="Y39" s="9"/>
    </row>
    <row r="40" spans="1:25">
      <c r="A40" s="4">
        <f>Input_dati!B10</f>
        <v>0</v>
      </c>
      <c r="B40" s="9"/>
      <c r="C40" s="9"/>
      <c r="D40" s="9"/>
      <c r="E40" s="9"/>
      <c r="F40" s="9"/>
      <c r="G40" s="9"/>
      <c r="H40" s="9"/>
      <c r="I40" s="9"/>
      <c r="J40" s="9"/>
      <c r="K40" s="9"/>
      <c r="L40" s="9"/>
      <c r="M40" s="9"/>
      <c r="N40" s="9"/>
      <c r="O40" s="9"/>
      <c r="P40" s="9"/>
      <c r="Q40" s="9"/>
      <c r="R40" s="9"/>
      <c r="S40" s="9"/>
      <c r="T40" s="9"/>
      <c r="U40" s="9"/>
      <c r="V40" s="9"/>
      <c r="W40" s="9"/>
      <c r="X40" s="9"/>
      <c r="Y40" s="9"/>
    </row>
    <row r="41" spans="1:25">
      <c r="A41" s="4">
        <f>Input_dati!B11</f>
        <v>0</v>
      </c>
      <c r="B41" s="9"/>
      <c r="C41" s="9"/>
      <c r="D41" s="9"/>
      <c r="E41" s="9"/>
      <c r="F41" s="9"/>
      <c r="G41" s="9"/>
      <c r="H41" s="9"/>
      <c r="I41" s="9"/>
      <c r="J41" s="9"/>
      <c r="K41" s="9"/>
      <c r="L41" s="9"/>
      <c r="M41" s="9"/>
      <c r="N41" s="9"/>
      <c r="O41" s="9"/>
      <c r="P41" s="9"/>
      <c r="Q41" s="9"/>
      <c r="R41" s="9"/>
      <c r="S41" s="9"/>
      <c r="T41" s="9"/>
      <c r="U41" s="9"/>
      <c r="V41" s="9"/>
      <c r="W41" s="9"/>
      <c r="X41" s="9"/>
      <c r="Y41" s="9"/>
    </row>
    <row r="42" spans="1:25">
      <c r="A42" s="4">
        <f>Input_dati!B12</f>
        <v>0</v>
      </c>
      <c r="B42" s="9"/>
      <c r="C42" s="9"/>
      <c r="D42" s="9"/>
      <c r="E42" s="9"/>
      <c r="F42" s="9"/>
      <c r="G42" s="9"/>
      <c r="H42" s="9"/>
      <c r="I42" s="9"/>
      <c r="J42" s="9"/>
      <c r="K42" s="9"/>
      <c r="L42" s="9"/>
      <c r="M42" s="9"/>
      <c r="N42" s="9"/>
      <c r="O42" s="9"/>
      <c r="P42" s="9"/>
      <c r="Q42" s="9"/>
      <c r="R42" s="9"/>
      <c r="S42" s="9"/>
      <c r="T42" s="9"/>
      <c r="U42" s="9"/>
      <c r="V42" s="9"/>
      <c r="W42" s="9"/>
      <c r="X42" s="9"/>
      <c r="Y42" s="9"/>
    </row>
    <row r="43" spans="1:25">
      <c r="A43" s="4">
        <f>Input_dati!B13</f>
        <v>0</v>
      </c>
      <c r="B43" s="9"/>
      <c r="C43" s="9"/>
      <c r="D43" s="9"/>
      <c r="E43" s="9"/>
      <c r="F43" s="9"/>
      <c r="G43" s="9"/>
      <c r="H43" s="9"/>
      <c r="I43" s="9"/>
      <c r="J43" s="9"/>
      <c r="K43" s="9"/>
      <c r="L43" s="9"/>
      <c r="M43" s="9"/>
      <c r="N43" s="9"/>
      <c r="O43" s="9"/>
      <c r="P43" s="9"/>
      <c r="Q43" s="9"/>
      <c r="R43" s="9"/>
      <c r="S43" s="9"/>
      <c r="T43" s="9"/>
      <c r="U43" s="9"/>
      <c r="V43" s="9"/>
      <c r="W43" s="9"/>
      <c r="X43" s="9"/>
      <c r="Y43" s="9"/>
    </row>
    <row r="44" spans="1:25">
      <c r="A44" s="4">
        <f>Input_dati!B14</f>
        <v>0</v>
      </c>
      <c r="B44" s="9"/>
      <c r="C44" s="9"/>
      <c r="D44" s="9"/>
      <c r="E44" s="9"/>
      <c r="F44" s="9"/>
      <c r="G44" s="9"/>
      <c r="H44" s="9"/>
      <c r="I44" s="9"/>
      <c r="J44" s="9"/>
      <c r="K44" s="9"/>
      <c r="L44" s="9"/>
      <c r="M44" s="9"/>
      <c r="N44" s="9"/>
      <c r="O44" s="9"/>
      <c r="P44" s="9"/>
      <c r="Q44" s="9"/>
      <c r="R44" s="9"/>
      <c r="S44" s="9"/>
      <c r="T44" s="9"/>
      <c r="U44" s="9"/>
      <c r="V44" s="9"/>
      <c r="W44" s="9"/>
      <c r="X44" s="9"/>
      <c r="Y44" s="9"/>
    </row>
    <row r="45" spans="1:25">
      <c r="A45" s="4">
        <f>Input_dati!B15</f>
        <v>0</v>
      </c>
      <c r="B45" s="9"/>
      <c r="C45" s="9"/>
      <c r="D45" s="9"/>
      <c r="E45" s="9"/>
      <c r="F45" s="9"/>
      <c r="G45" s="9"/>
      <c r="H45" s="9"/>
      <c r="I45" s="9"/>
      <c r="J45" s="9"/>
      <c r="K45" s="9"/>
      <c r="L45" s="9"/>
      <c r="M45" s="9"/>
      <c r="N45" s="9"/>
      <c r="O45" s="9"/>
      <c r="P45" s="9"/>
      <c r="Q45" s="9"/>
      <c r="R45" s="9"/>
      <c r="S45" s="9"/>
      <c r="T45" s="9"/>
      <c r="U45" s="9"/>
      <c r="V45" s="9"/>
      <c r="W45" s="9"/>
      <c r="X45" s="9"/>
      <c r="Y45" s="9"/>
    </row>
    <row r="46" spans="1:25">
      <c r="A46" s="4">
        <f>Input_dati!B16</f>
        <v>0</v>
      </c>
      <c r="B46" s="9"/>
      <c r="C46" s="9"/>
      <c r="D46" s="9"/>
      <c r="E46" s="9"/>
      <c r="F46" s="9"/>
      <c r="G46" s="9"/>
      <c r="H46" s="9"/>
      <c r="I46" s="9"/>
      <c r="J46" s="9"/>
      <c r="K46" s="9"/>
      <c r="L46" s="9"/>
      <c r="M46" s="9"/>
      <c r="N46" s="9"/>
      <c r="O46" s="9"/>
      <c r="P46" s="9"/>
      <c r="Q46" s="9"/>
      <c r="R46" s="9"/>
      <c r="S46" s="9"/>
      <c r="T46" s="9"/>
      <c r="U46" s="9"/>
      <c r="V46" s="9"/>
      <c r="W46" s="9"/>
      <c r="X46" s="9"/>
      <c r="Y46" s="9"/>
    </row>
    <row r="47" spans="1:25">
      <c r="A47" s="4">
        <f>Input_dati!B17</f>
        <v>0</v>
      </c>
      <c r="B47" s="9"/>
      <c r="C47" s="9"/>
      <c r="D47" s="9"/>
      <c r="E47" s="9"/>
      <c r="F47" s="9"/>
      <c r="G47" s="9"/>
      <c r="H47" s="9"/>
      <c r="I47" s="9"/>
      <c r="J47" s="9"/>
      <c r="K47" s="9"/>
      <c r="L47" s="9"/>
      <c r="M47" s="9"/>
      <c r="N47" s="9"/>
      <c r="O47" s="9"/>
      <c r="P47" s="9"/>
      <c r="Q47" s="9"/>
      <c r="R47" s="9"/>
      <c r="S47" s="9"/>
      <c r="T47" s="9"/>
      <c r="U47" s="9"/>
      <c r="V47" s="9"/>
      <c r="W47" s="9"/>
      <c r="X47" s="9"/>
      <c r="Y47" s="9"/>
    </row>
    <row r="48" spans="1:25">
      <c r="A48" s="4">
        <f>Input_dati!B18</f>
        <v>0</v>
      </c>
      <c r="B48" s="9"/>
      <c r="C48" s="9"/>
      <c r="D48" s="9"/>
      <c r="E48" s="9"/>
      <c r="F48" s="9"/>
      <c r="G48" s="9"/>
      <c r="H48" s="9"/>
      <c r="I48" s="9"/>
      <c r="J48" s="9"/>
      <c r="K48" s="9"/>
      <c r="L48" s="9"/>
      <c r="M48" s="9"/>
      <c r="N48" s="9"/>
      <c r="O48" s="9"/>
      <c r="P48" s="9"/>
      <c r="Q48" s="9"/>
      <c r="R48" s="9"/>
      <c r="S48" s="9"/>
      <c r="T48" s="9"/>
      <c r="U48" s="9"/>
      <c r="V48" s="9"/>
      <c r="W48" s="9"/>
      <c r="X48" s="9"/>
      <c r="Y48" s="9"/>
    </row>
    <row r="49" spans="1:25">
      <c r="A49" s="4">
        <f>Input_dati!B19</f>
        <v>0</v>
      </c>
      <c r="B49" s="9"/>
      <c r="C49" s="9"/>
      <c r="D49" s="9"/>
      <c r="E49" s="9"/>
      <c r="F49" s="9"/>
      <c r="G49" s="9"/>
      <c r="H49" s="9"/>
      <c r="I49" s="9"/>
      <c r="J49" s="9"/>
      <c r="K49" s="9"/>
      <c r="L49" s="9"/>
      <c r="M49" s="9"/>
      <c r="N49" s="9"/>
      <c r="O49" s="9"/>
      <c r="P49" s="9"/>
      <c r="Q49" s="9"/>
      <c r="R49" s="9"/>
      <c r="S49" s="9"/>
      <c r="T49" s="9"/>
      <c r="U49" s="9"/>
      <c r="V49" s="9"/>
      <c r="W49" s="9"/>
      <c r="X49" s="9"/>
      <c r="Y49" s="9"/>
    </row>
    <row r="50" spans="1:25">
      <c r="A50" s="4">
        <f>Input_dati!B20</f>
        <v>0</v>
      </c>
      <c r="B50" s="9"/>
      <c r="C50" s="9"/>
      <c r="D50" s="9"/>
      <c r="E50" s="9"/>
      <c r="F50" s="9"/>
      <c r="G50" s="9"/>
      <c r="H50" s="9"/>
      <c r="I50" s="9"/>
      <c r="J50" s="9"/>
      <c r="K50" s="9"/>
      <c r="L50" s="9"/>
      <c r="M50" s="9"/>
      <c r="N50" s="9"/>
      <c r="O50" s="9"/>
      <c r="P50" s="9"/>
      <c r="Q50" s="9"/>
      <c r="R50" s="9"/>
      <c r="S50" s="9"/>
      <c r="T50" s="9"/>
      <c r="U50" s="9"/>
      <c r="V50" s="9"/>
      <c r="W50" s="9"/>
      <c r="X50" s="9"/>
      <c r="Y50" s="9"/>
    </row>
    <row r="51" spans="1:25">
      <c r="A51" s="4">
        <f>Input_dati!B21</f>
        <v>0</v>
      </c>
      <c r="B51" s="9"/>
      <c r="C51" s="9"/>
      <c r="D51" s="9"/>
      <c r="E51" s="9"/>
      <c r="F51" s="9"/>
      <c r="G51" s="9"/>
      <c r="H51" s="9"/>
      <c r="I51" s="9"/>
      <c r="J51" s="9"/>
      <c r="K51" s="9"/>
      <c r="L51" s="9"/>
      <c r="M51" s="9"/>
      <c r="N51" s="9"/>
      <c r="O51" s="9"/>
      <c r="P51" s="9"/>
      <c r="Q51" s="9"/>
      <c r="R51" s="9"/>
      <c r="S51" s="9"/>
      <c r="T51" s="9"/>
      <c r="U51" s="9"/>
      <c r="V51" s="9"/>
      <c r="W51" s="9"/>
      <c r="X51" s="9"/>
      <c r="Y51" s="9"/>
    </row>
    <row r="52" spans="1:25">
      <c r="A52" s="4">
        <f>Input_dati!B22</f>
        <v>0</v>
      </c>
      <c r="B52" s="9"/>
      <c r="C52" s="9"/>
      <c r="D52" s="9"/>
      <c r="E52" s="9"/>
      <c r="F52" s="9"/>
      <c r="G52" s="9"/>
      <c r="H52" s="9"/>
      <c r="I52" s="9"/>
      <c r="J52" s="9"/>
      <c r="K52" s="9"/>
      <c r="L52" s="9"/>
      <c r="M52" s="9"/>
      <c r="N52" s="9"/>
      <c r="O52" s="9"/>
      <c r="P52" s="9"/>
      <c r="Q52" s="9"/>
      <c r="R52" s="9"/>
      <c r="S52" s="9"/>
      <c r="T52" s="9"/>
      <c r="U52" s="9"/>
      <c r="V52" s="9"/>
      <c r="W52" s="9"/>
      <c r="X52" s="9"/>
      <c r="Y52" s="9"/>
    </row>
    <row r="53" spans="1:25">
      <c r="A53" s="4">
        <f>Input_dati!B23</f>
        <v>0</v>
      </c>
      <c r="B53" s="9"/>
      <c r="C53" s="9"/>
      <c r="D53" s="9"/>
      <c r="E53" s="9"/>
      <c r="F53" s="9"/>
      <c r="G53" s="9"/>
      <c r="H53" s="9"/>
      <c r="I53" s="9"/>
      <c r="J53" s="9"/>
      <c r="K53" s="9"/>
      <c r="L53" s="9"/>
      <c r="M53" s="9"/>
      <c r="N53" s="9"/>
      <c r="O53" s="9"/>
      <c r="P53" s="9"/>
      <c r="Q53" s="9"/>
      <c r="R53" s="9"/>
      <c r="S53" s="9"/>
      <c r="T53" s="9"/>
      <c r="U53" s="9"/>
      <c r="V53" s="9"/>
      <c r="W53" s="9"/>
      <c r="X53" s="9"/>
      <c r="Y53" s="9"/>
    </row>
    <row r="54" spans="1:25">
      <c r="A54" s="4">
        <f>Input_dati!B24</f>
        <v>0</v>
      </c>
      <c r="B54" s="9"/>
      <c r="C54" s="9"/>
      <c r="D54" s="9"/>
      <c r="E54" s="9"/>
      <c r="F54" s="9"/>
      <c r="G54" s="9"/>
      <c r="H54" s="9"/>
      <c r="I54" s="9"/>
      <c r="J54" s="9"/>
      <c r="K54" s="9"/>
      <c r="L54" s="9"/>
      <c r="M54" s="9"/>
      <c r="N54" s="9"/>
      <c r="O54" s="9"/>
      <c r="P54" s="9"/>
      <c r="Q54" s="9"/>
      <c r="R54" s="9"/>
      <c r="S54" s="9"/>
      <c r="T54" s="9"/>
      <c r="U54" s="9"/>
      <c r="V54" s="9"/>
      <c r="W54" s="9"/>
      <c r="X54" s="9"/>
      <c r="Y54" s="9"/>
    </row>
    <row r="55" spans="1:25">
      <c r="A55" s="4">
        <f>Input_dati!B25</f>
        <v>0</v>
      </c>
      <c r="B55" s="9"/>
      <c r="C55" s="9"/>
      <c r="D55" s="9"/>
      <c r="E55" s="9"/>
      <c r="F55" s="9"/>
      <c r="G55" s="9"/>
      <c r="H55" s="9"/>
      <c r="I55" s="9"/>
      <c r="J55" s="9"/>
      <c r="K55" s="9"/>
      <c r="L55" s="9"/>
      <c r="M55" s="9"/>
      <c r="N55" s="9"/>
      <c r="O55" s="9"/>
      <c r="P55" s="9"/>
      <c r="Q55" s="9"/>
      <c r="R55" s="9"/>
      <c r="S55" s="9"/>
      <c r="T55" s="9"/>
      <c r="U55" s="9"/>
      <c r="V55" s="9"/>
      <c r="W55" s="9"/>
      <c r="X55" s="9"/>
      <c r="Y55" s="9"/>
    </row>
    <row r="56" spans="1:25">
      <c r="A56" s="4">
        <f>Input_dati!B26</f>
        <v>0</v>
      </c>
      <c r="B56" s="9"/>
      <c r="C56" s="9"/>
      <c r="D56" s="9"/>
      <c r="E56" s="9"/>
      <c r="F56" s="9"/>
      <c r="G56" s="9"/>
      <c r="H56" s="9"/>
      <c r="I56" s="9"/>
      <c r="J56" s="9"/>
      <c r="K56" s="9"/>
      <c r="L56" s="9"/>
      <c r="M56" s="9"/>
      <c r="N56" s="9"/>
      <c r="O56" s="9"/>
      <c r="P56" s="9"/>
      <c r="Q56" s="9"/>
      <c r="R56" s="9"/>
      <c r="S56" s="9"/>
      <c r="T56" s="9"/>
      <c r="U56" s="9"/>
      <c r="V56" s="9"/>
      <c r="W56" s="9"/>
      <c r="X56" s="9"/>
      <c r="Y56" s="9"/>
    </row>
    <row r="57" spans="1:25">
      <c r="A57" s="4">
        <f>Input_dati!B27</f>
        <v>0</v>
      </c>
      <c r="B57" s="9"/>
      <c r="C57" s="9"/>
      <c r="D57" s="9"/>
      <c r="E57" s="9"/>
      <c r="F57" s="9"/>
      <c r="G57" s="9"/>
      <c r="H57" s="9"/>
      <c r="I57" s="9"/>
      <c r="J57" s="9"/>
      <c r="K57" s="9"/>
      <c r="L57" s="9"/>
      <c r="M57" s="9"/>
      <c r="N57" s="9"/>
      <c r="O57" s="9"/>
      <c r="P57" s="9"/>
      <c r="Q57" s="9"/>
      <c r="R57" s="9"/>
      <c r="S57" s="9"/>
      <c r="T57" s="9"/>
      <c r="U57" s="9"/>
      <c r="V57" s="9"/>
      <c r="W57" s="9"/>
      <c r="X57" s="9"/>
      <c r="Y57" s="9"/>
    </row>
    <row r="58" spans="1:25">
      <c r="A58" s="4">
        <f>Input_dati!B28</f>
        <v>0</v>
      </c>
      <c r="B58" s="9"/>
      <c r="C58" s="9"/>
      <c r="D58" s="9"/>
      <c r="E58" s="9"/>
      <c r="F58" s="9"/>
      <c r="G58" s="9"/>
      <c r="H58" s="9"/>
      <c r="I58" s="9"/>
      <c r="J58" s="9"/>
      <c r="K58" s="9"/>
      <c r="L58" s="9"/>
      <c r="M58" s="9"/>
      <c r="N58" s="9"/>
      <c r="O58" s="9"/>
      <c r="P58" s="9"/>
      <c r="Q58" s="9"/>
      <c r="R58" s="9"/>
      <c r="S58" s="9"/>
      <c r="T58" s="9"/>
      <c r="U58" s="9"/>
      <c r="V58" s="9"/>
      <c r="W58" s="9"/>
      <c r="X58" s="9"/>
      <c r="Y58" s="9"/>
    </row>
    <row r="59" spans="1:25">
      <c r="A59" s="4" t="s">
        <v>81</v>
      </c>
      <c r="B59" s="2">
        <f>SUM(B33:B58)</f>
        <v>5007</v>
      </c>
      <c r="C59" s="2">
        <f t="shared" ref="C59:Y59" si="5">SUM(C33:C58)</f>
        <v>4815</v>
      </c>
      <c r="D59" s="2">
        <f t="shared" si="5"/>
        <v>4575</v>
      </c>
      <c r="E59" s="2">
        <f t="shared" si="5"/>
        <v>4215</v>
      </c>
      <c r="F59" s="2">
        <f t="shared" si="5"/>
        <v>3915</v>
      </c>
      <c r="G59" s="2">
        <f t="shared" si="5"/>
        <v>3615</v>
      </c>
      <c r="H59" s="2">
        <f t="shared" si="5"/>
        <v>3315</v>
      </c>
      <c r="I59" s="2">
        <f t="shared" si="5"/>
        <v>3015</v>
      </c>
      <c r="J59" s="2">
        <f t="shared" si="5"/>
        <v>2895</v>
      </c>
      <c r="K59" s="2">
        <f t="shared" si="5"/>
        <v>2775</v>
      </c>
      <c r="L59" s="2">
        <f t="shared" si="5"/>
        <v>2565</v>
      </c>
      <c r="M59" s="2">
        <f t="shared" si="5"/>
        <v>2385</v>
      </c>
      <c r="N59" s="2">
        <f t="shared" si="5"/>
        <v>2325</v>
      </c>
      <c r="O59" s="2">
        <f t="shared" si="5"/>
        <v>2265</v>
      </c>
      <c r="P59" s="2">
        <f t="shared" si="5"/>
        <v>2205</v>
      </c>
      <c r="Q59" s="2">
        <f t="shared" si="5"/>
        <v>2175</v>
      </c>
      <c r="R59" s="2">
        <f t="shared" si="5"/>
        <v>2115</v>
      </c>
      <c r="S59" s="2">
        <f t="shared" si="5"/>
        <v>2085</v>
      </c>
      <c r="T59" s="2">
        <f>SUM(T33:T58)</f>
        <v>1935</v>
      </c>
      <c r="U59" s="2">
        <f t="shared" si="5"/>
        <v>1875</v>
      </c>
      <c r="V59" s="2">
        <f t="shared" si="5"/>
        <v>1815</v>
      </c>
      <c r="W59" s="2">
        <f t="shared" si="5"/>
        <v>1755</v>
      </c>
      <c r="X59" s="2">
        <f t="shared" si="5"/>
        <v>1695</v>
      </c>
      <c r="Y59" s="2">
        <f t="shared" si="5"/>
        <v>1665</v>
      </c>
    </row>
  </sheetData>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CA4C5-7BA6-D84E-8563-13A98D4B964B}">
  <sheetPr>
    <tabColor theme="9"/>
  </sheetPr>
  <dimension ref="A1:Y29"/>
  <sheetViews>
    <sheetView zoomScale="92" workbookViewId="0">
      <selection activeCell="B3" sqref="B3"/>
    </sheetView>
  </sheetViews>
  <sheetFormatPr defaultColWidth="10.85546875" defaultRowHeight="15"/>
  <cols>
    <col min="1" max="1" width="18.7109375" customWidth="1"/>
  </cols>
  <sheetData>
    <row r="1" spans="1:25">
      <c r="A1" s="1" t="s">
        <v>84</v>
      </c>
    </row>
    <row r="2" spans="1:25">
      <c r="A2" s="2"/>
      <c r="B2" s="5">
        <f t="shared" ref="B2:L2" si="0">EDATE(C2,-1)</f>
        <v>43101</v>
      </c>
      <c r="C2" s="5">
        <f t="shared" si="0"/>
        <v>43132</v>
      </c>
      <c r="D2" s="5">
        <f t="shared" si="0"/>
        <v>43160</v>
      </c>
      <c r="E2" s="5">
        <f t="shared" si="0"/>
        <v>43191</v>
      </c>
      <c r="F2" s="5">
        <f t="shared" si="0"/>
        <v>43221</v>
      </c>
      <c r="G2" s="5">
        <f t="shared" si="0"/>
        <v>43252</v>
      </c>
      <c r="H2" s="5">
        <f t="shared" si="0"/>
        <v>43282</v>
      </c>
      <c r="I2" s="5">
        <f t="shared" si="0"/>
        <v>43313</v>
      </c>
      <c r="J2" s="5">
        <f t="shared" si="0"/>
        <v>43344</v>
      </c>
      <c r="K2" s="5">
        <f t="shared" si="0"/>
        <v>43374</v>
      </c>
      <c r="L2" s="5">
        <f t="shared" si="0"/>
        <v>43405</v>
      </c>
      <c r="M2" s="5">
        <f>EDATE(N2,-1)</f>
        <v>43435</v>
      </c>
      <c r="N2" s="5">
        <f>Input_dati!B1</f>
        <v>43466</v>
      </c>
      <c r="O2" s="5">
        <f>EDATE(N2,1)</f>
        <v>43497</v>
      </c>
      <c r="P2" s="5">
        <f t="shared" ref="P2:Y2" si="1">EDATE(O2,1)</f>
        <v>43525</v>
      </c>
      <c r="Q2" s="5">
        <f t="shared" si="1"/>
        <v>43556</v>
      </c>
      <c r="R2" s="5">
        <f t="shared" si="1"/>
        <v>43586</v>
      </c>
      <c r="S2" s="5">
        <f t="shared" si="1"/>
        <v>43617</v>
      </c>
      <c r="T2" s="5">
        <f t="shared" si="1"/>
        <v>43647</v>
      </c>
      <c r="U2" s="5">
        <f t="shared" si="1"/>
        <v>43678</v>
      </c>
      <c r="V2" s="5">
        <f t="shared" si="1"/>
        <v>43709</v>
      </c>
      <c r="W2" s="5">
        <f t="shared" si="1"/>
        <v>43739</v>
      </c>
      <c r="X2" s="5">
        <f t="shared" si="1"/>
        <v>43770</v>
      </c>
      <c r="Y2" s="5">
        <f t="shared" si="1"/>
        <v>43800</v>
      </c>
    </row>
    <row r="3" spans="1:25">
      <c r="A3" s="3" t="str">
        <f>Input_dati!B3</f>
        <v>CORPORATE</v>
      </c>
      <c r="B3" s="9">
        <v>100</v>
      </c>
      <c r="C3" s="9">
        <v>99</v>
      </c>
      <c r="D3" s="9">
        <v>98</v>
      </c>
      <c r="E3" s="9">
        <v>97</v>
      </c>
      <c r="F3" s="9">
        <v>96</v>
      </c>
      <c r="G3" s="9">
        <v>95</v>
      </c>
      <c r="H3" s="9">
        <v>94</v>
      </c>
      <c r="I3" s="9">
        <v>93</v>
      </c>
      <c r="J3" s="9">
        <v>92</v>
      </c>
      <c r="K3" s="9">
        <v>91</v>
      </c>
      <c r="L3" s="9">
        <v>90</v>
      </c>
      <c r="M3" s="9">
        <v>89</v>
      </c>
      <c r="N3" s="9">
        <v>88</v>
      </c>
      <c r="O3" s="9">
        <v>87</v>
      </c>
      <c r="P3" s="9">
        <v>86</v>
      </c>
      <c r="Q3" s="9">
        <v>85</v>
      </c>
      <c r="R3" s="9">
        <v>84</v>
      </c>
      <c r="S3" s="9">
        <v>83</v>
      </c>
      <c r="T3" s="9">
        <v>82</v>
      </c>
      <c r="U3" s="9">
        <v>81</v>
      </c>
      <c r="V3" s="9">
        <v>80</v>
      </c>
      <c r="W3" s="9">
        <v>79</v>
      </c>
      <c r="X3" s="9">
        <v>78</v>
      </c>
      <c r="Y3" s="9">
        <v>77</v>
      </c>
    </row>
    <row r="4" spans="1:25">
      <c r="A4" s="3" t="str">
        <f>Input_dati!B4</f>
        <v>SALES</v>
      </c>
      <c r="B4" s="9">
        <v>101</v>
      </c>
      <c r="C4" s="9">
        <v>100</v>
      </c>
      <c r="D4" s="9">
        <v>99</v>
      </c>
      <c r="E4" s="9">
        <v>98</v>
      </c>
      <c r="F4" s="9">
        <v>97</v>
      </c>
      <c r="G4" s="9">
        <v>96</v>
      </c>
      <c r="H4" s="9">
        <v>95</v>
      </c>
      <c r="I4" s="9">
        <v>94</v>
      </c>
      <c r="J4" s="9">
        <v>93</v>
      </c>
      <c r="K4" s="9">
        <v>92</v>
      </c>
      <c r="L4" s="9">
        <v>91</v>
      </c>
      <c r="M4" s="9">
        <v>90</v>
      </c>
      <c r="N4" s="9">
        <v>89</v>
      </c>
      <c r="O4" s="9">
        <v>88</v>
      </c>
      <c r="P4" s="9">
        <v>87</v>
      </c>
      <c r="Q4" s="9">
        <v>86</v>
      </c>
      <c r="R4" s="9">
        <v>85</v>
      </c>
      <c r="S4" s="9">
        <v>84</v>
      </c>
      <c r="T4" s="9">
        <v>83</v>
      </c>
      <c r="U4" s="9">
        <v>82</v>
      </c>
      <c r="V4" s="9">
        <v>81</v>
      </c>
      <c r="W4" s="9">
        <v>80</v>
      </c>
      <c r="X4" s="9">
        <v>79</v>
      </c>
      <c r="Y4" s="9">
        <v>78</v>
      </c>
    </row>
    <row r="5" spans="1:25">
      <c r="A5" s="3" t="str">
        <f>Input_dati!B5</f>
        <v>R&amp;D</v>
      </c>
      <c r="B5" s="9">
        <v>102</v>
      </c>
      <c r="C5" s="9">
        <v>101</v>
      </c>
      <c r="D5" s="9">
        <v>100</v>
      </c>
      <c r="E5" s="9">
        <v>99</v>
      </c>
      <c r="F5" s="9">
        <v>98</v>
      </c>
      <c r="G5" s="9">
        <v>97</v>
      </c>
      <c r="H5" s="9">
        <v>96</v>
      </c>
      <c r="I5" s="9">
        <v>95</v>
      </c>
      <c r="J5" s="9">
        <v>94</v>
      </c>
      <c r="K5" s="9">
        <v>93</v>
      </c>
      <c r="L5" s="9">
        <v>92</v>
      </c>
      <c r="M5" s="9">
        <v>91</v>
      </c>
      <c r="N5" s="9">
        <v>90</v>
      </c>
      <c r="O5" s="9">
        <v>89</v>
      </c>
      <c r="P5" s="9">
        <v>88</v>
      </c>
      <c r="Q5" s="9">
        <v>87</v>
      </c>
      <c r="R5" s="9">
        <v>86</v>
      </c>
      <c r="S5" s="9">
        <v>85</v>
      </c>
      <c r="T5" s="9">
        <v>84</v>
      </c>
      <c r="U5" s="9">
        <v>83</v>
      </c>
      <c r="V5" s="9">
        <v>82</v>
      </c>
      <c r="W5" s="9">
        <v>81</v>
      </c>
      <c r="X5" s="9">
        <v>80</v>
      </c>
      <c r="Y5" s="9">
        <v>79</v>
      </c>
    </row>
    <row r="6" spans="1:25">
      <c r="A6" s="3" t="str">
        <f>Input_dati!B6</f>
        <v>IT</v>
      </c>
      <c r="B6" s="9">
        <v>103</v>
      </c>
      <c r="C6" s="9">
        <v>102</v>
      </c>
      <c r="D6" s="9">
        <v>101</v>
      </c>
      <c r="E6" s="9">
        <v>100</v>
      </c>
      <c r="F6" s="9">
        <v>99</v>
      </c>
      <c r="G6" s="9">
        <v>98</v>
      </c>
      <c r="H6" s="9">
        <v>97</v>
      </c>
      <c r="I6" s="9">
        <v>96</v>
      </c>
      <c r="J6" s="9">
        <v>95</v>
      </c>
      <c r="K6" s="9">
        <v>94</v>
      </c>
      <c r="L6" s="9">
        <v>93</v>
      </c>
      <c r="M6" s="9">
        <v>92</v>
      </c>
      <c r="N6" s="9">
        <v>91</v>
      </c>
      <c r="O6" s="9">
        <v>90</v>
      </c>
      <c r="P6" s="9">
        <v>89</v>
      </c>
      <c r="Q6" s="9">
        <v>88</v>
      </c>
      <c r="R6" s="9">
        <v>87</v>
      </c>
      <c r="S6" s="9">
        <v>86</v>
      </c>
      <c r="T6" s="9">
        <v>85</v>
      </c>
      <c r="U6" s="9">
        <v>84</v>
      </c>
      <c r="V6" s="9">
        <v>83</v>
      </c>
      <c r="W6" s="9">
        <v>82</v>
      </c>
      <c r="X6" s="9">
        <v>81</v>
      </c>
      <c r="Y6" s="9">
        <v>80</v>
      </c>
    </row>
    <row r="7" spans="1:25">
      <c r="A7" s="3" t="str">
        <f>Input_dati!B7</f>
        <v>HR</v>
      </c>
      <c r="B7" s="9">
        <v>104</v>
      </c>
      <c r="C7" s="9">
        <v>103</v>
      </c>
      <c r="D7" s="9">
        <v>102</v>
      </c>
      <c r="E7" s="9">
        <v>101</v>
      </c>
      <c r="F7" s="9">
        <v>100</v>
      </c>
      <c r="G7" s="9">
        <v>99</v>
      </c>
      <c r="H7" s="9">
        <v>98</v>
      </c>
      <c r="I7" s="9">
        <v>97</v>
      </c>
      <c r="J7" s="9">
        <v>96</v>
      </c>
      <c r="K7" s="9">
        <v>95</v>
      </c>
      <c r="L7" s="9">
        <v>94</v>
      </c>
      <c r="M7" s="9">
        <v>93</v>
      </c>
      <c r="N7" s="9">
        <v>92</v>
      </c>
      <c r="O7" s="9">
        <v>91</v>
      </c>
      <c r="P7" s="9">
        <v>90</v>
      </c>
      <c r="Q7" s="9">
        <v>89</v>
      </c>
      <c r="R7" s="9">
        <v>88</v>
      </c>
      <c r="S7" s="9">
        <v>87</v>
      </c>
      <c r="T7" s="9">
        <v>86</v>
      </c>
      <c r="U7" s="9">
        <v>85</v>
      </c>
      <c r="V7" s="9">
        <v>84</v>
      </c>
      <c r="W7" s="9">
        <v>83</v>
      </c>
      <c r="X7" s="9">
        <v>82</v>
      </c>
      <c r="Y7" s="9">
        <v>81</v>
      </c>
    </row>
    <row r="8" spans="1:25">
      <c r="A8" s="3" t="str">
        <f>Input_dati!B8</f>
        <v>MARKETING</v>
      </c>
      <c r="B8" s="9">
        <v>105</v>
      </c>
      <c r="C8" s="9">
        <v>104</v>
      </c>
      <c r="D8" s="9">
        <v>103</v>
      </c>
      <c r="E8" s="9">
        <v>102</v>
      </c>
      <c r="F8" s="9">
        <v>101</v>
      </c>
      <c r="G8" s="9">
        <v>100</v>
      </c>
      <c r="H8" s="9">
        <v>99</v>
      </c>
      <c r="I8" s="9">
        <v>98</v>
      </c>
      <c r="J8" s="9">
        <v>97</v>
      </c>
      <c r="K8" s="9">
        <v>96</v>
      </c>
      <c r="L8" s="9">
        <v>95</v>
      </c>
      <c r="M8" s="9">
        <v>94</v>
      </c>
      <c r="N8" s="9">
        <v>93</v>
      </c>
      <c r="O8" s="9">
        <v>92</v>
      </c>
      <c r="P8" s="9">
        <v>91</v>
      </c>
      <c r="Q8" s="9">
        <v>90</v>
      </c>
      <c r="R8" s="9">
        <v>89</v>
      </c>
      <c r="S8" s="9">
        <v>88</v>
      </c>
      <c r="T8" s="9">
        <v>87</v>
      </c>
      <c r="U8" s="9">
        <v>86</v>
      </c>
      <c r="V8" s="9">
        <v>85</v>
      </c>
      <c r="W8" s="9">
        <v>84</v>
      </c>
      <c r="X8" s="9">
        <v>83</v>
      </c>
      <c r="Y8" s="9">
        <v>82</v>
      </c>
    </row>
    <row r="9" spans="1:25">
      <c r="A9" s="3">
        <f>Input_dati!B9</f>
        <v>0</v>
      </c>
      <c r="B9" s="9"/>
      <c r="C9" s="9"/>
      <c r="D9" s="9"/>
      <c r="E9" s="9"/>
      <c r="F9" s="9"/>
      <c r="G9" s="9"/>
      <c r="H9" s="9"/>
      <c r="I9" s="9"/>
      <c r="J9" s="9"/>
      <c r="K9" s="9"/>
      <c r="L9" s="9"/>
      <c r="M9" s="9"/>
      <c r="N9" s="9"/>
      <c r="O9" s="9"/>
      <c r="P9" s="9"/>
      <c r="Q9" s="9"/>
      <c r="R9" s="9"/>
      <c r="S9" s="9"/>
      <c r="T9" s="9"/>
      <c r="U9" s="9"/>
      <c r="V9" s="9"/>
      <c r="W9" s="9"/>
      <c r="X9" s="9"/>
      <c r="Y9" s="9"/>
    </row>
    <row r="10" spans="1:25">
      <c r="A10" s="3">
        <f>Input_dati!B10</f>
        <v>0</v>
      </c>
      <c r="B10" s="9"/>
      <c r="C10" s="9"/>
      <c r="D10" s="9"/>
      <c r="E10" s="9"/>
      <c r="F10" s="9"/>
      <c r="G10" s="9"/>
      <c r="H10" s="9"/>
      <c r="I10" s="9"/>
      <c r="J10" s="9"/>
      <c r="K10" s="9"/>
      <c r="L10" s="9"/>
      <c r="M10" s="9"/>
      <c r="N10" s="9"/>
      <c r="O10" s="9"/>
      <c r="P10" s="9"/>
      <c r="Q10" s="9"/>
      <c r="R10" s="9"/>
      <c r="S10" s="9"/>
      <c r="T10" s="9"/>
      <c r="U10" s="9"/>
      <c r="V10" s="9"/>
      <c r="W10" s="9"/>
      <c r="X10" s="9"/>
      <c r="Y10" s="9"/>
    </row>
    <row r="11" spans="1:25">
      <c r="A11" s="3">
        <f>Input_dati!B11</f>
        <v>0</v>
      </c>
      <c r="B11" s="9"/>
      <c r="C11" s="9"/>
      <c r="D11" s="9"/>
      <c r="E11" s="9"/>
      <c r="F11" s="9"/>
      <c r="G11" s="9"/>
      <c r="H11" s="9"/>
      <c r="I11" s="9"/>
      <c r="J11" s="9"/>
      <c r="K11" s="9"/>
      <c r="L11" s="9"/>
      <c r="M11" s="9"/>
      <c r="N11" s="9"/>
      <c r="O11" s="9"/>
      <c r="P11" s="9"/>
      <c r="Q11" s="9"/>
      <c r="R11" s="9"/>
      <c r="S11" s="9"/>
      <c r="T11" s="9"/>
      <c r="U11" s="9"/>
      <c r="V11" s="9"/>
      <c r="W11" s="9"/>
      <c r="X11" s="9"/>
      <c r="Y11" s="9"/>
    </row>
    <row r="12" spans="1:25">
      <c r="A12" s="3">
        <f>Input_dati!B12</f>
        <v>0</v>
      </c>
      <c r="B12" s="9"/>
      <c r="C12" s="9"/>
      <c r="D12" s="9"/>
      <c r="E12" s="9"/>
      <c r="F12" s="9"/>
      <c r="G12" s="9"/>
      <c r="H12" s="9"/>
      <c r="I12" s="9"/>
      <c r="J12" s="9"/>
      <c r="K12" s="9"/>
      <c r="L12" s="9"/>
      <c r="M12" s="9"/>
      <c r="N12" s="9"/>
      <c r="O12" s="9"/>
      <c r="P12" s="9"/>
      <c r="Q12" s="9"/>
      <c r="R12" s="9"/>
      <c r="S12" s="9"/>
      <c r="T12" s="9"/>
      <c r="U12" s="9"/>
      <c r="V12" s="9"/>
      <c r="W12" s="9"/>
      <c r="X12" s="9"/>
      <c r="Y12" s="9"/>
    </row>
    <row r="13" spans="1:25">
      <c r="A13" s="3">
        <f>Input_dati!B13</f>
        <v>0</v>
      </c>
      <c r="B13" s="9"/>
      <c r="C13" s="9"/>
      <c r="D13" s="9"/>
      <c r="E13" s="9"/>
      <c r="F13" s="9"/>
      <c r="G13" s="9"/>
      <c r="H13" s="9"/>
      <c r="I13" s="9"/>
      <c r="J13" s="9"/>
      <c r="K13" s="9"/>
      <c r="L13" s="9"/>
      <c r="M13" s="9"/>
      <c r="N13" s="9"/>
      <c r="O13" s="9"/>
      <c r="P13" s="9"/>
      <c r="Q13" s="9"/>
      <c r="R13" s="9"/>
      <c r="S13" s="9"/>
      <c r="T13" s="9"/>
      <c r="U13" s="9"/>
      <c r="V13" s="9"/>
      <c r="W13" s="9"/>
      <c r="X13" s="9"/>
      <c r="Y13" s="9"/>
    </row>
    <row r="14" spans="1:25">
      <c r="A14" s="3">
        <f>Input_dati!B14</f>
        <v>0</v>
      </c>
      <c r="B14" s="9"/>
      <c r="C14" s="9"/>
      <c r="D14" s="9"/>
      <c r="E14" s="9"/>
      <c r="F14" s="9"/>
      <c r="G14" s="9"/>
      <c r="H14" s="9"/>
      <c r="I14" s="9"/>
      <c r="J14" s="9"/>
      <c r="K14" s="9"/>
      <c r="L14" s="9"/>
      <c r="M14" s="9"/>
      <c r="N14" s="9"/>
      <c r="O14" s="9"/>
      <c r="P14" s="9"/>
      <c r="Q14" s="9"/>
      <c r="R14" s="9"/>
      <c r="S14" s="9"/>
      <c r="T14" s="9"/>
      <c r="U14" s="9"/>
      <c r="V14" s="9"/>
      <c r="W14" s="9"/>
      <c r="X14" s="9"/>
      <c r="Y14" s="9"/>
    </row>
    <row r="15" spans="1:25">
      <c r="A15" s="3">
        <f>Input_dati!B15</f>
        <v>0</v>
      </c>
      <c r="B15" s="9"/>
      <c r="C15" s="9"/>
      <c r="D15" s="9"/>
      <c r="E15" s="9"/>
      <c r="F15" s="9"/>
      <c r="G15" s="9"/>
      <c r="H15" s="9"/>
      <c r="I15" s="9"/>
      <c r="J15" s="9"/>
      <c r="K15" s="9"/>
      <c r="L15" s="9"/>
      <c r="M15" s="9"/>
      <c r="N15" s="9"/>
      <c r="O15" s="9"/>
      <c r="P15" s="9"/>
      <c r="Q15" s="9"/>
      <c r="R15" s="9"/>
      <c r="S15" s="9"/>
      <c r="T15" s="9"/>
      <c r="U15" s="9"/>
      <c r="V15" s="9"/>
      <c r="W15" s="9"/>
      <c r="X15" s="9"/>
      <c r="Y15" s="9"/>
    </row>
    <row r="16" spans="1:25">
      <c r="A16" s="3">
        <f>Input_dati!B16</f>
        <v>0</v>
      </c>
      <c r="B16" s="9"/>
      <c r="C16" s="9"/>
      <c r="D16" s="9"/>
      <c r="E16" s="9"/>
      <c r="F16" s="9"/>
      <c r="G16" s="9"/>
      <c r="H16" s="9"/>
      <c r="I16" s="9"/>
      <c r="J16" s="9"/>
      <c r="K16" s="9"/>
      <c r="L16" s="9"/>
      <c r="M16" s="9"/>
      <c r="N16" s="9"/>
      <c r="O16" s="9"/>
      <c r="P16" s="9"/>
      <c r="Q16" s="9"/>
      <c r="R16" s="9"/>
      <c r="S16" s="9"/>
      <c r="T16" s="9"/>
      <c r="U16" s="9"/>
      <c r="V16" s="9"/>
      <c r="W16" s="9"/>
      <c r="X16" s="9"/>
      <c r="Y16" s="9"/>
    </row>
    <row r="17" spans="1:25">
      <c r="A17" s="3">
        <f>Input_dati!B17</f>
        <v>0</v>
      </c>
      <c r="B17" s="9"/>
      <c r="C17" s="9"/>
      <c r="D17" s="9"/>
      <c r="E17" s="9"/>
      <c r="F17" s="9"/>
      <c r="G17" s="9"/>
      <c r="H17" s="9"/>
      <c r="I17" s="9"/>
      <c r="J17" s="9"/>
      <c r="K17" s="9"/>
      <c r="L17" s="9"/>
      <c r="M17" s="9"/>
      <c r="N17" s="9"/>
      <c r="O17" s="9"/>
      <c r="P17" s="9"/>
      <c r="Q17" s="9"/>
      <c r="R17" s="9"/>
      <c r="S17" s="9"/>
      <c r="T17" s="9"/>
      <c r="U17" s="9"/>
      <c r="V17" s="9"/>
      <c r="W17" s="9"/>
      <c r="X17" s="9"/>
      <c r="Y17" s="9"/>
    </row>
    <row r="18" spans="1:25">
      <c r="A18" s="3">
        <f>Input_dati!B18</f>
        <v>0</v>
      </c>
      <c r="B18" s="9"/>
      <c r="C18" s="9"/>
      <c r="D18" s="9"/>
      <c r="E18" s="9"/>
      <c r="F18" s="9"/>
      <c r="G18" s="9"/>
      <c r="H18" s="9"/>
      <c r="I18" s="9"/>
      <c r="J18" s="9"/>
      <c r="K18" s="9"/>
      <c r="L18" s="9"/>
      <c r="M18" s="9"/>
      <c r="N18" s="9"/>
      <c r="O18" s="9"/>
      <c r="P18" s="9"/>
      <c r="Q18" s="9"/>
      <c r="R18" s="9"/>
      <c r="S18" s="9"/>
      <c r="T18" s="9"/>
      <c r="U18" s="9"/>
      <c r="V18" s="9"/>
      <c r="W18" s="9"/>
      <c r="X18" s="9"/>
      <c r="Y18" s="9"/>
    </row>
    <row r="19" spans="1:25">
      <c r="A19" s="3">
        <f>Input_dati!B19</f>
        <v>0</v>
      </c>
      <c r="B19" s="9"/>
      <c r="C19" s="9"/>
      <c r="D19" s="9"/>
      <c r="E19" s="9"/>
      <c r="F19" s="9"/>
      <c r="G19" s="9"/>
      <c r="H19" s="9"/>
      <c r="I19" s="9"/>
      <c r="J19" s="9"/>
      <c r="K19" s="9"/>
      <c r="L19" s="9"/>
      <c r="M19" s="9"/>
      <c r="N19" s="9"/>
      <c r="O19" s="9"/>
      <c r="P19" s="9"/>
      <c r="Q19" s="9"/>
      <c r="R19" s="9"/>
      <c r="S19" s="9"/>
      <c r="T19" s="9"/>
      <c r="U19" s="9"/>
      <c r="V19" s="9"/>
      <c r="W19" s="9"/>
      <c r="X19" s="9"/>
      <c r="Y19" s="9"/>
    </row>
    <row r="20" spans="1:25">
      <c r="A20" s="3">
        <f>Input_dati!B20</f>
        <v>0</v>
      </c>
      <c r="B20" s="9"/>
      <c r="C20" s="9"/>
      <c r="D20" s="9"/>
      <c r="E20" s="9"/>
      <c r="F20" s="9"/>
      <c r="G20" s="9"/>
      <c r="H20" s="9"/>
      <c r="I20" s="9"/>
      <c r="J20" s="9"/>
      <c r="K20" s="9"/>
      <c r="L20" s="9"/>
      <c r="M20" s="9"/>
      <c r="N20" s="9"/>
      <c r="O20" s="9"/>
      <c r="P20" s="9"/>
      <c r="Q20" s="9"/>
      <c r="R20" s="9"/>
      <c r="S20" s="9"/>
      <c r="T20" s="9"/>
      <c r="U20" s="9"/>
      <c r="V20" s="9"/>
      <c r="W20" s="9"/>
      <c r="X20" s="9"/>
      <c r="Y20" s="9"/>
    </row>
    <row r="21" spans="1:25">
      <c r="A21" s="3">
        <f>Input_dati!B21</f>
        <v>0</v>
      </c>
      <c r="B21" s="9"/>
      <c r="C21" s="9"/>
      <c r="D21" s="9"/>
      <c r="E21" s="9"/>
      <c r="F21" s="9"/>
      <c r="G21" s="9"/>
      <c r="H21" s="9"/>
      <c r="I21" s="9"/>
      <c r="J21" s="9"/>
      <c r="K21" s="9"/>
      <c r="L21" s="9"/>
      <c r="M21" s="9"/>
      <c r="N21" s="9"/>
      <c r="O21" s="9"/>
      <c r="P21" s="9"/>
      <c r="Q21" s="9"/>
      <c r="R21" s="9"/>
      <c r="S21" s="9"/>
      <c r="T21" s="9"/>
      <c r="U21" s="9"/>
      <c r="V21" s="9"/>
      <c r="W21" s="9"/>
      <c r="X21" s="9"/>
      <c r="Y21" s="9"/>
    </row>
    <row r="22" spans="1:25">
      <c r="A22" s="3">
        <f>Input_dati!B22</f>
        <v>0</v>
      </c>
      <c r="B22" s="9"/>
      <c r="C22" s="9"/>
      <c r="D22" s="9"/>
      <c r="E22" s="9"/>
      <c r="F22" s="9"/>
      <c r="G22" s="9"/>
      <c r="H22" s="9"/>
      <c r="I22" s="9"/>
      <c r="J22" s="9"/>
      <c r="K22" s="9"/>
      <c r="L22" s="9"/>
      <c r="M22" s="9"/>
      <c r="N22" s="9"/>
      <c r="O22" s="9"/>
      <c r="P22" s="9"/>
      <c r="Q22" s="9"/>
      <c r="R22" s="9"/>
      <c r="S22" s="9"/>
      <c r="T22" s="9"/>
      <c r="U22" s="9"/>
      <c r="V22" s="9"/>
      <c r="W22" s="9"/>
      <c r="X22" s="9"/>
      <c r="Y22" s="9"/>
    </row>
    <row r="23" spans="1:25">
      <c r="A23" s="3">
        <f>Input_dati!B23</f>
        <v>0</v>
      </c>
      <c r="B23" s="9"/>
      <c r="C23" s="9"/>
      <c r="D23" s="9"/>
      <c r="E23" s="9"/>
      <c r="F23" s="9"/>
      <c r="G23" s="9"/>
      <c r="H23" s="9"/>
      <c r="I23" s="9"/>
      <c r="J23" s="9"/>
      <c r="K23" s="9"/>
      <c r="L23" s="9"/>
      <c r="M23" s="9"/>
      <c r="N23" s="9"/>
      <c r="O23" s="9"/>
      <c r="P23" s="9"/>
      <c r="Q23" s="9"/>
      <c r="R23" s="9"/>
      <c r="S23" s="9"/>
      <c r="T23" s="9"/>
      <c r="U23" s="9"/>
      <c r="V23" s="9"/>
      <c r="W23" s="9"/>
      <c r="X23" s="9"/>
      <c r="Y23" s="9"/>
    </row>
    <row r="24" spans="1:25">
      <c r="A24" s="3">
        <f>Input_dati!B24</f>
        <v>0</v>
      </c>
      <c r="B24" s="9"/>
      <c r="C24" s="9"/>
      <c r="D24" s="9"/>
      <c r="E24" s="9"/>
      <c r="F24" s="9"/>
      <c r="G24" s="9"/>
      <c r="H24" s="9"/>
      <c r="I24" s="9"/>
      <c r="J24" s="9"/>
      <c r="K24" s="9"/>
      <c r="L24" s="9"/>
      <c r="M24" s="9"/>
      <c r="N24" s="9"/>
      <c r="O24" s="9"/>
      <c r="P24" s="9"/>
      <c r="Q24" s="9"/>
      <c r="R24" s="9"/>
      <c r="S24" s="9"/>
      <c r="T24" s="9"/>
      <c r="U24" s="9"/>
      <c r="V24" s="9"/>
      <c r="W24" s="9"/>
      <c r="X24" s="9"/>
      <c r="Y24" s="9"/>
    </row>
    <row r="25" spans="1:25">
      <c r="A25" s="3">
        <f>Input_dati!B25</f>
        <v>0</v>
      </c>
      <c r="B25" s="9"/>
      <c r="C25" s="9"/>
      <c r="D25" s="9"/>
      <c r="E25" s="9"/>
      <c r="F25" s="9"/>
      <c r="G25" s="9"/>
      <c r="H25" s="9"/>
      <c r="I25" s="9"/>
      <c r="J25" s="9"/>
      <c r="K25" s="9"/>
      <c r="L25" s="9"/>
      <c r="M25" s="9"/>
      <c r="N25" s="9"/>
      <c r="O25" s="9"/>
      <c r="P25" s="9"/>
      <c r="Q25" s="9"/>
      <c r="R25" s="9"/>
      <c r="S25" s="9"/>
      <c r="T25" s="9"/>
      <c r="U25" s="9"/>
      <c r="V25" s="9"/>
      <c r="W25" s="9"/>
      <c r="X25" s="9"/>
      <c r="Y25" s="9"/>
    </row>
    <row r="26" spans="1:25">
      <c r="A26" s="3">
        <f>Input_dati!B26</f>
        <v>0</v>
      </c>
      <c r="B26" s="9"/>
      <c r="C26" s="9"/>
      <c r="D26" s="9"/>
      <c r="E26" s="9"/>
      <c r="F26" s="9"/>
      <c r="G26" s="9"/>
      <c r="H26" s="9"/>
      <c r="I26" s="9"/>
      <c r="J26" s="9"/>
      <c r="K26" s="9"/>
      <c r="L26" s="9"/>
      <c r="M26" s="9"/>
      <c r="N26" s="9"/>
      <c r="O26" s="9"/>
      <c r="P26" s="9"/>
      <c r="Q26" s="9"/>
      <c r="R26" s="9"/>
      <c r="S26" s="9"/>
      <c r="T26" s="9"/>
      <c r="U26" s="9"/>
      <c r="V26" s="9"/>
      <c r="W26" s="9"/>
      <c r="X26" s="9"/>
      <c r="Y26" s="9"/>
    </row>
    <row r="27" spans="1:25">
      <c r="A27" s="3">
        <f>Input_dati!B27</f>
        <v>0</v>
      </c>
      <c r="B27" s="9"/>
      <c r="C27" s="9"/>
      <c r="D27" s="9"/>
      <c r="E27" s="9"/>
      <c r="F27" s="9"/>
      <c r="G27" s="9"/>
      <c r="H27" s="9"/>
      <c r="I27" s="9"/>
      <c r="J27" s="9"/>
      <c r="K27" s="9"/>
      <c r="L27" s="9"/>
      <c r="M27" s="9"/>
      <c r="N27" s="9"/>
      <c r="O27" s="9"/>
      <c r="P27" s="9"/>
      <c r="Q27" s="9"/>
      <c r="R27" s="9"/>
      <c r="S27" s="9"/>
      <c r="T27" s="9"/>
      <c r="U27" s="9"/>
      <c r="V27" s="9"/>
      <c r="W27" s="9"/>
      <c r="X27" s="9"/>
      <c r="Y27" s="9"/>
    </row>
    <row r="28" spans="1:25">
      <c r="A28" s="3">
        <f>Input_dati!B28</f>
        <v>0</v>
      </c>
      <c r="B28" s="9"/>
      <c r="C28" s="9"/>
      <c r="D28" s="9"/>
      <c r="E28" s="9"/>
      <c r="F28" s="9"/>
      <c r="G28" s="9"/>
      <c r="H28" s="9"/>
      <c r="I28" s="9"/>
      <c r="J28" s="9"/>
      <c r="K28" s="9"/>
      <c r="L28" s="9"/>
      <c r="M28" s="9"/>
      <c r="N28" s="9"/>
      <c r="O28" s="9"/>
      <c r="P28" s="9"/>
      <c r="Q28" s="9"/>
      <c r="R28" s="9"/>
      <c r="S28" s="9"/>
      <c r="T28" s="9"/>
      <c r="U28" s="9"/>
      <c r="V28" s="9"/>
      <c r="W28" s="9"/>
      <c r="X28" s="9"/>
      <c r="Y28" s="9"/>
    </row>
    <row r="29" spans="1:25">
      <c r="A29" s="3" t="s">
        <v>81</v>
      </c>
      <c r="B29" s="2">
        <f>SUM(B3:B28)</f>
        <v>615</v>
      </c>
      <c r="C29" s="2">
        <f t="shared" ref="C29:Y29" si="2">SUM(C3:C28)</f>
        <v>609</v>
      </c>
      <c r="D29" s="2">
        <f t="shared" si="2"/>
        <v>603</v>
      </c>
      <c r="E29" s="2">
        <f t="shared" si="2"/>
        <v>597</v>
      </c>
      <c r="F29" s="2">
        <f t="shared" si="2"/>
        <v>591</v>
      </c>
      <c r="G29" s="2">
        <f t="shared" si="2"/>
        <v>585</v>
      </c>
      <c r="H29" s="2">
        <f t="shared" si="2"/>
        <v>579</v>
      </c>
      <c r="I29" s="2">
        <f t="shared" si="2"/>
        <v>573</v>
      </c>
      <c r="J29" s="2">
        <f t="shared" si="2"/>
        <v>567</v>
      </c>
      <c r="K29" s="2">
        <f t="shared" si="2"/>
        <v>561</v>
      </c>
      <c r="L29" s="2">
        <f t="shared" si="2"/>
        <v>555</v>
      </c>
      <c r="M29" s="2">
        <f t="shared" si="2"/>
        <v>549</v>
      </c>
      <c r="N29" s="2">
        <f t="shared" si="2"/>
        <v>543</v>
      </c>
      <c r="O29" s="2">
        <f t="shared" si="2"/>
        <v>537</v>
      </c>
      <c r="P29" s="2">
        <f t="shared" si="2"/>
        <v>531</v>
      </c>
      <c r="Q29" s="2">
        <f t="shared" si="2"/>
        <v>525</v>
      </c>
      <c r="R29" s="2">
        <f t="shared" si="2"/>
        <v>519</v>
      </c>
      <c r="S29" s="2">
        <f t="shared" si="2"/>
        <v>513</v>
      </c>
      <c r="T29" s="2">
        <f t="shared" si="2"/>
        <v>507</v>
      </c>
      <c r="U29" s="2">
        <f t="shared" si="2"/>
        <v>501</v>
      </c>
      <c r="V29" s="2">
        <f t="shared" si="2"/>
        <v>495</v>
      </c>
      <c r="W29" s="2">
        <f t="shared" si="2"/>
        <v>489</v>
      </c>
      <c r="X29" s="2">
        <f t="shared" si="2"/>
        <v>483</v>
      </c>
      <c r="Y29" s="2">
        <f t="shared" si="2"/>
        <v>477</v>
      </c>
    </row>
  </sheetData>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0315A-12A5-B948-A063-A0B9D778C056}">
  <sheetPr>
    <tabColor theme="9"/>
  </sheetPr>
  <dimension ref="A1:F7"/>
  <sheetViews>
    <sheetView workbookViewId="0">
      <selection activeCell="B3" sqref="B3"/>
    </sheetView>
  </sheetViews>
  <sheetFormatPr defaultColWidth="10.85546875" defaultRowHeight="15"/>
  <cols>
    <col min="1" max="1" width="41.85546875" bestFit="1" customWidth="1"/>
    <col min="2" max="2" width="30.85546875" bestFit="1" customWidth="1"/>
  </cols>
  <sheetData>
    <row r="1" spans="1:6">
      <c r="A1" s="1" t="s">
        <v>85</v>
      </c>
    </row>
    <row r="2" spans="1:6">
      <c r="A2" s="3"/>
      <c r="B2" s="59">
        <f>Input_dati!B1</f>
        <v>43466</v>
      </c>
      <c r="C2" s="59">
        <f>EDATE(B2,2)</f>
        <v>43525</v>
      </c>
      <c r="D2" s="59">
        <f>EDATE(C2,3)</f>
        <v>43617</v>
      </c>
      <c r="E2" s="59">
        <f>EDATE(D2,3)</f>
        <v>43709</v>
      </c>
      <c r="F2" s="59">
        <f>EDATE(E2,3)</f>
        <v>43800</v>
      </c>
    </row>
    <row r="3" spans="1:6">
      <c r="A3" s="3" t="s">
        <v>86</v>
      </c>
      <c r="B3" s="9">
        <v>200</v>
      </c>
      <c r="C3" s="9">
        <v>180</v>
      </c>
      <c r="D3" s="9">
        <v>170</v>
      </c>
      <c r="E3" s="9">
        <v>170</v>
      </c>
      <c r="F3" s="9">
        <v>170</v>
      </c>
    </row>
    <row r="4" spans="1:6">
      <c r="A4" s="3"/>
      <c r="B4" s="9"/>
      <c r="C4" s="9"/>
      <c r="D4" s="9"/>
      <c r="E4" s="9"/>
      <c r="F4" s="9"/>
    </row>
    <row r="5" spans="1:6">
      <c r="A5" s="3" t="s">
        <v>87</v>
      </c>
      <c r="B5" s="9">
        <v>10000</v>
      </c>
      <c r="C5" s="9">
        <v>9000</v>
      </c>
      <c r="D5" s="9">
        <v>7000</v>
      </c>
      <c r="E5" s="9">
        <v>7000</v>
      </c>
      <c r="F5" s="9">
        <v>7000</v>
      </c>
    </row>
    <row r="6" spans="1:6">
      <c r="A6" s="3"/>
      <c r="B6" s="9"/>
      <c r="C6" s="9"/>
      <c r="D6" s="9"/>
      <c r="E6" s="9"/>
      <c r="F6" s="9"/>
    </row>
    <row r="7" spans="1:6">
      <c r="A7" s="3" t="s">
        <v>88</v>
      </c>
      <c r="B7" s="9">
        <v>150</v>
      </c>
      <c r="C7" s="9">
        <v>150</v>
      </c>
      <c r="D7" s="9">
        <v>150</v>
      </c>
      <c r="E7" s="9">
        <v>150</v>
      </c>
      <c r="F7" s="9">
        <v>150</v>
      </c>
    </row>
  </sheetData>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A2F3F-C438-154C-A64D-5444142C4A56}">
  <sheetPr>
    <tabColor theme="9"/>
  </sheetPr>
  <dimension ref="A1:AX147"/>
  <sheetViews>
    <sheetView topLeftCell="L1" zoomScale="75" workbookViewId="0">
      <selection activeCell="W3" sqref="W3"/>
    </sheetView>
  </sheetViews>
  <sheetFormatPr defaultColWidth="10.85546875" defaultRowHeight="15"/>
  <cols>
    <col min="1" max="1" width="18.140625" customWidth="1"/>
    <col min="2" max="2" width="43.140625" style="32" bestFit="1" customWidth="1"/>
    <col min="6" max="6" width="12" bestFit="1" customWidth="1"/>
    <col min="7" max="9" width="10.7109375" bestFit="1" customWidth="1"/>
    <col min="10" max="10" width="11.28515625" bestFit="1" customWidth="1"/>
    <col min="11" max="13" width="11.140625" customWidth="1"/>
    <col min="15" max="15" width="8.42578125" bestFit="1" customWidth="1"/>
    <col min="16" max="16" width="7" customWidth="1"/>
    <col min="17" max="17" width="9" bestFit="1" customWidth="1"/>
    <col min="18" max="23" width="9" customWidth="1"/>
  </cols>
  <sheetData>
    <row r="1" spans="1:50">
      <c r="A1" s="1" t="s">
        <v>89</v>
      </c>
    </row>
    <row r="2" spans="1:50">
      <c r="A2" s="160"/>
      <c r="B2" s="160"/>
      <c r="C2" s="161" t="s">
        <v>90</v>
      </c>
      <c r="D2" s="161"/>
      <c r="E2" s="39"/>
      <c r="F2" s="161" t="s">
        <v>91</v>
      </c>
      <c r="G2" s="161"/>
      <c r="H2" s="161"/>
      <c r="I2" s="161"/>
      <c r="J2" s="161"/>
      <c r="K2" s="39"/>
      <c r="L2" s="39"/>
      <c r="M2" s="39"/>
      <c r="N2" s="39"/>
      <c r="O2" s="161" t="s">
        <v>92</v>
      </c>
      <c r="P2" s="161"/>
      <c r="Q2" s="161"/>
      <c r="R2" s="39"/>
      <c r="S2" s="39"/>
      <c r="T2" s="39"/>
      <c r="U2" s="39"/>
      <c r="V2" s="39"/>
      <c r="W2" s="39"/>
      <c r="X2" s="158" t="s">
        <v>93</v>
      </c>
      <c r="Y2" s="158"/>
      <c r="Z2" s="158"/>
      <c r="AA2" s="158"/>
      <c r="AB2" s="158"/>
      <c r="AC2" s="158"/>
      <c r="AD2" s="158"/>
      <c r="AE2" s="158"/>
      <c r="AF2" s="158"/>
      <c r="AG2" s="158"/>
      <c r="AH2" s="158"/>
      <c r="AI2" s="158"/>
      <c r="AJ2" s="158"/>
      <c r="AK2" s="158"/>
      <c r="AL2" s="158"/>
      <c r="AM2" s="158"/>
      <c r="AN2" s="158"/>
      <c r="AO2" s="158"/>
      <c r="AP2" s="158"/>
      <c r="AQ2" s="158"/>
      <c r="AR2" s="158"/>
      <c r="AS2" s="158"/>
      <c r="AT2" s="158"/>
      <c r="AU2" s="158"/>
      <c r="AV2" s="158"/>
      <c r="AW2" s="158"/>
      <c r="AX2" s="158"/>
    </row>
    <row r="3" spans="1:50">
      <c r="A3" s="89"/>
      <c r="B3" s="95"/>
      <c r="C3" s="96" t="s">
        <v>49</v>
      </c>
      <c r="D3" s="96" t="s">
        <v>38</v>
      </c>
      <c r="E3" s="144" t="s">
        <v>81</v>
      </c>
      <c r="F3" s="96" t="str">
        <f>Input_dati!$B30</f>
        <v>Fino a 30 anni</v>
      </c>
      <c r="G3" s="96" t="str">
        <f>Input_dati!$B31</f>
        <v>31-35 anni</v>
      </c>
      <c r="H3" s="96" t="str">
        <f>Input_dati!$B32</f>
        <v>36-45 anni</v>
      </c>
      <c r="I3" s="96" t="str">
        <f>Input_dati!$B33</f>
        <v>46-55 anni</v>
      </c>
      <c r="J3" s="96" t="str">
        <f>Input_dati!$B34</f>
        <v>Oltre 55 anni</v>
      </c>
      <c r="K3" s="96">
        <f>Input_dati!$B35</f>
        <v>0</v>
      </c>
      <c r="L3" s="96">
        <f>Input_dati!$B36</f>
        <v>0</v>
      </c>
      <c r="M3" s="96">
        <f>Input_dati!$B37</f>
        <v>0</v>
      </c>
      <c r="N3" s="144" t="s">
        <v>81</v>
      </c>
      <c r="O3" s="96" t="str">
        <f>Input_dati!$B39</f>
        <v>Dirigente</v>
      </c>
      <c r="P3" s="96" t="str">
        <f>Input_dati!$B40</f>
        <v>Quadro</v>
      </c>
      <c r="Q3" s="96" t="str">
        <f>Input_dati!$B41</f>
        <v>Impiegato</v>
      </c>
      <c r="R3" s="96">
        <f>Input_dati!$B42</f>
        <v>0</v>
      </c>
      <c r="S3" s="96">
        <f>Input_dati!$B43</f>
        <v>0</v>
      </c>
      <c r="T3" s="96">
        <f>Input_dati!$B44</f>
        <v>0</v>
      </c>
      <c r="U3" s="96">
        <f>Input_dati!$B45</f>
        <v>0</v>
      </c>
      <c r="V3" s="96">
        <f>Input_dati!$B46</f>
        <v>0</v>
      </c>
      <c r="W3" s="144" t="s">
        <v>81</v>
      </c>
      <c r="X3" s="97" t="str">
        <f>Input_dati!$B3</f>
        <v>CORPORATE</v>
      </c>
      <c r="Y3" s="97" t="str">
        <f>Input_dati!$B4</f>
        <v>SALES</v>
      </c>
      <c r="Z3" s="97" t="str">
        <f>Input_dati!$B5</f>
        <v>R&amp;D</v>
      </c>
      <c r="AA3" s="97" t="str">
        <f>Input_dati!$B6</f>
        <v>IT</v>
      </c>
      <c r="AB3" s="97" t="str">
        <f>Input_dati!$B7</f>
        <v>HR</v>
      </c>
      <c r="AC3" s="97" t="str">
        <f>Input_dati!$B8</f>
        <v>MARKETING</v>
      </c>
      <c r="AD3" s="97">
        <f>Input_dati!$B9</f>
        <v>0</v>
      </c>
      <c r="AE3" s="97">
        <f>Input_dati!$B10</f>
        <v>0</v>
      </c>
      <c r="AF3" s="97">
        <f>Input_dati!$B11</f>
        <v>0</v>
      </c>
      <c r="AG3" s="97">
        <f>Input_dati!$B12</f>
        <v>0</v>
      </c>
      <c r="AH3" s="97">
        <f>Input_dati!$B13</f>
        <v>0</v>
      </c>
      <c r="AI3" s="97">
        <f>Input_dati!$B14</f>
        <v>0</v>
      </c>
      <c r="AJ3" s="97">
        <f>Input_dati!$B15</f>
        <v>0</v>
      </c>
      <c r="AK3" s="97">
        <f>Input_dati!$B16</f>
        <v>0</v>
      </c>
      <c r="AL3" s="97">
        <f>Input_dati!$B17</f>
        <v>0</v>
      </c>
      <c r="AM3" s="97">
        <f>Input_dati!$B18</f>
        <v>0</v>
      </c>
      <c r="AN3" s="97">
        <f>Input_dati!$B19</f>
        <v>0</v>
      </c>
      <c r="AO3" s="97">
        <f>Input_dati!$B20</f>
        <v>0</v>
      </c>
      <c r="AP3" s="97">
        <f>Input_dati!$B21</f>
        <v>0</v>
      </c>
      <c r="AQ3" s="97">
        <f>Input_dati!$B22</f>
        <v>0</v>
      </c>
      <c r="AR3" s="97">
        <f>Input_dati!$B23</f>
        <v>0</v>
      </c>
      <c r="AS3" s="97">
        <f>Input_dati!$B24</f>
        <v>0</v>
      </c>
      <c r="AT3" s="97">
        <f>Input_dati!$B25</f>
        <v>0</v>
      </c>
      <c r="AU3" s="97">
        <f>Input_dati!$B26</f>
        <v>0</v>
      </c>
      <c r="AV3" s="97">
        <f>Input_dati!$B27</f>
        <v>0</v>
      </c>
      <c r="AW3" s="97">
        <f>Input_dati!$B28</f>
        <v>0</v>
      </c>
      <c r="AX3" s="144" t="s">
        <v>81</v>
      </c>
    </row>
    <row r="4" spans="1:50">
      <c r="A4" s="162" t="s">
        <v>94</v>
      </c>
      <c r="B4" s="59">
        <f>Input_dati!B1</f>
        <v>43466</v>
      </c>
      <c r="C4" s="9">
        <v>8.1999999999999993</v>
      </c>
      <c r="D4" s="9">
        <v>8.1</v>
      </c>
      <c r="E4" s="137">
        <v>8.1499999999999986</v>
      </c>
      <c r="F4" s="9">
        <v>7.1</v>
      </c>
      <c r="G4" s="9">
        <v>7</v>
      </c>
      <c r="H4" s="9">
        <v>7.2</v>
      </c>
      <c r="I4" s="9">
        <v>6.5</v>
      </c>
      <c r="J4" s="9">
        <v>6</v>
      </c>
      <c r="K4" s="9"/>
      <c r="L4" s="9"/>
      <c r="M4" s="9"/>
      <c r="N4" s="137">
        <v>6.76</v>
      </c>
      <c r="O4" s="9">
        <v>7.1</v>
      </c>
      <c r="P4" s="9">
        <v>7</v>
      </c>
      <c r="Q4" s="9">
        <v>7.5</v>
      </c>
      <c r="R4" s="9"/>
      <c r="S4" s="9"/>
      <c r="T4" s="9"/>
      <c r="U4" s="9"/>
      <c r="V4" s="9"/>
      <c r="W4" s="137">
        <v>7.2</v>
      </c>
      <c r="X4" s="9">
        <v>7.1</v>
      </c>
      <c r="Y4" s="9">
        <v>7</v>
      </c>
      <c r="Z4" s="9">
        <v>7.5</v>
      </c>
      <c r="AA4" s="9">
        <v>6.5</v>
      </c>
      <c r="AB4" s="9">
        <v>6</v>
      </c>
      <c r="AC4" s="9">
        <v>7.2</v>
      </c>
      <c r="AD4" s="9"/>
      <c r="AE4" s="9"/>
      <c r="AF4" s="9"/>
      <c r="AG4" s="9"/>
      <c r="AH4" s="9"/>
      <c r="AI4" s="9"/>
      <c r="AJ4" s="9"/>
      <c r="AK4" s="9"/>
      <c r="AL4" s="9"/>
      <c r="AM4" s="9"/>
      <c r="AN4" s="9"/>
      <c r="AO4" s="9"/>
      <c r="AP4" s="9"/>
      <c r="AQ4" s="9"/>
      <c r="AR4" s="9"/>
      <c r="AS4" s="9"/>
      <c r="AT4" s="9"/>
      <c r="AU4" s="9"/>
      <c r="AV4" s="9"/>
      <c r="AW4" s="9"/>
      <c r="AX4" s="137">
        <v>6.8833333333333337</v>
      </c>
    </row>
    <row r="5" spans="1:50">
      <c r="A5" s="162"/>
      <c r="B5" s="59">
        <f>EDATE(B4,5)</f>
        <v>43617</v>
      </c>
      <c r="C5" s="9">
        <v>8.5</v>
      </c>
      <c r="D5" s="9">
        <v>8.5</v>
      </c>
      <c r="E5" s="137">
        <v>8.5</v>
      </c>
      <c r="F5" s="9">
        <v>7.2</v>
      </c>
      <c r="G5" s="9">
        <v>7</v>
      </c>
      <c r="H5" s="9">
        <v>7.3</v>
      </c>
      <c r="I5" s="9">
        <v>6.6</v>
      </c>
      <c r="J5" s="9">
        <v>6.1</v>
      </c>
      <c r="K5" s="9"/>
      <c r="L5" s="9"/>
      <c r="M5" s="9"/>
      <c r="N5" s="137">
        <v>6.8400000000000007</v>
      </c>
      <c r="O5" s="9">
        <v>7.2</v>
      </c>
      <c r="P5" s="9">
        <v>7</v>
      </c>
      <c r="Q5" s="9">
        <v>7.6</v>
      </c>
      <c r="R5" s="9"/>
      <c r="S5" s="9"/>
      <c r="T5" s="9"/>
      <c r="U5" s="9"/>
      <c r="V5" s="9"/>
      <c r="W5" s="137">
        <v>7.2666666666666657</v>
      </c>
      <c r="X5" s="9">
        <v>7.2</v>
      </c>
      <c r="Y5" s="9">
        <v>7</v>
      </c>
      <c r="Z5" s="9">
        <v>7.6</v>
      </c>
      <c r="AA5" s="9">
        <v>6.6</v>
      </c>
      <c r="AB5" s="9">
        <v>6.1</v>
      </c>
      <c r="AC5" s="9">
        <v>7.3</v>
      </c>
      <c r="AD5" s="9"/>
      <c r="AE5" s="9"/>
      <c r="AF5" s="9"/>
      <c r="AG5" s="9"/>
      <c r="AH5" s="9"/>
      <c r="AI5" s="9"/>
      <c r="AJ5" s="9"/>
      <c r="AK5" s="9"/>
      <c r="AL5" s="9"/>
      <c r="AM5" s="9"/>
      <c r="AN5" s="9"/>
      <c r="AO5" s="9"/>
      <c r="AP5" s="9"/>
      <c r="AQ5" s="9"/>
      <c r="AR5" s="9"/>
      <c r="AS5" s="9"/>
      <c r="AT5" s="9"/>
      <c r="AU5" s="9"/>
      <c r="AV5" s="9"/>
      <c r="AW5" s="9"/>
      <c r="AX5" s="137">
        <v>6.9666666666666659</v>
      </c>
    </row>
    <row r="6" spans="1:50">
      <c r="A6" s="162"/>
      <c r="B6" s="59">
        <f>EDATE(B5,6)</f>
        <v>43800</v>
      </c>
      <c r="C6" s="9">
        <v>8.6999999999999993</v>
      </c>
      <c r="D6" s="9">
        <v>8.6</v>
      </c>
      <c r="E6" s="137">
        <v>8.6499999999999986</v>
      </c>
      <c r="F6" s="9">
        <v>7.2</v>
      </c>
      <c r="G6" s="9">
        <v>7</v>
      </c>
      <c r="H6" s="9">
        <v>7.4</v>
      </c>
      <c r="I6" s="9">
        <v>6.7</v>
      </c>
      <c r="J6" s="9">
        <v>6.2</v>
      </c>
      <c r="K6" s="9"/>
      <c r="L6" s="9"/>
      <c r="M6" s="9"/>
      <c r="N6" s="137">
        <v>6.9</v>
      </c>
      <c r="O6" s="9">
        <v>7.2</v>
      </c>
      <c r="P6" s="9">
        <v>7.1</v>
      </c>
      <c r="Q6" s="9">
        <v>7.6</v>
      </c>
      <c r="R6" s="9"/>
      <c r="S6" s="9"/>
      <c r="T6" s="9"/>
      <c r="U6" s="9"/>
      <c r="V6" s="9"/>
      <c r="W6" s="137">
        <v>7.3</v>
      </c>
      <c r="X6" s="9">
        <v>7.2</v>
      </c>
      <c r="Y6" s="9">
        <v>7.1</v>
      </c>
      <c r="Z6" s="9">
        <v>7.6</v>
      </c>
      <c r="AA6" s="9">
        <v>6.7</v>
      </c>
      <c r="AB6" s="9">
        <v>6.2</v>
      </c>
      <c r="AC6" s="9">
        <v>7.4</v>
      </c>
      <c r="AD6" s="9"/>
      <c r="AE6" s="9"/>
      <c r="AF6" s="9"/>
      <c r="AG6" s="9"/>
      <c r="AH6" s="9"/>
      <c r="AI6" s="9"/>
      <c r="AJ6" s="9"/>
      <c r="AK6" s="9"/>
      <c r="AL6" s="9"/>
      <c r="AM6" s="9"/>
      <c r="AN6" s="9"/>
      <c r="AO6" s="9"/>
      <c r="AP6" s="9"/>
      <c r="AQ6" s="9"/>
      <c r="AR6" s="9"/>
      <c r="AS6" s="9"/>
      <c r="AT6" s="9"/>
      <c r="AU6" s="9"/>
      <c r="AV6" s="9"/>
      <c r="AW6" s="9"/>
      <c r="AX6" s="137">
        <v>7.0333333333333323</v>
      </c>
    </row>
    <row r="7" spans="1:50">
      <c r="A7" s="30"/>
      <c r="B7" s="136"/>
      <c r="C7" s="137"/>
      <c r="D7" s="137"/>
      <c r="E7" s="137"/>
      <c r="F7" s="137"/>
      <c r="G7" s="137"/>
      <c r="H7" s="137"/>
      <c r="I7" s="137"/>
      <c r="J7" s="137"/>
      <c r="K7" s="9"/>
      <c r="L7" s="9"/>
      <c r="M7" s="9"/>
      <c r="N7" s="9"/>
      <c r="O7" s="137"/>
      <c r="P7" s="137"/>
      <c r="Q7" s="137"/>
      <c r="R7" s="9"/>
      <c r="S7" s="9"/>
      <c r="T7" s="9"/>
      <c r="U7" s="9"/>
      <c r="V7" s="9"/>
      <c r="W7" s="9"/>
      <c r="X7" s="137"/>
      <c r="Y7" s="137"/>
      <c r="Z7" s="137"/>
      <c r="AA7" s="137"/>
      <c r="AB7" s="137"/>
      <c r="AC7" s="137"/>
      <c r="AD7" s="9"/>
      <c r="AE7" s="9"/>
      <c r="AF7" s="9"/>
      <c r="AG7" s="9"/>
      <c r="AH7" s="9"/>
      <c r="AI7" s="9"/>
      <c r="AJ7" s="9"/>
      <c r="AK7" s="9"/>
      <c r="AL7" s="9"/>
      <c r="AM7" s="9"/>
      <c r="AN7" s="9"/>
      <c r="AO7" s="9"/>
      <c r="AP7" s="9"/>
      <c r="AQ7" s="9"/>
      <c r="AR7" s="9"/>
      <c r="AS7" s="9"/>
      <c r="AT7" s="9"/>
      <c r="AU7" s="9"/>
      <c r="AV7" s="9"/>
      <c r="AW7" s="9"/>
      <c r="AX7" s="9"/>
    </row>
    <row r="8" spans="1:50">
      <c r="A8" s="30"/>
      <c r="B8" s="59"/>
      <c r="C8" s="9"/>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row>
    <row r="9" spans="1:50">
      <c r="A9" s="30"/>
      <c r="B9" s="59"/>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row>
    <row r="10" spans="1:50">
      <c r="A10" s="30"/>
      <c r="B10" s="5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row>
    <row r="11" spans="1:50">
      <c r="A11" s="30"/>
      <c r="B11" s="59"/>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row>
    <row r="12" spans="1:50">
      <c r="A12" s="30"/>
      <c r="B12" s="5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row>
    <row r="13" spans="1:50">
      <c r="A13" s="30"/>
      <c r="B13" s="59"/>
      <c r="C13" s="9"/>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row>
    <row r="14" spans="1:50">
      <c r="A14" s="30"/>
      <c r="B14" s="59"/>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row>
    <row r="15" spans="1:50">
      <c r="A15" s="30"/>
      <c r="B15" s="59"/>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row>
    <row r="16" spans="1:50">
      <c r="A16" s="30"/>
      <c r="B16" s="59"/>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row>
    <row r="17" spans="1:50">
      <c r="A17" s="30"/>
      <c r="B17" s="59"/>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row>
    <row r="18" spans="1:50" customFormat="1">
      <c r="A18" s="30"/>
      <c r="B18" s="5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row>
    <row r="19" spans="1:50" customFormat="1">
      <c r="A19" s="88"/>
      <c r="B19" s="95"/>
      <c r="C19" s="96" t="s">
        <v>49</v>
      </c>
      <c r="D19" s="96" t="s">
        <v>38</v>
      </c>
      <c r="E19" s="144" t="s">
        <v>81</v>
      </c>
      <c r="F19" s="96" t="str">
        <f>Input_dati!$B30</f>
        <v>Fino a 30 anni</v>
      </c>
      <c r="G19" s="96" t="str">
        <f>Input_dati!$B31</f>
        <v>31-35 anni</v>
      </c>
      <c r="H19" s="96" t="str">
        <f>Input_dati!$B32</f>
        <v>36-45 anni</v>
      </c>
      <c r="I19" s="96" t="str">
        <f>Input_dati!$B33</f>
        <v>46-55 anni</v>
      </c>
      <c r="J19" s="96" t="str">
        <f>Input_dati!$B34</f>
        <v>Oltre 55 anni</v>
      </c>
      <c r="K19" s="96">
        <f>Input_dati!$B35</f>
        <v>0</v>
      </c>
      <c r="L19" s="96">
        <f>Input_dati!$B36</f>
        <v>0</v>
      </c>
      <c r="M19" s="96">
        <f>Input_dati!$B37</f>
        <v>0</v>
      </c>
      <c r="N19" s="144" t="s">
        <v>81</v>
      </c>
      <c r="O19" s="96" t="str">
        <f>Input_dati!$B39</f>
        <v>Dirigente</v>
      </c>
      <c r="P19" s="96" t="str">
        <f>Input_dati!$B40</f>
        <v>Quadro</v>
      </c>
      <c r="Q19" s="96" t="str">
        <f>Input_dati!$B41</f>
        <v>Impiegato</v>
      </c>
      <c r="R19" s="96">
        <f>Input_dati!$B42</f>
        <v>0</v>
      </c>
      <c r="S19" s="96">
        <f>Input_dati!$B43</f>
        <v>0</v>
      </c>
      <c r="T19" s="96">
        <f>Input_dati!$B44</f>
        <v>0</v>
      </c>
      <c r="U19" s="96">
        <f>Input_dati!$B45</f>
        <v>0</v>
      </c>
      <c r="V19" s="96">
        <f>Input_dati!$B46</f>
        <v>0</v>
      </c>
      <c r="W19" s="144" t="s">
        <v>81</v>
      </c>
      <c r="X19" s="97" t="str">
        <f>Input_dati!$B3</f>
        <v>CORPORATE</v>
      </c>
      <c r="Y19" s="97" t="str">
        <f>Input_dati!$B4</f>
        <v>SALES</v>
      </c>
      <c r="Z19" s="97" t="str">
        <f>Input_dati!$B5</f>
        <v>R&amp;D</v>
      </c>
      <c r="AA19" s="97" t="str">
        <f>Input_dati!$B6</f>
        <v>IT</v>
      </c>
      <c r="AB19" s="97" t="str">
        <f>Input_dati!$B7</f>
        <v>HR</v>
      </c>
      <c r="AC19" s="97" t="str">
        <f>Input_dati!$B8</f>
        <v>MARKETING</v>
      </c>
      <c r="AD19" s="97">
        <f>Input_dati!$B9</f>
        <v>0</v>
      </c>
      <c r="AE19" s="97">
        <f>Input_dati!$B10</f>
        <v>0</v>
      </c>
      <c r="AF19" s="97">
        <f>Input_dati!$B11</f>
        <v>0</v>
      </c>
      <c r="AG19" s="97">
        <f>Input_dati!$B12</f>
        <v>0</v>
      </c>
      <c r="AH19" s="97">
        <f>Input_dati!$B13</f>
        <v>0</v>
      </c>
      <c r="AI19" s="97">
        <f>Input_dati!$B14</f>
        <v>0</v>
      </c>
      <c r="AJ19" s="97">
        <f>Input_dati!$B15</f>
        <v>0</v>
      </c>
      <c r="AK19" s="97">
        <f>Input_dati!$B16</f>
        <v>0</v>
      </c>
      <c r="AL19" s="97">
        <f>Input_dati!$B17</f>
        <v>0</v>
      </c>
      <c r="AM19" s="97">
        <f>Input_dati!$B18</f>
        <v>0</v>
      </c>
      <c r="AN19" s="97">
        <f>Input_dati!$B19</f>
        <v>0</v>
      </c>
      <c r="AO19" s="97">
        <f>Input_dati!$B20</f>
        <v>0</v>
      </c>
      <c r="AP19" s="97">
        <f>Input_dati!$B21</f>
        <v>0</v>
      </c>
      <c r="AQ19" s="97">
        <f>Input_dati!$B22</f>
        <v>0</v>
      </c>
      <c r="AR19" s="97">
        <f>Input_dati!$B23</f>
        <v>0</v>
      </c>
      <c r="AS19" s="97">
        <f>Input_dati!$B24</f>
        <v>0</v>
      </c>
      <c r="AT19" s="97">
        <f>Input_dati!$B25</f>
        <v>0</v>
      </c>
      <c r="AU19" s="97">
        <f>Input_dati!$B26</f>
        <v>0</v>
      </c>
      <c r="AV19" s="97">
        <f>Input_dati!$B27</f>
        <v>0</v>
      </c>
      <c r="AW19" s="97">
        <f>Input_dati!$B28</f>
        <v>0</v>
      </c>
      <c r="AX19" s="144" t="s">
        <v>81</v>
      </c>
    </row>
    <row r="20" spans="1:50">
      <c r="A20" s="159" t="s">
        <v>95</v>
      </c>
      <c r="B20" s="59">
        <f>Input_dati!B1</f>
        <v>43466</v>
      </c>
      <c r="C20" s="9"/>
      <c r="D20" s="9"/>
      <c r="E20" s="9"/>
      <c r="F20" s="9">
        <v>7.1</v>
      </c>
      <c r="G20" s="9">
        <v>7</v>
      </c>
      <c r="H20" s="9">
        <v>7.2</v>
      </c>
      <c r="I20" s="9">
        <v>6.5</v>
      </c>
      <c r="J20" s="9">
        <v>6</v>
      </c>
      <c r="K20" s="9"/>
      <c r="L20" s="9"/>
      <c r="M20" s="9"/>
      <c r="N20" s="137">
        <v>6.76</v>
      </c>
      <c r="O20" s="9"/>
      <c r="P20" s="9"/>
      <c r="Q20" s="9"/>
      <c r="R20" s="9"/>
      <c r="S20" s="9"/>
      <c r="T20" s="9"/>
      <c r="U20" s="9"/>
      <c r="V20" s="9"/>
      <c r="W20" s="9"/>
      <c r="X20" s="9">
        <v>7.1</v>
      </c>
      <c r="Y20" s="9">
        <v>7</v>
      </c>
      <c r="Z20" s="9">
        <v>7.5</v>
      </c>
      <c r="AA20" s="9">
        <v>6.5</v>
      </c>
      <c r="AB20" s="9">
        <v>6</v>
      </c>
      <c r="AC20" s="9">
        <v>7.2</v>
      </c>
      <c r="AD20" s="9"/>
      <c r="AE20" s="9"/>
      <c r="AF20" s="9"/>
      <c r="AG20" s="9"/>
      <c r="AH20" s="9"/>
      <c r="AI20" s="9"/>
      <c r="AJ20" s="9"/>
      <c r="AK20" s="9"/>
      <c r="AL20" s="9"/>
      <c r="AM20" s="9"/>
      <c r="AN20" s="9"/>
      <c r="AO20" s="9"/>
      <c r="AP20" s="9"/>
      <c r="AQ20" s="9"/>
      <c r="AR20" s="9"/>
      <c r="AS20" s="9"/>
      <c r="AT20" s="9"/>
      <c r="AU20" s="9"/>
      <c r="AV20" s="9"/>
      <c r="AW20" s="9"/>
      <c r="AX20" s="137">
        <v>6.8833333333333337</v>
      </c>
    </row>
    <row r="21" spans="1:50">
      <c r="A21" s="159"/>
      <c r="B21" s="59">
        <f>EDATE(B20,5)</f>
        <v>43617</v>
      </c>
      <c r="C21" s="9"/>
      <c r="D21" s="9"/>
      <c r="E21" s="9"/>
      <c r="F21" s="9">
        <v>7.2</v>
      </c>
      <c r="G21" s="9">
        <v>7</v>
      </c>
      <c r="H21" s="9">
        <v>7.3</v>
      </c>
      <c r="I21" s="9">
        <v>6.6</v>
      </c>
      <c r="J21" s="9">
        <v>6.1</v>
      </c>
      <c r="K21" s="9"/>
      <c r="L21" s="9"/>
      <c r="M21" s="9"/>
      <c r="N21" s="137">
        <v>6.8400000000000007</v>
      </c>
      <c r="O21" s="9"/>
      <c r="P21" s="9"/>
      <c r="Q21" s="9"/>
      <c r="R21" s="9"/>
      <c r="S21" s="9"/>
      <c r="T21" s="9"/>
      <c r="U21" s="9"/>
      <c r="V21" s="9"/>
      <c r="W21" s="9"/>
      <c r="X21" s="9">
        <v>7.2</v>
      </c>
      <c r="Y21" s="9">
        <v>7</v>
      </c>
      <c r="Z21" s="9">
        <v>7.6</v>
      </c>
      <c r="AA21" s="9">
        <v>6.6</v>
      </c>
      <c r="AB21" s="9">
        <v>6.1</v>
      </c>
      <c r="AC21" s="9">
        <v>7.3</v>
      </c>
      <c r="AD21" s="9"/>
      <c r="AE21" s="9"/>
      <c r="AF21" s="9"/>
      <c r="AG21" s="9"/>
      <c r="AH21" s="9"/>
      <c r="AI21" s="9"/>
      <c r="AJ21" s="9"/>
      <c r="AK21" s="9"/>
      <c r="AL21" s="9"/>
      <c r="AM21" s="9"/>
      <c r="AN21" s="9"/>
      <c r="AO21" s="9"/>
      <c r="AP21" s="9"/>
      <c r="AQ21" s="9"/>
      <c r="AR21" s="9"/>
      <c r="AS21" s="9"/>
      <c r="AT21" s="9"/>
      <c r="AU21" s="9"/>
      <c r="AV21" s="9"/>
      <c r="AW21" s="9"/>
      <c r="AX21" s="137">
        <v>6.9666666666666659</v>
      </c>
    </row>
    <row r="22" spans="1:50">
      <c r="A22" s="159"/>
      <c r="B22" s="59">
        <f>EDATE(B21,6)</f>
        <v>43800</v>
      </c>
      <c r="C22" s="9"/>
      <c r="D22" s="9"/>
      <c r="E22" s="9"/>
      <c r="F22" s="9">
        <v>7.2</v>
      </c>
      <c r="G22" s="9">
        <v>7</v>
      </c>
      <c r="H22" s="9">
        <v>7.4</v>
      </c>
      <c r="I22" s="9">
        <v>6.7</v>
      </c>
      <c r="J22" s="9">
        <v>6.2</v>
      </c>
      <c r="K22" s="9"/>
      <c r="L22" s="9"/>
      <c r="M22" s="9"/>
      <c r="N22" s="137">
        <v>6.9</v>
      </c>
      <c r="O22" s="9"/>
      <c r="P22" s="9"/>
      <c r="Q22" s="9"/>
      <c r="R22" s="9"/>
      <c r="S22" s="9"/>
      <c r="T22" s="9"/>
      <c r="U22" s="9"/>
      <c r="V22" s="9"/>
      <c r="W22" s="9"/>
      <c r="X22" s="9">
        <v>7.2</v>
      </c>
      <c r="Y22" s="9">
        <v>7.1</v>
      </c>
      <c r="Z22" s="9">
        <v>7.6</v>
      </c>
      <c r="AA22" s="9">
        <v>6.7</v>
      </c>
      <c r="AB22" s="9">
        <v>6.2</v>
      </c>
      <c r="AC22" s="9">
        <v>7.4</v>
      </c>
      <c r="AD22" s="9"/>
      <c r="AE22" s="9"/>
      <c r="AF22" s="9"/>
      <c r="AG22" s="9"/>
      <c r="AH22" s="9"/>
      <c r="AI22" s="9"/>
      <c r="AJ22" s="9"/>
      <c r="AK22" s="9"/>
      <c r="AL22" s="9"/>
      <c r="AM22" s="9"/>
      <c r="AN22" s="9"/>
      <c r="AO22" s="9"/>
      <c r="AP22" s="9"/>
      <c r="AQ22" s="9"/>
      <c r="AR22" s="9"/>
      <c r="AS22" s="9"/>
      <c r="AT22" s="9"/>
      <c r="AU22" s="9"/>
      <c r="AV22" s="9"/>
      <c r="AW22" s="9"/>
      <c r="AX22" s="137">
        <v>7.0333333333333323</v>
      </c>
    </row>
    <row r="23" spans="1:50">
      <c r="A23" s="31"/>
      <c r="B23" s="136"/>
      <c r="C23" s="9"/>
      <c r="D23" s="9"/>
      <c r="E23" s="9"/>
      <c r="F23" s="137"/>
      <c r="G23" s="137"/>
      <c r="H23" s="137"/>
      <c r="I23" s="137"/>
      <c r="J23" s="137"/>
      <c r="K23" s="9"/>
      <c r="L23" s="9"/>
      <c r="M23" s="9"/>
      <c r="N23" s="9"/>
      <c r="O23" s="9"/>
      <c r="P23" s="9"/>
      <c r="Q23" s="9"/>
      <c r="R23" s="9"/>
      <c r="S23" s="9"/>
      <c r="T23" s="9"/>
      <c r="U23" s="9"/>
      <c r="V23" s="9"/>
      <c r="W23" s="9"/>
      <c r="X23" s="137"/>
      <c r="Y23" s="137"/>
      <c r="Z23" s="137"/>
      <c r="AA23" s="137"/>
      <c r="AB23" s="137"/>
      <c r="AC23" s="137"/>
      <c r="AD23" s="9"/>
      <c r="AE23" s="9"/>
      <c r="AF23" s="9"/>
      <c r="AG23" s="9"/>
      <c r="AH23" s="9"/>
      <c r="AI23" s="9"/>
      <c r="AJ23" s="9"/>
      <c r="AK23" s="9"/>
      <c r="AL23" s="9"/>
      <c r="AM23" s="9"/>
      <c r="AN23" s="9"/>
      <c r="AO23" s="9"/>
      <c r="AP23" s="9"/>
      <c r="AQ23" s="9"/>
      <c r="AR23" s="9"/>
      <c r="AS23" s="9"/>
      <c r="AT23" s="9"/>
      <c r="AU23" s="9"/>
      <c r="AV23" s="9"/>
      <c r="AW23" s="9"/>
      <c r="AX23" s="9"/>
    </row>
    <row r="24" spans="1:50">
      <c r="A24" s="31"/>
      <c r="B24" s="59"/>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row>
    <row r="25" spans="1:50">
      <c r="A25" s="31"/>
      <c r="B25" s="5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row>
    <row r="26" spans="1:50">
      <c r="A26" s="31"/>
      <c r="B26" s="5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row>
    <row r="27" spans="1:50">
      <c r="A27" s="31"/>
      <c r="B27" s="5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row>
    <row r="28" spans="1:50">
      <c r="A28" s="31"/>
      <c r="B28" s="59"/>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row>
    <row r="29" spans="1:50">
      <c r="A29" s="31"/>
      <c r="B29" s="5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row>
    <row r="30" spans="1:50">
      <c r="A30" s="31"/>
      <c r="B30" s="59"/>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row>
    <row r="31" spans="1:50">
      <c r="A31" s="31"/>
      <c r="B31" s="59"/>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row>
    <row r="32" spans="1:50">
      <c r="A32" s="31"/>
      <c r="B32" s="5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row>
    <row r="33" spans="1:50">
      <c r="A33" s="31"/>
      <c r="B33" s="5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row>
    <row r="34" spans="1:50">
      <c r="A34" s="31"/>
      <c r="B34" s="5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row>
    <row r="35" spans="1:50">
      <c r="A35" s="88"/>
      <c r="B35" s="95"/>
      <c r="C35" s="96" t="s">
        <v>49</v>
      </c>
      <c r="D35" s="96" t="s">
        <v>38</v>
      </c>
      <c r="E35" s="144" t="s">
        <v>81</v>
      </c>
      <c r="F35" s="96" t="str">
        <f>Input_dati!$B30</f>
        <v>Fino a 30 anni</v>
      </c>
      <c r="G35" s="96" t="str">
        <f>Input_dati!$B31</f>
        <v>31-35 anni</v>
      </c>
      <c r="H35" s="96" t="str">
        <f>Input_dati!$B32</f>
        <v>36-45 anni</v>
      </c>
      <c r="I35" s="96" t="str">
        <f>Input_dati!$B33</f>
        <v>46-55 anni</v>
      </c>
      <c r="J35" s="96" t="str">
        <f>Input_dati!$B34</f>
        <v>Oltre 55 anni</v>
      </c>
      <c r="K35" s="96">
        <f>Input_dati!$B35</f>
        <v>0</v>
      </c>
      <c r="L35" s="96">
        <f>Input_dati!$B36</f>
        <v>0</v>
      </c>
      <c r="M35" s="96">
        <f>Input_dati!$B37</f>
        <v>0</v>
      </c>
      <c r="N35" s="144" t="s">
        <v>81</v>
      </c>
      <c r="O35" s="96" t="str">
        <f>Input_dati!$B39</f>
        <v>Dirigente</v>
      </c>
      <c r="P35" s="96" t="str">
        <f>Input_dati!$B40</f>
        <v>Quadro</v>
      </c>
      <c r="Q35" s="96" t="str">
        <f>Input_dati!$B41</f>
        <v>Impiegato</v>
      </c>
      <c r="R35" s="96">
        <f>Input_dati!$B42</f>
        <v>0</v>
      </c>
      <c r="S35" s="96">
        <f>Input_dati!$B43</f>
        <v>0</v>
      </c>
      <c r="T35" s="96">
        <f>Input_dati!$B44</f>
        <v>0</v>
      </c>
      <c r="U35" s="96">
        <f>Input_dati!$B45</f>
        <v>0</v>
      </c>
      <c r="V35" s="96">
        <f>Input_dati!$B46</f>
        <v>0</v>
      </c>
      <c r="W35" s="144" t="s">
        <v>81</v>
      </c>
      <c r="X35" s="97" t="str">
        <f>Input_dati!$B3</f>
        <v>CORPORATE</v>
      </c>
      <c r="Y35" s="97" t="str">
        <f>Input_dati!$B4</f>
        <v>SALES</v>
      </c>
      <c r="Z35" s="97" t="str">
        <f>Input_dati!$B5</f>
        <v>R&amp;D</v>
      </c>
      <c r="AA35" s="97" t="str">
        <f>Input_dati!$B6</f>
        <v>IT</v>
      </c>
      <c r="AB35" s="97" t="str">
        <f>Input_dati!$B7</f>
        <v>HR</v>
      </c>
      <c r="AC35" s="97" t="str">
        <f>Input_dati!$B8</f>
        <v>MARKETING</v>
      </c>
      <c r="AD35" s="97">
        <f>Input_dati!$B9</f>
        <v>0</v>
      </c>
      <c r="AE35" s="97">
        <f>Input_dati!$B10</f>
        <v>0</v>
      </c>
      <c r="AF35" s="97">
        <f>Input_dati!$B11</f>
        <v>0</v>
      </c>
      <c r="AG35" s="97">
        <f>Input_dati!$B12</f>
        <v>0</v>
      </c>
      <c r="AH35" s="97">
        <f>Input_dati!$B13</f>
        <v>0</v>
      </c>
      <c r="AI35" s="97">
        <f>Input_dati!$B14</f>
        <v>0</v>
      </c>
      <c r="AJ35" s="97">
        <f>Input_dati!$B15</f>
        <v>0</v>
      </c>
      <c r="AK35" s="97">
        <f>Input_dati!$B16</f>
        <v>0</v>
      </c>
      <c r="AL35" s="97">
        <f>Input_dati!$B17</f>
        <v>0</v>
      </c>
      <c r="AM35" s="97">
        <f>Input_dati!$B18</f>
        <v>0</v>
      </c>
      <c r="AN35" s="97">
        <f>Input_dati!$B19</f>
        <v>0</v>
      </c>
      <c r="AO35" s="97">
        <f>Input_dati!$B20</f>
        <v>0</v>
      </c>
      <c r="AP35" s="97">
        <f>Input_dati!$B21</f>
        <v>0</v>
      </c>
      <c r="AQ35" s="97">
        <f>Input_dati!$B22</f>
        <v>0</v>
      </c>
      <c r="AR35" s="97">
        <f>Input_dati!$B23</f>
        <v>0</v>
      </c>
      <c r="AS35" s="97">
        <f>Input_dati!$B24</f>
        <v>0</v>
      </c>
      <c r="AT35" s="97">
        <f>Input_dati!$B25</f>
        <v>0</v>
      </c>
      <c r="AU35" s="97">
        <f>Input_dati!$B26</f>
        <v>0</v>
      </c>
      <c r="AV35" s="97">
        <f>Input_dati!$B27</f>
        <v>0</v>
      </c>
      <c r="AW35" s="97">
        <f>Input_dati!$B28</f>
        <v>0</v>
      </c>
      <c r="AX35" s="144" t="s">
        <v>81</v>
      </c>
    </row>
    <row r="36" spans="1:50">
      <c r="A36" s="159" t="s">
        <v>96</v>
      </c>
      <c r="B36" s="59">
        <f>Input_dati!B1</f>
        <v>43466</v>
      </c>
      <c r="C36" s="9"/>
      <c r="D36" s="9"/>
      <c r="E36" s="9"/>
      <c r="F36" s="9">
        <v>6.8</v>
      </c>
      <c r="G36" s="9">
        <v>6.9</v>
      </c>
      <c r="H36" s="9">
        <v>7</v>
      </c>
      <c r="I36" s="9">
        <v>7.1</v>
      </c>
      <c r="J36" s="9">
        <v>7.2</v>
      </c>
      <c r="K36" s="9"/>
      <c r="L36" s="9"/>
      <c r="M36" s="9"/>
      <c r="N36" s="137">
        <v>7</v>
      </c>
      <c r="O36" s="9"/>
      <c r="P36" s="9"/>
      <c r="Q36" s="9"/>
      <c r="R36" s="9"/>
      <c r="S36" s="9"/>
      <c r="T36" s="9"/>
      <c r="U36" s="9"/>
      <c r="V36" s="9"/>
      <c r="W36" s="9"/>
      <c r="X36" s="9">
        <v>7.1</v>
      </c>
      <c r="Y36" s="9">
        <v>7</v>
      </c>
      <c r="Z36" s="9">
        <v>7.5</v>
      </c>
      <c r="AA36" s="9">
        <v>6.5</v>
      </c>
      <c r="AB36" s="9">
        <v>6</v>
      </c>
      <c r="AC36" s="9">
        <v>7.2</v>
      </c>
      <c r="AD36" s="9"/>
      <c r="AE36" s="9"/>
      <c r="AF36" s="9"/>
      <c r="AG36" s="9"/>
      <c r="AH36" s="9"/>
      <c r="AI36" s="9"/>
      <c r="AJ36" s="9"/>
      <c r="AK36" s="9"/>
      <c r="AL36" s="9"/>
      <c r="AM36" s="9"/>
      <c r="AN36" s="9"/>
      <c r="AO36" s="9"/>
      <c r="AP36" s="9"/>
      <c r="AQ36" s="9"/>
      <c r="AR36" s="9"/>
      <c r="AS36" s="9"/>
      <c r="AT36" s="9"/>
      <c r="AU36" s="9"/>
      <c r="AV36" s="9"/>
      <c r="AW36" s="9"/>
      <c r="AX36" s="137">
        <v>6.8833333333333337</v>
      </c>
    </row>
    <row r="37" spans="1:50">
      <c r="A37" s="159"/>
      <c r="B37" s="59">
        <f>EDATE(B36,5)</f>
        <v>43617</v>
      </c>
      <c r="C37" s="9"/>
      <c r="D37" s="9"/>
      <c r="E37" s="9"/>
      <c r="F37" s="9">
        <v>6.8</v>
      </c>
      <c r="G37" s="9">
        <v>6.9</v>
      </c>
      <c r="H37" s="9">
        <v>7.1</v>
      </c>
      <c r="I37" s="9">
        <v>7</v>
      </c>
      <c r="J37" s="9">
        <v>7</v>
      </c>
      <c r="K37" s="9"/>
      <c r="L37" s="9"/>
      <c r="M37" s="9"/>
      <c r="N37" s="137">
        <v>6.9599999999999991</v>
      </c>
      <c r="O37" s="9"/>
      <c r="P37" s="9"/>
      <c r="Q37" s="9"/>
      <c r="R37" s="9"/>
      <c r="S37" s="9"/>
      <c r="T37" s="9"/>
      <c r="U37" s="9"/>
      <c r="V37" s="9"/>
      <c r="W37" s="9"/>
      <c r="X37" s="9">
        <v>7.2</v>
      </c>
      <c r="Y37" s="9">
        <v>7</v>
      </c>
      <c r="Z37" s="9">
        <v>7.6</v>
      </c>
      <c r="AA37" s="9">
        <v>6.6</v>
      </c>
      <c r="AB37" s="9">
        <v>6.1</v>
      </c>
      <c r="AC37" s="9">
        <v>7.3</v>
      </c>
      <c r="AD37" s="9"/>
      <c r="AE37" s="9"/>
      <c r="AF37" s="9"/>
      <c r="AG37" s="9"/>
      <c r="AH37" s="9"/>
      <c r="AI37" s="9"/>
      <c r="AJ37" s="9"/>
      <c r="AK37" s="9"/>
      <c r="AL37" s="9"/>
      <c r="AM37" s="9"/>
      <c r="AN37" s="9"/>
      <c r="AO37" s="9"/>
      <c r="AP37" s="9"/>
      <c r="AQ37" s="9"/>
      <c r="AR37" s="9"/>
      <c r="AS37" s="9"/>
      <c r="AT37" s="9"/>
      <c r="AU37" s="9"/>
      <c r="AV37" s="9"/>
      <c r="AW37" s="9"/>
      <c r="AX37" s="137">
        <v>6.9666666666666659</v>
      </c>
    </row>
    <row r="38" spans="1:50">
      <c r="A38" s="159"/>
      <c r="B38" s="59">
        <f>EDATE(B37,6)</f>
        <v>43800</v>
      </c>
      <c r="C38" s="9"/>
      <c r="D38" s="9"/>
      <c r="E38" s="9"/>
      <c r="F38" s="9">
        <v>7</v>
      </c>
      <c r="G38" s="9">
        <v>6.9</v>
      </c>
      <c r="H38" s="9">
        <v>7</v>
      </c>
      <c r="I38" s="9">
        <v>7.1</v>
      </c>
      <c r="J38" s="9">
        <v>7.2</v>
      </c>
      <c r="K38" s="9"/>
      <c r="L38" s="9"/>
      <c r="M38" s="9"/>
      <c r="N38" s="137">
        <v>7.0400000000000009</v>
      </c>
      <c r="O38" s="9"/>
      <c r="P38" s="9"/>
      <c r="Q38" s="9"/>
      <c r="R38" s="9"/>
      <c r="S38" s="9"/>
      <c r="T38" s="9"/>
      <c r="U38" s="9"/>
      <c r="V38" s="9"/>
      <c r="W38" s="9"/>
      <c r="X38" s="9">
        <v>7.2</v>
      </c>
      <c r="Y38" s="9">
        <v>7.1</v>
      </c>
      <c r="Z38" s="9">
        <v>7.6</v>
      </c>
      <c r="AA38" s="9">
        <v>6.7</v>
      </c>
      <c r="AB38" s="9">
        <v>6.2</v>
      </c>
      <c r="AC38" s="9">
        <v>7.4</v>
      </c>
      <c r="AD38" s="9"/>
      <c r="AE38" s="9"/>
      <c r="AF38" s="9"/>
      <c r="AG38" s="9"/>
      <c r="AH38" s="9"/>
      <c r="AI38" s="9"/>
      <c r="AJ38" s="9"/>
      <c r="AK38" s="9"/>
      <c r="AL38" s="9"/>
      <c r="AM38" s="9"/>
      <c r="AN38" s="9"/>
      <c r="AO38" s="9"/>
      <c r="AP38" s="9"/>
      <c r="AQ38" s="9"/>
      <c r="AR38" s="9"/>
      <c r="AS38" s="9"/>
      <c r="AT38" s="9"/>
      <c r="AU38" s="9"/>
      <c r="AV38" s="9"/>
      <c r="AW38" s="9"/>
      <c r="AX38" s="137">
        <v>7.0333333333333323</v>
      </c>
    </row>
    <row r="39" spans="1:50">
      <c r="A39" s="31"/>
      <c r="B39" s="136"/>
      <c r="C39" s="9"/>
      <c r="D39" s="9"/>
      <c r="E39" s="9"/>
      <c r="F39" s="137"/>
      <c r="G39" s="137"/>
      <c r="H39" s="137"/>
      <c r="I39" s="137"/>
      <c r="J39" s="137"/>
      <c r="K39" s="9"/>
      <c r="L39" s="9"/>
      <c r="M39" s="9"/>
      <c r="N39" s="9"/>
      <c r="O39" s="9"/>
      <c r="P39" s="9"/>
      <c r="Q39" s="9"/>
      <c r="R39" s="9"/>
      <c r="S39" s="9"/>
      <c r="T39" s="9"/>
      <c r="U39" s="9"/>
      <c r="V39" s="9"/>
      <c r="W39" s="9"/>
      <c r="X39" s="137"/>
      <c r="Y39" s="137"/>
      <c r="Z39" s="137"/>
      <c r="AA39" s="137"/>
      <c r="AB39" s="137"/>
      <c r="AC39" s="137"/>
      <c r="AD39" s="9"/>
      <c r="AE39" s="9"/>
      <c r="AF39" s="9"/>
      <c r="AG39" s="9"/>
      <c r="AH39" s="9"/>
      <c r="AI39" s="9"/>
      <c r="AJ39" s="9"/>
      <c r="AK39" s="9"/>
      <c r="AL39" s="9"/>
      <c r="AM39" s="9"/>
      <c r="AN39" s="9"/>
      <c r="AO39" s="9"/>
      <c r="AP39" s="9"/>
      <c r="AQ39" s="9"/>
      <c r="AR39" s="9"/>
      <c r="AS39" s="9"/>
      <c r="AT39" s="9"/>
      <c r="AU39" s="9"/>
      <c r="AV39" s="9"/>
      <c r="AW39" s="9"/>
      <c r="AX39" s="9"/>
    </row>
    <row r="40" spans="1:50">
      <c r="A40" s="31"/>
      <c r="B40" s="5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row>
    <row r="41" spans="1:50">
      <c r="A41" s="31"/>
      <c r="B41" s="5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row>
    <row r="42" spans="1:50">
      <c r="A42" s="31"/>
      <c r="B42" s="5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row>
    <row r="43" spans="1:50">
      <c r="A43" s="31"/>
      <c r="B43" s="59"/>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row>
    <row r="44" spans="1:50">
      <c r="A44" s="31"/>
      <c r="B44" s="59"/>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row>
    <row r="45" spans="1:50">
      <c r="A45" s="31"/>
      <c r="B45" s="5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row>
    <row r="46" spans="1:50">
      <c r="A46" s="31"/>
      <c r="B46" s="59"/>
      <c r="C46" s="9"/>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row>
    <row r="47" spans="1:50">
      <c r="A47" s="31"/>
      <c r="B47" s="59"/>
      <c r="C47" s="9"/>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row>
    <row r="48" spans="1:50">
      <c r="A48" s="31"/>
      <c r="B48" s="59"/>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row>
    <row r="49" spans="1:50">
      <c r="A49" s="31"/>
      <c r="B49" s="5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row>
    <row r="50" spans="1:50">
      <c r="A50" s="31"/>
      <c r="B50" s="59"/>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row>
    <row r="51" spans="1:50">
      <c r="A51" s="88"/>
      <c r="B51" s="95"/>
      <c r="C51" s="96" t="s">
        <v>49</v>
      </c>
      <c r="D51" s="96" t="s">
        <v>38</v>
      </c>
      <c r="E51" s="144" t="s">
        <v>81</v>
      </c>
      <c r="F51" s="96" t="str">
        <f>Input_dati!$B30</f>
        <v>Fino a 30 anni</v>
      </c>
      <c r="G51" s="96" t="str">
        <f>Input_dati!$B31</f>
        <v>31-35 anni</v>
      </c>
      <c r="H51" s="96" t="str">
        <f>Input_dati!$B32</f>
        <v>36-45 anni</v>
      </c>
      <c r="I51" s="96" t="str">
        <f>Input_dati!$B33</f>
        <v>46-55 anni</v>
      </c>
      <c r="J51" s="96" t="str">
        <f>Input_dati!$B34</f>
        <v>Oltre 55 anni</v>
      </c>
      <c r="K51" s="96">
        <f>Input_dati!$B35</f>
        <v>0</v>
      </c>
      <c r="L51" s="96">
        <f>Input_dati!$B36</f>
        <v>0</v>
      </c>
      <c r="M51" s="96">
        <f>Input_dati!$B37</f>
        <v>0</v>
      </c>
      <c r="N51" s="144" t="s">
        <v>81</v>
      </c>
      <c r="O51" s="96" t="str">
        <f>Input_dati!$B39</f>
        <v>Dirigente</v>
      </c>
      <c r="P51" s="96" t="str">
        <f>Input_dati!$B40</f>
        <v>Quadro</v>
      </c>
      <c r="Q51" s="96" t="str">
        <f>Input_dati!$B41</f>
        <v>Impiegato</v>
      </c>
      <c r="R51" s="96">
        <f>Input_dati!$B42</f>
        <v>0</v>
      </c>
      <c r="S51" s="96">
        <f>Input_dati!$B43</f>
        <v>0</v>
      </c>
      <c r="T51" s="96">
        <f>Input_dati!$B44</f>
        <v>0</v>
      </c>
      <c r="U51" s="96">
        <f>Input_dati!$B45</f>
        <v>0</v>
      </c>
      <c r="V51" s="96">
        <f>Input_dati!$B46</f>
        <v>0</v>
      </c>
      <c r="W51" s="144" t="s">
        <v>81</v>
      </c>
      <c r="X51" s="97" t="str">
        <f>Input_dati!$B3</f>
        <v>CORPORATE</v>
      </c>
      <c r="Y51" s="97" t="str">
        <f>Input_dati!$B4</f>
        <v>SALES</v>
      </c>
      <c r="Z51" s="97" t="str">
        <f>Input_dati!$B5</f>
        <v>R&amp;D</v>
      </c>
      <c r="AA51" s="97" t="str">
        <f>Input_dati!$B6</f>
        <v>IT</v>
      </c>
      <c r="AB51" s="97" t="str">
        <f>Input_dati!$B7</f>
        <v>HR</v>
      </c>
      <c r="AC51" s="97" t="str">
        <f>Input_dati!$B8</f>
        <v>MARKETING</v>
      </c>
      <c r="AD51" s="97">
        <f>Input_dati!$B9</f>
        <v>0</v>
      </c>
      <c r="AE51" s="97">
        <f>Input_dati!$B10</f>
        <v>0</v>
      </c>
      <c r="AF51" s="97">
        <f>Input_dati!$B11</f>
        <v>0</v>
      </c>
      <c r="AG51" s="97">
        <f>Input_dati!$B12</f>
        <v>0</v>
      </c>
      <c r="AH51" s="97">
        <f>Input_dati!$B13</f>
        <v>0</v>
      </c>
      <c r="AI51" s="97">
        <f>Input_dati!$B14</f>
        <v>0</v>
      </c>
      <c r="AJ51" s="97">
        <f>Input_dati!$B15</f>
        <v>0</v>
      </c>
      <c r="AK51" s="97">
        <f>Input_dati!$B16</f>
        <v>0</v>
      </c>
      <c r="AL51" s="97">
        <f>Input_dati!$B17</f>
        <v>0</v>
      </c>
      <c r="AM51" s="97">
        <f>Input_dati!$B18</f>
        <v>0</v>
      </c>
      <c r="AN51" s="97">
        <f>Input_dati!$B19</f>
        <v>0</v>
      </c>
      <c r="AO51" s="97">
        <f>Input_dati!$B20</f>
        <v>0</v>
      </c>
      <c r="AP51" s="97">
        <f>Input_dati!$B21</f>
        <v>0</v>
      </c>
      <c r="AQ51" s="97">
        <f>Input_dati!$B22</f>
        <v>0</v>
      </c>
      <c r="AR51" s="97">
        <f>Input_dati!$B23</f>
        <v>0</v>
      </c>
      <c r="AS51" s="97">
        <f>Input_dati!$B24</f>
        <v>0</v>
      </c>
      <c r="AT51" s="97">
        <f>Input_dati!$B25</f>
        <v>0</v>
      </c>
      <c r="AU51" s="97">
        <f>Input_dati!$B26</f>
        <v>0</v>
      </c>
      <c r="AV51" s="97">
        <f>Input_dati!$B27</f>
        <v>0</v>
      </c>
      <c r="AW51" s="97">
        <f>Input_dati!$B28</f>
        <v>0</v>
      </c>
      <c r="AX51" s="144" t="s">
        <v>81</v>
      </c>
    </row>
    <row r="52" spans="1:50">
      <c r="A52" s="159" t="s">
        <v>97</v>
      </c>
      <c r="B52" s="59">
        <f>Input_dati!B1</f>
        <v>43466</v>
      </c>
      <c r="C52" s="9"/>
      <c r="D52" s="9"/>
      <c r="E52" s="9"/>
      <c r="F52" s="9">
        <v>6.2</v>
      </c>
      <c r="G52" s="9">
        <v>6.1</v>
      </c>
      <c r="H52" s="9">
        <v>6</v>
      </c>
      <c r="I52" s="9">
        <v>6.3</v>
      </c>
      <c r="J52" s="9">
        <v>6.8</v>
      </c>
      <c r="K52" s="9"/>
      <c r="L52" s="9"/>
      <c r="M52" s="9"/>
      <c r="N52" s="137">
        <v>6.28</v>
      </c>
      <c r="O52" s="9"/>
      <c r="P52" s="9"/>
      <c r="Q52" s="9"/>
      <c r="R52" s="9"/>
      <c r="S52" s="9"/>
      <c r="T52" s="9"/>
      <c r="U52" s="9"/>
      <c r="V52" s="9"/>
      <c r="W52" s="9"/>
      <c r="X52" s="9">
        <v>7.1</v>
      </c>
      <c r="Y52" s="9">
        <v>7</v>
      </c>
      <c r="Z52" s="9">
        <v>7.5</v>
      </c>
      <c r="AA52" s="9">
        <v>6.5</v>
      </c>
      <c r="AB52" s="9">
        <v>6</v>
      </c>
      <c r="AC52" s="9">
        <v>7.2</v>
      </c>
      <c r="AD52" s="9"/>
      <c r="AE52" s="9"/>
      <c r="AF52" s="9"/>
      <c r="AG52" s="9"/>
      <c r="AH52" s="9"/>
      <c r="AI52" s="9"/>
      <c r="AJ52" s="9"/>
      <c r="AK52" s="9"/>
      <c r="AL52" s="9"/>
      <c r="AM52" s="9"/>
      <c r="AN52" s="9"/>
      <c r="AO52" s="9"/>
      <c r="AP52" s="9"/>
      <c r="AQ52" s="9"/>
      <c r="AR52" s="9"/>
      <c r="AS52" s="9"/>
      <c r="AT52" s="9"/>
      <c r="AU52" s="9"/>
      <c r="AV52" s="9"/>
      <c r="AW52" s="9"/>
      <c r="AX52" s="137">
        <v>6.8833333333333337</v>
      </c>
    </row>
    <row r="53" spans="1:50">
      <c r="A53" s="159"/>
      <c r="B53" s="59">
        <f>EDATE(B52,5)</f>
        <v>43617</v>
      </c>
      <c r="C53" s="9"/>
      <c r="D53" s="9"/>
      <c r="E53" s="9"/>
      <c r="F53" s="9">
        <v>6.2</v>
      </c>
      <c r="G53" s="9">
        <v>6.2</v>
      </c>
      <c r="H53" s="9">
        <v>6.1</v>
      </c>
      <c r="I53" s="9">
        <v>6.4</v>
      </c>
      <c r="J53" s="9">
        <v>6.9</v>
      </c>
      <c r="K53" s="9"/>
      <c r="L53" s="9"/>
      <c r="M53" s="9"/>
      <c r="N53" s="137">
        <v>6.3599999999999994</v>
      </c>
      <c r="O53" s="9"/>
      <c r="P53" s="9"/>
      <c r="Q53" s="9"/>
      <c r="R53" s="9"/>
      <c r="S53" s="9"/>
      <c r="T53" s="9"/>
      <c r="U53" s="9"/>
      <c r="V53" s="9"/>
      <c r="W53" s="9"/>
      <c r="X53" s="9">
        <v>7.2</v>
      </c>
      <c r="Y53" s="9">
        <v>7</v>
      </c>
      <c r="Z53" s="9">
        <v>7.6</v>
      </c>
      <c r="AA53" s="9">
        <v>6.6</v>
      </c>
      <c r="AB53" s="9">
        <v>6.1</v>
      </c>
      <c r="AC53" s="9">
        <v>7.3</v>
      </c>
      <c r="AD53" s="9"/>
      <c r="AE53" s="9"/>
      <c r="AF53" s="9"/>
      <c r="AG53" s="9"/>
      <c r="AH53" s="9"/>
      <c r="AI53" s="9"/>
      <c r="AJ53" s="9"/>
      <c r="AK53" s="9"/>
      <c r="AL53" s="9"/>
      <c r="AM53" s="9"/>
      <c r="AN53" s="9"/>
      <c r="AO53" s="9"/>
      <c r="AP53" s="9"/>
      <c r="AQ53" s="9"/>
      <c r="AR53" s="9"/>
      <c r="AS53" s="9"/>
      <c r="AT53" s="9"/>
      <c r="AU53" s="9"/>
      <c r="AV53" s="9"/>
      <c r="AW53" s="9"/>
      <c r="AX53" s="137">
        <v>6.9666666666666659</v>
      </c>
    </row>
    <row r="54" spans="1:50">
      <c r="A54" s="159"/>
      <c r="B54" s="59">
        <f>EDATE(B53,6)</f>
        <v>43800</v>
      </c>
      <c r="C54" s="9"/>
      <c r="D54" s="9"/>
      <c r="E54" s="9"/>
      <c r="F54" s="9">
        <v>6.3</v>
      </c>
      <c r="G54" s="9">
        <v>6.3</v>
      </c>
      <c r="H54" s="9">
        <v>6.2</v>
      </c>
      <c r="I54" s="9">
        <v>6.5</v>
      </c>
      <c r="J54" s="9">
        <v>7</v>
      </c>
      <c r="K54" s="9"/>
      <c r="L54" s="9"/>
      <c r="M54" s="9"/>
      <c r="N54" s="137">
        <v>6.4599999999999991</v>
      </c>
      <c r="O54" s="9"/>
      <c r="P54" s="9"/>
      <c r="Q54" s="9"/>
      <c r="R54" s="9"/>
      <c r="S54" s="9"/>
      <c r="T54" s="9"/>
      <c r="U54" s="9"/>
      <c r="V54" s="9"/>
      <c r="W54" s="9"/>
      <c r="X54" s="9">
        <v>7.2</v>
      </c>
      <c r="Y54" s="9">
        <v>7.1</v>
      </c>
      <c r="Z54" s="9">
        <v>7.6</v>
      </c>
      <c r="AA54" s="9">
        <v>6.7</v>
      </c>
      <c r="AB54" s="9">
        <v>6.2</v>
      </c>
      <c r="AC54" s="9">
        <v>7.4</v>
      </c>
      <c r="AD54" s="9"/>
      <c r="AE54" s="9"/>
      <c r="AF54" s="9"/>
      <c r="AG54" s="9"/>
      <c r="AH54" s="9"/>
      <c r="AI54" s="9"/>
      <c r="AJ54" s="9"/>
      <c r="AK54" s="9"/>
      <c r="AL54" s="9"/>
      <c r="AM54" s="9"/>
      <c r="AN54" s="9"/>
      <c r="AO54" s="9"/>
      <c r="AP54" s="9"/>
      <c r="AQ54" s="9"/>
      <c r="AR54" s="9"/>
      <c r="AS54" s="9"/>
      <c r="AT54" s="9"/>
      <c r="AU54" s="9"/>
      <c r="AV54" s="9"/>
      <c r="AW54" s="9"/>
      <c r="AX54" s="137">
        <v>7.0333333333333323</v>
      </c>
    </row>
    <row r="55" spans="1:50">
      <c r="A55" s="31"/>
      <c r="B55" s="136"/>
      <c r="C55" s="9"/>
      <c r="D55" s="9"/>
      <c r="E55" s="9"/>
      <c r="F55" s="137"/>
      <c r="G55" s="137"/>
      <c r="H55" s="137"/>
      <c r="I55" s="137"/>
      <c r="J55" s="137"/>
      <c r="K55" s="9"/>
      <c r="L55" s="9"/>
      <c r="M55" s="9"/>
      <c r="N55" s="9"/>
      <c r="O55" s="9"/>
      <c r="P55" s="9"/>
      <c r="Q55" s="9"/>
      <c r="R55" s="9"/>
      <c r="S55" s="9"/>
      <c r="T55" s="9"/>
      <c r="U55" s="9"/>
      <c r="V55" s="9"/>
      <c r="W55" s="9"/>
      <c r="X55" s="137"/>
      <c r="Y55" s="137"/>
      <c r="Z55" s="137"/>
      <c r="AA55" s="137"/>
      <c r="AB55" s="137"/>
      <c r="AC55" s="137"/>
      <c r="AD55" s="9"/>
      <c r="AE55" s="9"/>
      <c r="AF55" s="9"/>
      <c r="AG55" s="9"/>
      <c r="AH55" s="9"/>
      <c r="AI55" s="9"/>
      <c r="AJ55" s="9"/>
      <c r="AK55" s="9"/>
      <c r="AL55" s="9"/>
      <c r="AM55" s="9"/>
      <c r="AN55" s="9"/>
      <c r="AO55" s="9"/>
      <c r="AP55" s="9"/>
      <c r="AQ55" s="9"/>
      <c r="AR55" s="9"/>
      <c r="AS55" s="9"/>
      <c r="AT55" s="9"/>
      <c r="AU55" s="9"/>
      <c r="AV55" s="9"/>
      <c r="AW55" s="9"/>
      <c r="AX55" s="9"/>
    </row>
    <row r="56" spans="1:50">
      <c r="A56" s="31"/>
      <c r="B56" s="59"/>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row>
    <row r="57" spans="1:50">
      <c r="A57" s="31"/>
      <c r="B57" s="5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row>
    <row r="58" spans="1:50">
      <c r="A58" s="31"/>
      <c r="B58" s="5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row>
    <row r="59" spans="1:50">
      <c r="A59" s="31"/>
      <c r="B59" s="5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row>
    <row r="60" spans="1:50">
      <c r="A60" s="31"/>
      <c r="B60" s="59"/>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row>
    <row r="61" spans="1:50">
      <c r="A61" s="31"/>
      <c r="B61" s="59"/>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row>
    <row r="62" spans="1:50">
      <c r="A62" s="31"/>
      <c r="B62" s="5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row>
    <row r="63" spans="1:50">
      <c r="A63" s="31"/>
      <c r="B63" s="59"/>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row>
    <row r="64" spans="1:50">
      <c r="A64" s="31"/>
      <c r="B64" s="59"/>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row>
    <row r="65" spans="1:50">
      <c r="A65" s="31"/>
      <c r="B65" s="59"/>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row>
    <row r="66" spans="1:50">
      <c r="A66" s="31"/>
      <c r="B66" s="59"/>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row>
    <row r="67" spans="1:50">
      <c r="A67" s="94"/>
      <c r="B67" s="95"/>
      <c r="C67" s="96" t="s">
        <v>49</v>
      </c>
      <c r="D67" s="96" t="s">
        <v>38</v>
      </c>
      <c r="E67" s="144" t="s">
        <v>81</v>
      </c>
      <c r="F67" s="96" t="str">
        <f>Input_dati!$B30</f>
        <v>Fino a 30 anni</v>
      </c>
      <c r="G67" s="96" t="str">
        <f>Input_dati!$B31</f>
        <v>31-35 anni</v>
      </c>
      <c r="H67" s="96" t="str">
        <f>Input_dati!$B32</f>
        <v>36-45 anni</v>
      </c>
      <c r="I67" s="96" t="str">
        <f>Input_dati!$B33</f>
        <v>46-55 anni</v>
      </c>
      <c r="J67" s="96" t="str">
        <f>Input_dati!$B34</f>
        <v>Oltre 55 anni</v>
      </c>
      <c r="K67" s="96">
        <f>Input_dati!$B35</f>
        <v>0</v>
      </c>
      <c r="L67" s="96">
        <f>Input_dati!$B36</f>
        <v>0</v>
      </c>
      <c r="M67" s="96">
        <f>Input_dati!$B37</f>
        <v>0</v>
      </c>
      <c r="N67" s="144" t="s">
        <v>81</v>
      </c>
      <c r="O67" s="96" t="str">
        <f>Input_dati!$B39</f>
        <v>Dirigente</v>
      </c>
      <c r="P67" s="96" t="str">
        <f>Input_dati!$B40</f>
        <v>Quadro</v>
      </c>
      <c r="Q67" s="96" t="str">
        <f>Input_dati!$B41</f>
        <v>Impiegato</v>
      </c>
      <c r="R67" s="96">
        <f>Input_dati!$B42</f>
        <v>0</v>
      </c>
      <c r="S67" s="96">
        <f>Input_dati!$B43</f>
        <v>0</v>
      </c>
      <c r="T67" s="96">
        <f>Input_dati!$B44</f>
        <v>0</v>
      </c>
      <c r="U67" s="96">
        <f>Input_dati!$B45</f>
        <v>0</v>
      </c>
      <c r="V67" s="96">
        <f>Input_dati!$B46</f>
        <v>0</v>
      </c>
      <c r="W67" s="144" t="s">
        <v>81</v>
      </c>
      <c r="X67" s="97" t="str">
        <f>Input_dati!$B3</f>
        <v>CORPORATE</v>
      </c>
      <c r="Y67" s="97" t="str">
        <f>Input_dati!$B4</f>
        <v>SALES</v>
      </c>
      <c r="Z67" s="97" t="str">
        <f>Input_dati!$B5</f>
        <v>R&amp;D</v>
      </c>
      <c r="AA67" s="97" t="str">
        <f>Input_dati!$B6</f>
        <v>IT</v>
      </c>
      <c r="AB67" s="97" t="str">
        <f>Input_dati!$B7</f>
        <v>HR</v>
      </c>
      <c r="AC67" s="97" t="str">
        <f>Input_dati!$B8</f>
        <v>MARKETING</v>
      </c>
      <c r="AD67" s="97">
        <f>Input_dati!$B9</f>
        <v>0</v>
      </c>
      <c r="AE67" s="97">
        <f>Input_dati!$B10</f>
        <v>0</v>
      </c>
      <c r="AF67" s="97">
        <f>Input_dati!$B11</f>
        <v>0</v>
      </c>
      <c r="AG67" s="97">
        <f>Input_dati!$B12</f>
        <v>0</v>
      </c>
      <c r="AH67" s="97">
        <f>Input_dati!$B13</f>
        <v>0</v>
      </c>
      <c r="AI67" s="97">
        <f>Input_dati!$B14</f>
        <v>0</v>
      </c>
      <c r="AJ67" s="97">
        <f>Input_dati!$B15</f>
        <v>0</v>
      </c>
      <c r="AK67" s="97">
        <f>Input_dati!$B16</f>
        <v>0</v>
      </c>
      <c r="AL67" s="97">
        <f>Input_dati!$B17</f>
        <v>0</v>
      </c>
      <c r="AM67" s="97">
        <f>Input_dati!$B18</f>
        <v>0</v>
      </c>
      <c r="AN67" s="97">
        <f>Input_dati!$B19</f>
        <v>0</v>
      </c>
      <c r="AO67" s="97">
        <f>Input_dati!$B20</f>
        <v>0</v>
      </c>
      <c r="AP67" s="97">
        <f>Input_dati!$B21</f>
        <v>0</v>
      </c>
      <c r="AQ67" s="97">
        <f>Input_dati!$B22</f>
        <v>0</v>
      </c>
      <c r="AR67" s="97">
        <f>Input_dati!$B23</f>
        <v>0</v>
      </c>
      <c r="AS67" s="97">
        <f>Input_dati!$B24</f>
        <v>0</v>
      </c>
      <c r="AT67" s="97">
        <f>Input_dati!$B25</f>
        <v>0</v>
      </c>
      <c r="AU67" s="97">
        <f>Input_dati!$B26</f>
        <v>0</v>
      </c>
      <c r="AV67" s="97">
        <f>Input_dati!$B27</f>
        <v>0</v>
      </c>
      <c r="AW67" s="97">
        <f>Input_dati!$B28</f>
        <v>0</v>
      </c>
      <c r="AX67" s="144" t="s">
        <v>81</v>
      </c>
    </row>
    <row r="68" spans="1:50">
      <c r="A68" s="159" t="s">
        <v>98</v>
      </c>
      <c r="B68" s="59">
        <f>Input_dati!B1</f>
        <v>43466</v>
      </c>
      <c r="C68" s="9">
        <v>7.5</v>
      </c>
      <c r="D68" s="9">
        <v>7.4</v>
      </c>
      <c r="E68" s="137">
        <v>7.45</v>
      </c>
      <c r="F68" s="9">
        <v>6.8</v>
      </c>
      <c r="G68" s="9">
        <v>6.9</v>
      </c>
      <c r="H68" s="9">
        <v>7</v>
      </c>
      <c r="I68" s="9">
        <v>7.1</v>
      </c>
      <c r="J68" s="9">
        <v>7.2</v>
      </c>
      <c r="K68" s="9"/>
      <c r="L68" s="9"/>
      <c r="M68" s="9"/>
      <c r="N68" s="137">
        <v>7</v>
      </c>
      <c r="O68" s="9">
        <v>7.1</v>
      </c>
      <c r="P68" s="9">
        <v>7</v>
      </c>
      <c r="Q68" s="9">
        <v>7.5</v>
      </c>
      <c r="R68" s="9"/>
      <c r="S68" s="9"/>
      <c r="T68" s="9"/>
      <c r="U68" s="9"/>
      <c r="V68" s="9"/>
      <c r="W68" s="137">
        <v>7.2</v>
      </c>
      <c r="X68" s="9">
        <v>7.1</v>
      </c>
      <c r="Y68" s="9">
        <v>7</v>
      </c>
      <c r="Z68" s="9">
        <v>7.5</v>
      </c>
      <c r="AA68" s="9">
        <v>6.5</v>
      </c>
      <c r="AB68" s="9">
        <v>6</v>
      </c>
      <c r="AC68" s="9">
        <v>7.2</v>
      </c>
      <c r="AD68" s="9"/>
      <c r="AE68" s="9"/>
      <c r="AF68" s="9"/>
      <c r="AG68" s="9"/>
      <c r="AH68" s="9"/>
      <c r="AI68" s="9"/>
      <c r="AJ68" s="9"/>
      <c r="AK68" s="9"/>
      <c r="AL68" s="9"/>
      <c r="AM68" s="9"/>
      <c r="AN68" s="9"/>
      <c r="AO68" s="9"/>
      <c r="AP68" s="9"/>
      <c r="AQ68" s="9"/>
      <c r="AR68" s="9"/>
      <c r="AS68" s="9"/>
      <c r="AT68" s="9"/>
      <c r="AU68" s="9"/>
      <c r="AV68" s="9"/>
      <c r="AW68" s="9"/>
      <c r="AX68" s="137">
        <v>6.8833333333333337</v>
      </c>
    </row>
    <row r="69" spans="1:50">
      <c r="A69" s="159"/>
      <c r="B69" s="59">
        <f>EDATE(B68,5)</f>
        <v>43617</v>
      </c>
      <c r="C69" s="9">
        <v>7.6</v>
      </c>
      <c r="D69" s="9">
        <v>7.5</v>
      </c>
      <c r="E69" s="137">
        <v>7.55</v>
      </c>
      <c r="F69" s="9">
        <v>6.8</v>
      </c>
      <c r="G69" s="9">
        <v>6.9</v>
      </c>
      <c r="H69" s="9">
        <v>7.1</v>
      </c>
      <c r="I69" s="9">
        <v>7</v>
      </c>
      <c r="J69" s="9">
        <v>7</v>
      </c>
      <c r="K69" s="9"/>
      <c r="L69" s="9"/>
      <c r="M69" s="9"/>
      <c r="N69" s="137">
        <v>6.9599999999999991</v>
      </c>
      <c r="O69" s="9">
        <v>7.2</v>
      </c>
      <c r="P69" s="9">
        <v>7</v>
      </c>
      <c r="Q69" s="9">
        <v>7.6</v>
      </c>
      <c r="R69" s="9"/>
      <c r="S69" s="9"/>
      <c r="T69" s="9"/>
      <c r="U69" s="9"/>
      <c r="V69" s="9"/>
      <c r="W69" s="137">
        <v>7.2666666666666657</v>
      </c>
      <c r="X69" s="9">
        <v>7.2</v>
      </c>
      <c r="Y69" s="9">
        <v>7</v>
      </c>
      <c r="Z69" s="9">
        <v>7.6</v>
      </c>
      <c r="AA69" s="9">
        <v>6.6</v>
      </c>
      <c r="AB69" s="9">
        <v>6.1</v>
      </c>
      <c r="AC69" s="9">
        <v>7.3</v>
      </c>
      <c r="AD69" s="9"/>
      <c r="AE69" s="9"/>
      <c r="AF69" s="9"/>
      <c r="AG69" s="9"/>
      <c r="AH69" s="9"/>
      <c r="AI69" s="9"/>
      <c r="AJ69" s="9"/>
      <c r="AK69" s="9"/>
      <c r="AL69" s="9"/>
      <c r="AM69" s="9"/>
      <c r="AN69" s="9"/>
      <c r="AO69" s="9"/>
      <c r="AP69" s="9"/>
      <c r="AQ69" s="9"/>
      <c r="AR69" s="9"/>
      <c r="AS69" s="9"/>
      <c r="AT69" s="9"/>
      <c r="AU69" s="9"/>
      <c r="AV69" s="9"/>
      <c r="AW69" s="9"/>
      <c r="AX69" s="137">
        <v>6.9666666666666659</v>
      </c>
    </row>
    <row r="70" spans="1:50">
      <c r="A70" s="159"/>
      <c r="B70" s="59">
        <f>EDATE(B69,6)</f>
        <v>43800</v>
      </c>
      <c r="C70" s="9">
        <v>7.7</v>
      </c>
      <c r="D70" s="9">
        <v>7.8</v>
      </c>
      <c r="E70" s="137">
        <v>7.75</v>
      </c>
      <c r="F70" s="9">
        <v>7</v>
      </c>
      <c r="G70" s="9">
        <v>6.9</v>
      </c>
      <c r="H70" s="9">
        <v>7</v>
      </c>
      <c r="I70" s="9">
        <v>7.1</v>
      </c>
      <c r="J70" s="9">
        <v>7.2</v>
      </c>
      <c r="K70" s="9"/>
      <c r="L70" s="9"/>
      <c r="M70" s="9"/>
      <c r="N70" s="137">
        <v>7.0400000000000009</v>
      </c>
      <c r="O70" s="9">
        <v>7.2</v>
      </c>
      <c r="P70" s="9">
        <v>7.1</v>
      </c>
      <c r="Q70" s="9">
        <v>7.6</v>
      </c>
      <c r="R70" s="9"/>
      <c r="S70" s="9"/>
      <c r="T70" s="9"/>
      <c r="U70" s="9"/>
      <c r="V70" s="9"/>
      <c r="W70" s="137">
        <v>7.3</v>
      </c>
      <c r="X70" s="9">
        <v>7.2</v>
      </c>
      <c r="Y70" s="9">
        <v>7.1</v>
      </c>
      <c r="Z70" s="9">
        <v>7.6</v>
      </c>
      <c r="AA70" s="9">
        <v>6.7</v>
      </c>
      <c r="AB70" s="9">
        <v>6.2</v>
      </c>
      <c r="AC70" s="9">
        <v>7.4</v>
      </c>
      <c r="AD70" s="9"/>
      <c r="AE70" s="9"/>
      <c r="AF70" s="9"/>
      <c r="AG70" s="9"/>
      <c r="AH70" s="9"/>
      <c r="AI70" s="9"/>
      <c r="AJ70" s="9"/>
      <c r="AK70" s="9"/>
      <c r="AL70" s="9"/>
      <c r="AM70" s="9"/>
      <c r="AN70" s="9"/>
      <c r="AO70" s="9"/>
      <c r="AP70" s="9"/>
      <c r="AQ70" s="9"/>
      <c r="AR70" s="9"/>
      <c r="AS70" s="9"/>
      <c r="AT70" s="9"/>
      <c r="AU70" s="9"/>
      <c r="AV70" s="9"/>
      <c r="AW70" s="9"/>
      <c r="AX70" s="137">
        <v>7.0333333333333323</v>
      </c>
    </row>
    <row r="71" spans="1:50">
      <c r="A71" s="31"/>
      <c r="B71" s="136"/>
      <c r="C71" s="137"/>
      <c r="D71" s="137"/>
      <c r="E71" s="9"/>
      <c r="F71" s="137"/>
      <c r="G71" s="137"/>
      <c r="H71" s="137"/>
      <c r="I71" s="137"/>
      <c r="J71" s="137"/>
      <c r="K71" s="9"/>
      <c r="L71" s="9"/>
      <c r="M71" s="9"/>
      <c r="N71" s="9"/>
      <c r="O71" s="137"/>
      <c r="P71" s="137"/>
      <c r="Q71" s="137"/>
      <c r="R71" s="9"/>
      <c r="S71" s="9"/>
      <c r="T71" s="9"/>
      <c r="U71" s="9"/>
      <c r="V71" s="9"/>
      <c r="W71" s="9"/>
      <c r="X71" s="137"/>
      <c r="Y71" s="137"/>
      <c r="Z71" s="137"/>
      <c r="AA71" s="137"/>
      <c r="AB71" s="137"/>
      <c r="AC71" s="137"/>
      <c r="AD71" s="9"/>
      <c r="AE71" s="9"/>
      <c r="AF71" s="9"/>
      <c r="AG71" s="9"/>
      <c r="AH71" s="9"/>
      <c r="AI71" s="9"/>
      <c r="AJ71" s="9"/>
      <c r="AK71" s="9"/>
      <c r="AL71" s="9"/>
      <c r="AM71" s="9"/>
      <c r="AN71" s="9"/>
      <c r="AO71" s="9"/>
      <c r="AP71" s="9"/>
      <c r="AQ71" s="9"/>
      <c r="AR71" s="9"/>
      <c r="AS71" s="9"/>
      <c r="AT71" s="9"/>
      <c r="AU71" s="9"/>
      <c r="AV71" s="9"/>
      <c r="AW71" s="9"/>
      <c r="AX71" s="9"/>
    </row>
    <row r="72" spans="1:50">
      <c r="A72" s="31"/>
      <c r="B72" s="5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row>
    <row r="73" spans="1:50">
      <c r="A73" s="31"/>
      <c r="B73" s="59"/>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row>
    <row r="74" spans="1:50">
      <c r="A74" s="31"/>
      <c r="B74" s="59"/>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row>
    <row r="75" spans="1:50">
      <c r="A75" s="31"/>
      <c r="B75" s="5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row>
    <row r="76" spans="1:50">
      <c r="A76" s="31"/>
      <c r="B76" s="5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row>
    <row r="77" spans="1:50">
      <c r="A77" s="31"/>
      <c r="B77" s="59"/>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row>
    <row r="78" spans="1:50">
      <c r="A78" s="31"/>
      <c r="B78" s="5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row>
    <row r="79" spans="1:50">
      <c r="A79" s="31"/>
      <c r="B79" s="5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row>
    <row r="80" spans="1:50">
      <c r="A80" s="31"/>
      <c r="B80" s="59"/>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row>
    <row r="81" spans="1:50">
      <c r="A81" s="31"/>
      <c r="B81" s="59"/>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row>
    <row r="82" spans="1:50">
      <c r="A82" s="31"/>
      <c r="B82" s="59"/>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row>
    <row r="83" spans="1:50">
      <c r="A83" s="94"/>
      <c r="B83" s="95"/>
      <c r="C83" s="96" t="s">
        <v>49</v>
      </c>
      <c r="D83" s="96" t="s">
        <v>38</v>
      </c>
      <c r="E83" s="144" t="s">
        <v>81</v>
      </c>
      <c r="F83" s="96" t="str">
        <f>Input_dati!$B30</f>
        <v>Fino a 30 anni</v>
      </c>
      <c r="G83" s="96" t="str">
        <f>Input_dati!$B31</f>
        <v>31-35 anni</v>
      </c>
      <c r="H83" s="96" t="str">
        <f>Input_dati!$B32</f>
        <v>36-45 anni</v>
      </c>
      <c r="I83" s="96" t="str">
        <f>Input_dati!$B33</f>
        <v>46-55 anni</v>
      </c>
      <c r="J83" s="96" t="str">
        <f>Input_dati!$B34</f>
        <v>Oltre 55 anni</v>
      </c>
      <c r="K83" s="96">
        <f>Input_dati!$B35</f>
        <v>0</v>
      </c>
      <c r="L83" s="96">
        <f>Input_dati!$B36</f>
        <v>0</v>
      </c>
      <c r="M83" s="96">
        <f>Input_dati!$B37</f>
        <v>0</v>
      </c>
      <c r="N83" s="144" t="s">
        <v>81</v>
      </c>
      <c r="O83" s="96" t="str">
        <f>Input_dati!$B39</f>
        <v>Dirigente</v>
      </c>
      <c r="P83" s="96" t="str">
        <f>Input_dati!$B40</f>
        <v>Quadro</v>
      </c>
      <c r="Q83" s="96" t="str">
        <f>Input_dati!$B41</f>
        <v>Impiegato</v>
      </c>
      <c r="R83" s="96">
        <f>Input_dati!$B42</f>
        <v>0</v>
      </c>
      <c r="S83" s="96">
        <f>Input_dati!$B43</f>
        <v>0</v>
      </c>
      <c r="T83" s="96">
        <f>Input_dati!$B44</f>
        <v>0</v>
      </c>
      <c r="U83" s="96">
        <f>Input_dati!$B45</f>
        <v>0</v>
      </c>
      <c r="V83" s="96">
        <f>Input_dati!$B46</f>
        <v>0</v>
      </c>
      <c r="W83" s="144" t="s">
        <v>81</v>
      </c>
      <c r="X83" s="97" t="str">
        <f>Input_dati!$B3</f>
        <v>CORPORATE</v>
      </c>
      <c r="Y83" s="97" t="str">
        <f>Input_dati!$B4</f>
        <v>SALES</v>
      </c>
      <c r="Z83" s="97" t="str">
        <f>Input_dati!$B5</f>
        <v>R&amp;D</v>
      </c>
      <c r="AA83" s="97" t="str">
        <f>Input_dati!$B6</f>
        <v>IT</v>
      </c>
      <c r="AB83" s="97" t="str">
        <f>Input_dati!$B7</f>
        <v>HR</v>
      </c>
      <c r="AC83" s="97" t="str">
        <f>Input_dati!$B8</f>
        <v>MARKETING</v>
      </c>
      <c r="AD83" s="97">
        <f>Input_dati!$B9</f>
        <v>0</v>
      </c>
      <c r="AE83" s="97">
        <f>Input_dati!$B10</f>
        <v>0</v>
      </c>
      <c r="AF83" s="97">
        <f>Input_dati!$B11</f>
        <v>0</v>
      </c>
      <c r="AG83" s="97">
        <f>Input_dati!$B12</f>
        <v>0</v>
      </c>
      <c r="AH83" s="97">
        <f>Input_dati!$B13</f>
        <v>0</v>
      </c>
      <c r="AI83" s="97">
        <f>Input_dati!$B14</f>
        <v>0</v>
      </c>
      <c r="AJ83" s="97">
        <f>Input_dati!$B15</f>
        <v>0</v>
      </c>
      <c r="AK83" s="97">
        <f>Input_dati!$B16</f>
        <v>0</v>
      </c>
      <c r="AL83" s="97">
        <f>Input_dati!$B17</f>
        <v>0</v>
      </c>
      <c r="AM83" s="97">
        <f>Input_dati!$B18</f>
        <v>0</v>
      </c>
      <c r="AN83" s="97">
        <f>Input_dati!$B19</f>
        <v>0</v>
      </c>
      <c r="AO83" s="97">
        <f>Input_dati!$B20</f>
        <v>0</v>
      </c>
      <c r="AP83" s="97">
        <f>Input_dati!$B21</f>
        <v>0</v>
      </c>
      <c r="AQ83" s="97">
        <f>Input_dati!$B22</f>
        <v>0</v>
      </c>
      <c r="AR83" s="97">
        <f>Input_dati!$B23</f>
        <v>0</v>
      </c>
      <c r="AS83" s="97">
        <f>Input_dati!$B24</f>
        <v>0</v>
      </c>
      <c r="AT83" s="97">
        <f>Input_dati!$B25</f>
        <v>0</v>
      </c>
      <c r="AU83" s="97">
        <f>Input_dati!$B26</f>
        <v>0</v>
      </c>
      <c r="AV83" s="97">
        <f>Input_dati!$B27</f>
        <v>0</v>
      </c>
      <c r="AW83" s="97">
        <f>Input_dati!$B28</f>
        <v>0</v>
      </c>
      <c r="AX83" s="144" t="s">
        <v>81</v>
      </c>
    </row>
    <row r="84" spans="1:50">
      <c r="A84" s="159" t="s">
        <v>99</v>
      </c>
      <c r="B84" s="59">
        <f>Input_dati!B1</f>
        <v>43466</v>
      </c>
      <c r="C84" s="9">
        <v>7.8</v>
      </c>
      <c r="D84" s="9">
        <v>7.6</v>
      </c>
      <c r="E84" s="137">
        <v>7.6999999999999993</v>
      </c>
      <c r="F84" s="9">
        <v>6.8</v>
      </c>
      <c r="G84" s="9">
        <v>6.9</v>
      </c>
      <c r="H84" s="9">
        <v>7</v>
      </c>
      <c r="I84" s="9">
        <v>7.1</v>
      </c>
      <c r="J84" s="9">
        <v>7.2</v>
      </c>
      <c r="K84" s="9"/>
      <c r="L84" s="9"/>
      <c r="M84" s="9"/>
      <c r="N84" s="137">
        <v>7</v>
      </c>
      <c r="O84" s="9">
        <v>7.1</v>
      </c>
      <c r="P84" s="9">
        <v>7</v>
      </c>
      <c r="Q84" s="9">
        <v>7.5</v>
      </c>
      <c r="R84" s="9"/>
      <c r="S84" s="9"/>
      <c r="T84" s="9"/>
      <c r="U84" s="9"/>
      <c r="V84" s="9"/>
      <c r="W84" s="137">
        <v>7.2</v>
      </c>
      <c r="X84" s="9">
        <v>7.1</v>
      </c>
      <c r="Y84" s="9">
        <v>7</v>
      </c>
      <c r="Z84" s="9">
        <v>7.5</v>
      </c>
      <c r="AA84" s="9">
        <v>6.5</v>
      </c>
      <c r="AB84" s="9">
        <v>6</v>
      </c>
      <c r="AC84" s="9">
        <v>7.2</v>
      </c>
      <c r="AD84" s="9"/>
      <c r="AE84" s="9"/>
      <c r="AF84" s="9"/>
      <c r="AG84" s="9"/>
      <c r="AH84" s="9"/>
      <c r="AI84" s="9"/>
      <c r="AJ84" s="9"/>
      <c r="AK84" s="9"/>
      <c r="AL84" s="9"/>
      <c r="AM84" s="9"/>
      <c r="AN84" s="9"/>
      <c r="AO84" s="9"/>
      <c r="AP84" s="9"/>
      <c r="AQ84" s="9"/>
      <c r="AR84" s="9"/>
      <c r="AS84" s="9"/>
      <c r="AT84" s="9"/>
      <c r="AU84" s="9"/>
      <c r="AV84" s="9"/>
      <c r="AW84" s="9"/>
      <c r="AX84" s="137">
        <v>6.8833333333333337</v>
      </c>
    </row>
    <row r="85" spans="1:50">
      <c r="A85" s="159"/>
      <c r="B85" s="59">
        <f>EDATE(B84,5)</f>
        <v>43617</v>
      </c>
      <c r="C85" s="9">
        <v>7.8</v>
      </c>
      <c r="D85" s="9">
        <v>7.7</v>
      </c>
      <c r="E85" s="137">
        <v>7.75</v>
      </c>
      <c r="F85" s="9">
        <v>6.8</v>
      </c>
      <c r="G85" s="9">
        <v>6.9</v>
      </c>
      <c r="H85" s="9">
        <v>7.1</v>
      </c>
      <c r="I85" s="9">
        <v>7</v>
      </c>
      <c r="J85" s="9">
        <v>7</v>
      </c>
      <c r="K85" s="9"/>
      <c r="L85" s="9"/>
      <c r="M85" s="9"/>
      <c r="N85" s="137">
        <v>6.9599999999999991</v>
      </c>
      <c r="O85" s="9">
        <v>7.2</v>
      </c>
      <c r="P85" s="9">
        <v>7</v>
      </c>
      <c r="Q85" s="9">
        <v>7.6</v>
      </c>
      <c r="R85" s="9"/>
      <c r="S85" s="9"/>
      <c r="T85" s="9"/>
      <c r="U85" s="9"/>
      <c r="V85" s="9"/>
      <c r="W85" s="137">
        <v>7.2666666666666657</v>
      </c>
      <c r="X85" s="9">
        <v>7.2</v>
      </c>
      <c r="Y85" s="9">
        <v>7</v>
      </c>
      <c r="Z85" s="9">
        <v>7.6</v>
      </c>
      <c r="AA85" s="9">
        <v>6.6</v>
      </c>
      <c r="AB85" s="9">
        <v>6.1</v>
      </c>
      <c r="AC85" s="9">
        <v>7.3</v>
      </c>
      <c r="AD85" s="9"/>
      <c r="AE85" s="9"/>
      <c r="AF85" s="9"/>
      <c r="AG85" s="9"/>
      <c r="AH85" s="9"/>
      <c r="AI85" s="9"/>
      <c r="AJ85" s="9"/>
      <c r="AK85" s="9"/>
      <c r="AL85" s="9"/>
      <c r="AM85" s="9"/>
      <c r="AN85" s="9"/>
      <c r="AO85" s="9"/>
      <c r="AP85" s="9"/>
      <c r="AQ85" s="9"/>
      <c r="AR85" s="9"/>
      <c r="AS85" s="9"/>
      <c r="AT85" s="9"/>
      <c r="AU85" s="9"/>
      <c r="AV85" s="9"/>
      <c r="AW85" s="9"/>
      <c r="AX85" s="137">
        <v>6.9666666666666659</v>
      </c>
    </row>
    <row r="86" spans="1:50">
      <c r="A86" s="159"/>
      <c r="B86" s="59">
        <f>EDATE(B85,6)</f>
        <v>43800</v>
      </c>
      <c r="C86" s="9">
        <v>7.8</v>
      </c>
      <c r="D86" s="9">
        <v>7.7</v>
      </c>
      <c r="E86" s="137">
        <v>7.75</v>
      </c>
      <c r="F86" s="9">
        <v>7</v>
      </c>
      <c r="G86" s="9">
        <v>6.9</v>
      </c>
      <c r="H86" s="9">
        <v>7</v>
      </c>
      <c r="I86" s="9">
        <v>7.1</v>
      </c>
      <c r="J86" s="9">
        <v>7.2</v>
      </c>
      <c r="K86" s="9"/>
      <c r="L86" s="9"/>
      <c r="M86" s="9"/>
      <c r="N86" s="137">
        <v>7.0400000000000009</v>
      </c>
      <c r="O86" s="9">
        <v>7.2</v>
      </c>
      <c r="P86" s="9">
        <v>7.1</v>
      </c>
      <c r="Q86" s="9">
        <v>7.6</v>
      </c>
      <c r="R86" s="9"/>
      <c r="S86" s="9"/>
      <c r="T86" s="9"/>
      <c r="U86" s="9"/>
      <c r="V86" s="9"/>
      <c r="W86" s="137">
        <v>7.3</v>
      </c>
      <c r="X86" s="9">
        <v>7.2</v>
      </c>
      <c r="Y86" s="9">
        <v>7.1</v>
      </c>
      <c r="Z86" s="9">
        <v>7.6</v>
      </c>
      <c r="AA86" s="9">
        <v>6.7</v>
      </c>
      <c r="AB86" s="9">
        <v>6.2</v>
      </c>
      <c r="AC86" s="9">
        <v>7.4</v>
      </c>
      <c r="AD86" s="9"/>
      <c r="AE86" s="9"/>
      <c r="AF86" s="9"/>
      <c r="AG86" s="9"/>
      <c r="AH86" s="9"/>
      <c r="AI86" s="9"/>
      <c r="AJ86" s="9"/>
      <c r="AK86" s="9"/>
      <c r="AL86" s="9"/>
      <c r="AM86" s="9"/>
      <c r="AN86" s="9"/>
      <c r="AO86" s="9"/>
      <c r="AP86" s="9"/>
      <c r="AQ86" s="9"/>
      <c r="AR86" s="9"/>
      <c r="AS86" s="9"/>
      <c r="AT86" s="9"/>
      <c r="AU86" s="9"/>
      <c r="AV86" s="9"/>
      <c r="AW86" s="9"/>
      <c r="AX86" s="137">
        <v>7.0333333333333323</v>
      </c>
    </row>
    <row r="87" spans="1:50">
      <c r="A87" s="31"/>
      <c r="B87" s="136"/>
      <c r="C87" s="137"/>
      <c r="D87" s="137"/>
      <c r="E87" s="9"/>
      <c r="F87" s="137"/>
      <c r="G87" s="137"/>
      <c r="H87" s="137"/>
      <c r="I87" s="137"/>
      <c r="J87" s="137"/>
      <c r="K87" s="9"/>
      <c r="L87" s="9"/>
      <c r="M87" s="9"/>
      <c r="N87" s="9"/>
      <c r="O87" s="137"/>
      <c r="P87" s="137"/>
      <c r="Q87" s="137"/>
      <c r="R87" s="9"/>
      <c r="S87" s="9"/>
      <c r="T87" s="9"/>
      <c r="U87" s="9"/>
      <c r="V87" s="9"/>
      <c r="W87" s="9"/>
      <c r="X87" s="137"/>
      <c r="Y87" s="137"/>
      <c r="Z87" s="137"/>
      <c r="AA87" s="137"/>
      <c r="AB87" s="137"/>
      <c r="AC87" s="137"/>
      <c r="AD87" s="9"/>
      <c r="AE87" s="9"/>
      <c r="AF87" s="9"/>
      <c r="AG87" s="9"/>
      <c r="AH87" s="9"/>
      <c r="AI87" s="9"/>
      <c r="AJ87" s="9"/>
      <c r="AK87" s="9"/>
      <c r="AL87" s="9"/>
      <c r="AM87" s="9"/>
      <c r="AN87" s="9"/>
      <c r="AO87" s="9"/>
      <c r="AP87" s="9"/>
      <c r="AQ87" s="9"/>
      <c r="AR87" s="9"/>
      <c r="AS87" s="9"/>
      <c r="AT87" s="9"/>
      <c r="AU87" s="9"/>
      <c r="AV87" s="9"/>
      <c r="AW87" s="9"/>
      <c r="AX87" s="9"/>
    </row>
    <row r="88" spans="1:50">
      <c r="A88" s="31"/>
      <c r="B88" s="59"/>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row>
    <row r="89" spans="1:50">
      <c r="A89" s="31"/>
      <c r="B89" s="59"/>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row>
    <row r="90" spans="1:50">
      <c r="A90" s="31"/>
      <c r="B90" s="59"/>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row>
    <row r="91" spans="1:50">
      <c r="A91" s="31"/>
      <c r="B91" s="59"/>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row>
    <row r="92" spans="1:50">
      <c r="A92" s="31"/>
      <c r="B92" s="5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row>
    <row r="93" spans="1:50">
      <c r="A93" s="31"/>
      <c r="B93" s="59"/>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row>
    <row r="94" spans="1:50">
      <c r="A94" s="31"/>
      <c r="B94" s="59"/>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row>
    <row r="95" spans="1:50">
      <c r="A95" s="31"/>
      <c r="B95" s="5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row>
    <row r="96" spans="1:50">
      <c r="A96" s="31"/>
      <c r="B96" s="59"/>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row>
    <row r="97" spans="1:50">
      <c r="A97" s="31"/>
      <c r="B97" s="59"/>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row>
    <row r="98" spans="1:50">
      <c r="A98" s="31"/>
      <c r="B98" s="59"/>
      <c r="C98" s="9"/>
      <c r="D98" s="9"/>
      <c r="E98" s="9"/>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row>
    <row r="99" spans="1:50">
      <c r="A99" s="94"/>
      <c r="B99" s="95"/>
      <c r="C99" s="96" t="s">
        <v>49</v>
      </c>
      <c r="D99" s="96" t="s">
        <v>38</v>
      </c>
      <c r="E99" s="144" t="s">
        <v>81</v>
      </c>
      <c r="F99" s="96" t="str">
        <f>Input_dati!$B30</f>
        <v>Fino a 30 anni</v>
      </c>
      <c r="G99" s="96" t="str">
        <f>Input_dati!$B31</f>
        <v>31-35 anni</v>
      </c>
      <c r="H99" s="96" t="str">
        <f>Input_dati!$B32</f>
        <v>36-45 anni</v>
      </c>
      <c r="I99" s="96" t="str">
        <f>Input_dati!$B33</f>
        <v>46-55 anni</v>
      </c>
      <c r="J99" s="96" t="str">
        <f>Input_dati!$B34</f>
        <v>Oltre 55 anni</v>
      </c>
      <c r="K99" s="96">
        <f>Input_dati!$B35</f>
        <v>0</v>
      </c>
      <c r="L99" s="96">
        <f>Input_dati!$B36</f>
        <v>0</v>
      </c>
      <c r="M99" s="96">
        <f>Input_dati!$B37</f>
        <v>0</v>
      </c>
      <c r="N99" s="144" t="s">
        <v>81</v>
      </c>
      <c r="O99" s="96" t="str">
        <f>Input_dati!$B39</f>
        <v>Dirigente</v>
      </c>
      <c r="P99" s="96" t="str">
        <f>Input_dati!$B40</f>
        <v>Quadro</v>
      </c>
      <c r="Q99" s="96" t="str">
        <f>Input_dati!$B41</f>
        <v>Impiegato</v>
      </c>
      <c r="R99" s="96">
        <f>Input_dati!$B42</f>
        <v>0</v>
      </c>
      <c r="S99" s="96">
        <f>Input_dati!$B43</f>
        <v>0</v>
      </c>
      <c r="T99" s="96">
        <f>Input_dati!$B44</f>
        <v>0</v>
      </c>
      <c r="U99" s="96">
        <f>Input_dati!$B45</f>
        <v>0</v>
      </c>
      <c r="V99" s="96">
        <f>Input_dati!$B46</f>
        <v>0</v>
      </c>
      <c r="W99" s="144" t="s">
        <v>81</v>
      </c>
      <c r="X99" s="97" t="str">
        <f>Input_dati!$B3</f>
        <v>CORPORATE</v>
      </c>
      <c r="Y99" s="97" t="str">
        <f>Input_dati!$B4</f>
        <v>SALES</v>
      </c>
      <c r="Z99" s="97" t="str">
        <f>Input_dati!$B5</f>
        <v>R&amp;D</v>
      </c>
      <c r="AA99" s="97" t="str">
        <f>Input_dati!$B6</f>
        <v>IT</v>
      </c>
      <c r="AB99" s="97" t="str">
        <f>Input_dati!$B7</f>
        <v>HR</v>
      </c>
      <c r="AC99" s="97" t="str">
        <f>Input_dati!$B8</f>
        <v>MARKETING</v>
      </c>
      <c r="AD99" s="97">
        <f>Input_dati!$B9</f>
        <v>0</v>
      </c>
      <c r="AE99" s="97">
        <f>Input_dati!$B10</f>
        <v>0</v>
      </c>
      <c r="AF99" s="97">
        <f>Input_dati!$B11</f>
        <v>0</v>
      </c>
      <c r="AG99" s="97">
        <f>Input_dati!$B12</f>
        <v>0</v>
      </c>
      <c r="AH99" s="97">
        <f>Input_dati!$B13</f>
        <v>0</v>
      </c>
      <c r="AI99" s="97">
        <f>Input_dati!$B14</f>
        <v>0</v>
      </c>
      <c r="AJ99" s="97">
        <f>Input_dati!$B15</f>
        <v>0</v>
      </c>
      <c r="AK99" s="97">
        <f>Input_dati!$B16</f>
        <v>0</v>
      </c>
      <c r="AL99" s="97">
        <f>Input_dati!$B17</f>
        <v>0</v>
      </c>
      <c r="AM99" s="97">
        <f>Input_dati!$B18</f>
        <v>0</v>
      </c>
      <c r="AN99" s="97">
        <f>Input_dati!$B19</f>
        <v>0</v>
      </c>
      <c r="AO99" s="97">
        <f>Input_dati!$B20</f>
        <v>0</v>
      </c>
      <c r="AP99" s="97">
        <f>Input_dati!$B21</f>
        <v>0</v>
      </c>
      <c r="AQ99" s="97">
        <f>Input_dati!$B22</f>
        <v>0</v>
      </c>
      <c r="AR99" s="97">
        <f>Input_dati!$B23</f>
        <v>0</v>
      </c>
      <c r="AS99" s="97">
        <f>Input_dati!$B24</f>
        <v>0</v>
      </c>
      <c r="AT99" s="97">
        <f>Input_dati!$B25</f>
        <v>0</v>
      </c>
      <c r="AU99" s="97">
        <f>Input_dati!$B26</f>
        <v>0</v>
      </c>
      <c r="AV99" s="97">
        <f>Input_dati!$B27</f>
        <v>0</v>
      </c>
      <c r="AW99" s="97">
        <f>Input_dati!$B28</f>
        <v>0</v>
      </c>
      <c r="AX99" s="144" t="s">
        <v>81</v>
      </c>
    </row>
    <row r="100" spans="1:50">
      <c r="A100" s="159" t="s">
        <v>100</v>
      </c>
      <c r="B100" s="59">
        <f>Input_dati!B1</f>
        <v>43466</v>
      </c>
      <c r="C100" s="9">
        <v>30</v>
      </c>
      <c r="D100" s="9">
        <v>32</v>
      </c>
      <c r="E100" s="138">
        <v>31</v>
      </c>
      <c r="F100" s="9">
        <v>30</v>
      </c>
      <c r="G100" s="9">
        <v>32</v>
      </c>
      <c r="H100" s="9">
        <v>31</v>
      </c>
      <c r="I100" s="9">
        <v>31</v>
      </c>
      <c r="J100" s="9">
        <v>30</v>
      </c>
      <c r="K100" s="9"/>
      <c r="L100" s="9"/>
      <c r="M100" s="9"/>
      <c r="N100" s="138">
        <v>30.8</v>
      </c>
      <c r="O100" s="9">
        <v>30</v>
      </c>
      <c r="P100" s="9">
        <v>32</v>
      </c>
      <c r="Q100" s="9">
        <v>31</v>
      </c>
      <c r="R100" s="9"/>
      <c r="S100" s="9"/>
      <c r="T100" s="9"/>
      <c r="U100" s="9"/>
      <c r="V100" s="9"/>
      <c r="W100" s="138">
        <v>31</v>
      </c>
      <c r="X100" s="9">
        <v>30</v>
      </c>
      <c r="Y100" s="9">
        <v>32</v>
      </c>
      <c r="Z100" s="9">
        <v>31</v>
      </c>
      <c r="AA100" s="9">
        <v>31</v>
      </c>
      <c r="AB100" s="9">
        <v>30</v>
      </c>
      <c r="AC100" s="9">
        <v>29</v>
      </c>
      <c r="AD100" s="9"/>
      <c r="AE100" s="9"/>
      <c r="AF100" s="9"/>
      <c r="AG100" s="9"/>
      <c r="AH100" s="9"/>
      <c r="AI100" s="9"/>
      <c r="AJ100" s="9"/>
      <c r="AK100" s="9"/>
      <c r="AL100" s="9"/>
      <c r="AM100" s="9"/>
      <c r="AN100" s="9"/>
      <c r="AO100" s="9"/>
      <c r="AP100" s="9"/>
      <c r="AQ100" s="9"/>
      <c r="AR100" s="9"/>
      <c r="AS100" s="9"/>
      <c r="AT100" s="9"/>
      <c r="AU100" s="9"/>
      <c r="AV100" s="9"/>
      <c r="AW100" s="9"/>
      <c r="AX100" s="138">
        <v>30.5</v>
      </c>
    </row>
    <row r="101" spans="1:50">
      <c r="A101" s="159"/>
      <c r="B101" s="59">
        <f>EDATE(B100,5)</f>
        <v>43617</v>
      </c>
      <c r="C101" s="9">
        <v>40</v>
      </c>
      <c r="D101" s="9">
        <v>41</v>
      </c>
      <c r="E101" s="138">
        <v>40.5</v>
      </c>
      <c r="F101" s="9">
        <v>31</v>
      </c>
      <c r="G101" s="9">
        <v>33</v>
      </c>
      <c r="H101" s="9">
        <v>31</v>
      </c>
      <c r="I101" s="9">
        <v>31</v>
      </c>
      <c r="J101" s="9">
        <v>31</v>
      </c>
      <c r="K101" s="9"/>
      <c r="L101" s="9"/>
      <c r="M101" s="9"/>
      <c r="N101" s="138">
        <v>31.4</v>
      </c>
      <c r="O101" s="9">
        <v>31</v>
      </c>
      <c r="P101" s="9">
        <v>33</v>
      </c>
      <c r="Q101" s="9">
        <v>31</v>
      </c>
      <c r="R101" s="9"/>
      <c r="S101" s="9"/>
      <c r="T101" s="9"/>
      <c r="U101" s="9"/>
      <c r="V101" s="9"/>
      <c r="W101" s="138">
        <v>31.666666666666668</v>
      </c>
      <c r="X101" s="9">
        <v>31</v>
      </c>
      <c r="Y101" s="9">
        <v>33</v>
      </c>
      <c r="Z101" s="9">
        <v>31</v>
      </c>
      <c r="AA101" s="9">
        <v>31</v>
      </c>
      <c r="AB101" s="9">
        <v>31</v>
      </c>
      <c r="AC101" s="9">
        <v>30</v>
      </c>
      <c r="AD101" s="9"/>
      <c r="AE101" s="9"/>
      <c r="AF101" s="9"/>
      <c r="AG101" s="9"/>
      <c r="AH101" s="9"/>
      <c r="AI101" s="9"/>
      <c r="AJ101" s="9"/>
      <c r="AK101" s="9"/>
      <c r="AL101" s="9"/>
      <c r="AM101" s="9"/>
      <c r="AN101" s="9"/>
      <c r="AO101" s="9"/>
      <c r="AP101" s="9"/>
      <c r="AQ101" s="9"/>
      <c r="AR101" s="9"/>
      <c r="AS101" s="9"/>
      <c r="AT101" s="9"/>
      <c r="AU101" s="9"/>
      <c r="AV101" s="9"/>
      <c r="AW101" s="9"/>
      <c r="AX101" s="138">
        <v>31.166666666666668</v>
      </c>
    </row>
    <row r="102" spans="1:50">
      <c r="A102" s="159"/>
      <c r="B102" s="59">
        <f>EDATE(B101,6)</f>
        <v>43800</v>
      </c>
      <c r="C102" s="9">
        <v>45</v>
      </c>
      <c r="D102" s="9">
        <v>47</v>
      </c>
      <c r="E102" s="138">
        <v>46</v>
      </c>
      <c r="F102" s="9">
        <v>32</v>
      </c>
      <c r="G102" s="9">
        <v>34</v>
      </c>
      <c r="H102" s="9">
        <v>31</v>
      </c>
      <c r="I102" s="9">
        <v>31</v>
      </c>
      <c r="J102" s="9">
        <v>32</v>
      </c>
      <c r="K102" s="9"/>
      <c r="L102" s="9"/>
      <c r="M102" s="9"/>
      <c r="N102" s="138">
        <v>32</v>
      </c>
      <c r="O102" s="9">
        <v>32</v>
      </c>
      <c r="P102" s="9">
        <v>34</v>
      </c>
      <c r="Q102" s="9">
        <v>31</v>
      </c>
      <c r="R102" s="9"/>
      <c r="S102" s="9"/>
      <c r="T102" s="9"/>
      <c r="U102" s="9"/>
      <c r="V102" s="9"/>
      <c r="W102" s="138">
        <v>32.333333333333336</v>
      </c>
      <c r="X102" s="9">
        <v>32</v>
      </c>
      <c r="Y102" s="9">
        <v>34</v>
      </c>
      <c r="Z102" s="9">
        <v>31</v>
      </c>
      <c r="AA102" s="9">
        <v>31</v>
      </c>
      <c r="AB102" s="9">
        <v>32</v>
      </c>
      <c r="AC102" s="9">
        <v>31</v>
      </c>
      <c r="AD102" s="9"/>
      <c r="AE102" s="9"/>
      <c r="AF102" s="9"/>
      <c r="AG102" s="9"/>
      <c r="AH102" s="9"/>
      <c r="AI102" s="9"/>
      <c r="AJ102" s="9"/>
      <c r="AK102" s="9"/>
      <c r="AL102" s="9"/>
      <c r="AM102" s="9"/>
      <c r="AN102" s="9"/>
      <c r="AO102" s="9"/>
      <c r="AP102" s="9"/>
      <c r="AQ102" s="9"/>
      <c r="AR102" s="9"/>
      <c r="AS102" s="9"/>
      <c r="AT102" s="9"/>
      <c r="AU102" s="9"/>
      <c r="AV102" s="9"/>
      <c r="AW102" s="9"/>
      <c r="AX102" s="138">
        <v>31.833333333333332</v>
      </c>
    </row>
    <row r="103" spans="1:50">
      <c r="A103" s="31"/>
      <c r="B103" s="136"/>
      <c r="C103" s="138"/>
      <c r="D103" s="138"/>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row>
    <row r="104" spans="1:50">
      <c r="A104" s="31"/>
      <c r="B104" s="5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row>
    <row r="105" spans="1:50">
      <c r="A105" s="31"/>
      <c r="B105" s="59"/>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row>
    <row r="106" spans="1:50">
      <c r="A106" s="31"/>
      <c r="B106" s="59"/>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row>
    <row r="107" spans="1:50">
      <c r="A107" s="31"/>
      <c r="B107" s="59"/>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row>
    <row r="108" spans="1:50">
      <c r="A108" s="31"/>
      <c r="B108" s="59"/>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row>
    <row r="109" spans="1:50">
      <c r="A109" s="31"/>
      <c r="B109" s="5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row>
    <row r="110" spans="1:50">
      <c r="A110" s="31"/>
      <c r="B110" s="5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row>
    <row r="111" spans="1:50">
      <c r="A111" s="31"/>
      <c r="B111" s="59"/>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row>
    <row r="112" spans="1:50">
      <c r="A112" s="31"/>
      <c r="B112" s="5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row>
    <row r="113" spans="1:50">
      <c r="A113" s="31"/>
      <c r="B113" s="59"/>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row>
    <row r="114" spans="1:50">
      <c r="A114" s="31"/>
      <c r="B114" s="59"/>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row>
    <row r="115" spans="1:50">
      <c r="A115" s="94"/>
      <c r="B115" s="95"/>
      <c r="C115" s="96" t="s">
        <v>49</v>
      </c>
      <c r="D115" s="96" t="s">
        <v>38</v>
      </c>
      <c r="E115" s="144" t="s">
        <v>81</v>
      </c>
      <c r="F115" s="96" t="str">
        <f>Input_dati!$B30</f>
        <v>Fino a 30 anni</v>
      </c>
      <c r="G115" s="96" t="str">
        <f>Input_dati!$B31</f>
        <v>31-35 anni</v>
      </c>
      <c r="H115" s="96" t="str">
        <f>Input_dati!$B32</f>
        <v>36-45 anni</v>
      </c>
      <c r="I115" s="96" t="str">
        <f>Input_dati!$B33</f>
        <v>46-55 anni</v>
      </c>
      <c r="J115" s="96" t="str">
        <f>Input_dati!$B34</f>
        <v>Oltre 55 anni</v>
      </c>
      <c r="K115" s="96">
        <f>Input_dati!$B35</f>
        <v>0</v>
      </c>
      <c r="L115" s="96">
        <f>Input_dati!$B36</f>
        <v>0</v>
      </c>
      <c r="M115" s="96">
        <f>Input_dati!$B37</f>
        <v>0</v>
      </c>
      <c r="N115" s="144" t="s">
        <v>81</v>
      </c>
      <c r="O115" s="96" t="str">
        <f>Input_dati!$B39</f>
        <v>Dirigente</v>
      </c>
      <c r="P115" s="96" t="str">
        <f>Input_dati!$B40</f>
        <v>Quadro</v>
      </c>
      <c r="Q115" s="96" t="str">
        <f>Input_dati!$B41</f>
        <v>Impiegato</v>
      </c>
      <c r="R115" s="96">
        <f>Input_dati!$B42</f>
        <v>0</v>
      </c>
      <c r="S115" s="96">
        <f>Input_dati!$B43</f>
        <v>0</v>
      </c>
      <c r="T115" s="96">
        <f>Input_dati!$B44</f>
        <v>0</v>
      </c>
      <c r="U115" s="96">
        <f>Input_dati!$B45</f>
        <v>0</v>
      </c>
      <c r="V115" s="96">
        <f>Input_dati!$B46</f>
        <v>0</v>
      </c>
      <c r="W115" s="144" t="s">
        <v>81</v>
      </c>
      <c r="X115" s="97" t="str">
        <f>Input_dati!$B3</f>
        <v>CORPORATE</v>
      </c>
      <c r="Y115" s="97" t="str">
        <f>Input_dati!$B4</f>
        <v>SALES</v>
      </c>
      <c r="Z115" s="97" t="str">
        <f>Input_dati!$B5</f>
        <v>R&amp;D</v>
      </c>
      <c r="AA115" s="97" t="str">
        <f>Input_dati!$B6</f>
        <v>IT</v>
      </c>
      <c r="AB115" s="97" t="str">
        <f>Input_dati!$B7</f>
        <v>HR</v>
      </c>
      <c r="AC115" s="97" t="str">
        <f>Input_dati!$B8</f>
        <v>MARKETING</v>
      </c>
      <c r="AD115" s="97">
        <f>Input_dati!$B9</f>
        <v>0</v>
      </c>
      <c r="AE115" s="97">
        <f>Input_dati!$B10</f>
        <v>0</v>
      </c>
      <c r="AF115" s="97">
        <f>Input_dati!$B11</f>
        <v>0</v>
      </c>
      <c r="AG115" s="97">
        <f>Input_dati!$B12</f>
        <v>0</v>
      </c>
      <c r="AH115" s="97">
        <f>Input_dati!$B13</f>
        <v>0</v>
      </c>
      <c r="AI115" s="97">
        <f>Input_dati!$B14</f>
        <v>0</v>
      </c>
      <c r="AJ115" s="97">
        <f>Input_dati!$B15</f>
        <v>0</v>
      </c>
      <c r="AK115" s="97">
        <f>Input_dati!$B16</f>
        <v>0</v>
      </c>
      <c r="AL115" s="97">
        <f>Input_dati!$B17</f>
        <v>0</v>
      </c>
      <c r="AM115" s="97">
        <f>Input_dati!$B18</f>
        <v>0</v>
      </c>
      <c r="AN115" s="97">
        <f>Input_dati!$B19</f>
        <v>0</v>
      </c>
      <c r="AO115" s="97">
        <f>Input_dati!$B20</f>
        <v>0</v>
      </c>
      <c r="AP115" s="97">
        <f>Input_dati!$B21</f>
        <v>0</v>
      </c>
      <c r="AQ115" s="97">
        <f>Input_dati!$B22</f>
        <v>0</v>
      </c>
      <c r="AR115" s="97">
        <f>Input_dati!$B23</f>
        <v>0</v>
      </c>
      <c r="AS115" s="97">
        <f>Input_dati!$B24</f>
        <v>0</v>
      </c>
      <c r="AT115" s="97">
        <f>Input_dati!$B25</f>
        <v>0</v>
      </c>
      <c r="AU115" s="97">
        <f>Input_dati!$B26</f>
        <v>0</v>
      </c>
      <c r="AV115" s="97">
        <f>Input_dati!$B27</f>
        <v>0</v>
      </c>
      <c r="AW115" s="97">
        <f>Input_dati!$B28</f>
        <v>0</v>
      </c>
      <c r="AX115" s="144" t="s">
        <v>81</v>
      </c>
    </row>
    <row r="116" spans="1:50">
      <c r="A116" s="159" t="s">
        <v>101</v>
      </c>
      <c r="B116" s="59">
        <f>Input_dati!B1</f>
        <v>43466</v>
      </c>
      <c r="C116" s="9">
        <v>300</v>
      </c>
      <c r="D116" s="9">
        <v>311</v>
      </c>
      <c r="E116" s="138">
        <v>305.5</v>
      </c>
      <c r="F116" s="9">
        <v>300</v>
      </c>
      <c r="G116" s="9">
        <v>311</v>
      </c>
      <c r="H116" s="9">
        <v>310</v>
      </c>
      <c r="I116" s="9">
        <v>309</v>
      </c>
      <c r="J116" s="9">
        <v>308</v>
      </c>
      <c r="K116" s="9"/>
      <c r="L116" s="9"/>
      <c r="M116" s="9"/>
      <c r="N116" s="138">
        <v>307.60000000000002</v>
      </c>
      <c r="O116" s="9">
        <v>300</v>
      </c>
      <c r="P116" s="9">
        <v>311</v>
      </c>
      <c r="Q116" s="9">
        <v>310</v>
      </c>
      <c r="R116" s="9"/>
      <c r="S116" s="9"/>
      <c r="T116" s="9"/>
      <c r="U116" s="9"/>
      <c r="V116" s="9"/>
      <c r="W116" s="138">
        <v>307</v>
      </c>
      <c r="X116" s="9">
        <v>300</v>
      </c>
      <c r="Y116" s="9">
        <v>311</v>
      </c>
      <c r="Z116" s="9">
        <v>310</v>
      </c>
      <c r="AA116" s="9">
        <v>309</v>
      </c>
      <c r="AB116" s="9">
        <v>308</v>
      </c>
      <c r="AC116" s="9">
        <v>310</v>
      </c>
      <c r="AD116" s="9"/>
      <c r="AE116" s="9"/>
      <c r="AF116" s="9"/>
      <c r="AG116" s="9"/>
      <c r="AH116" s="9"/>
      <c r="AI116" s="9"/>
      <c r="AJ116" s="9"/>
      <c r="AK116" s="9"/>
      <c r="AL116" s="9"/>
      <c r="AM116" s="9"/>
      <c r="AN116" s="9"/>
      <c r="AO116" s="9"/>
      <c r="AP116" s="9"/>
      <c r="AQ116" s="9"/>
      <c r="AR116" s="9"/>
      <c r="AS116" s="9"/>
      <c r="AT116" s="9"/>
      <c r="AU116" s="9"/>
      <c r="AV116" s="9"/>
      <c r="AW116" s="9"/>
      <c r="AX116" s="138">
        <v>308</v>
      </c>
    </row>
    <row r="117" spans="1:50">
      <c r="A117" s="159"/>
      <c r="B117" s="59">
        <f>EDATE(B116,5)</f>
        <v>43617</v>
      </c>
      <c r="C117" s="9">
        <v>400</v>
      </c>
      <c r="D117" s="9">
        <v>402</v>
      </c>
      <c r="E117" s="138">
        <v>401</v>
      </c>
      <c r="F117" s="9">
        <v>400</v>
      </c>
      <c r="G117" s="9">
        <v>402</v>
      </c>
      <c r="H117" s="9">
        <v>400</v>
      </c>
      <c r="I117" s="9">
        <v>390</v>
      </c>
      <c r="J117" s="9">
        <v>380</v>
      </c>
      <c r="K117" s="9"/>
      <c r="L117" s="9"/>
      <c r="M117" s="9"/>
      <c r="N117" s="138">
        <v>394.4</v>
      </c>
      <c r="O117" s="9">
        <v>400</v>
      </c>
      <c r="P117" s="9">
        <v>402</v>
      </c>
      <c r="Q117" s="9">
        <v>400</v>
      </c>
      <c r="R117" s="9"/>
      <c r="S117" s="9"/>
      <c r="T117" s="9"/>
      <c r="U117" s="9"/>
      <c r="V117" s="9"/>
      <c r="W117" s="138">
        <v>400.66666666666669</v>
      </c>
      <c r="X117" s="9">
        <v>400</v>
      </c>
      <c r="Y117" s="9">
        <v>402</v>
      </c>
      <c r="Z117" s="9">
        <v>400</v>
      </c>
      <c r="AA117" s="9">
        <v>390</v>
      </c>
      <c r="AB117" s="9">
        <v>380</v>
      </c>
      <c r="AC117" s="9">
        <v>400</v>
      </c>
      <c r="AD117" s="9"/>
      <c r="AE117" s="9"/>
      <c r="AF117" s="9"/>
      <c r="AG117" s="9"/>
      <c r="AH117" s="9"/>
      <c r="AI117" s="9"/>
      <c r="AJ117" s="9"/>
      <c r="AK117" s="9"/>
      <c r="AL117" s="9"/>
      <c r="AM117" s="9"/>
      <c r="AN117" s="9"/>
      <c r="AO117" s="9"/>
      <c r="AP117" s="9"/>
      <c r="AQ117" s="9"/>
      <c r="AR117" s="9"/>
      <c r="AS117" s="9"/>
      <c r="AT117" s="9"/>
      <c r="AU117" s="9"/>
      <c r="AV117" s="9"/>
      <c r="AW117" s="9"/>
      <c r="AX117" s="138">
        <v>395.33333333333331</v>
      </c>
    </row>
    <row r="118" spans="1:50">
      <c r="A118" s="159"/>
      <c r="B118" s="59">
        <f>EDATE(B117,6)</f>
        <v>43800</v>
      </c>
      <c r="C118" s="9">
        <v>450</v>
      </c>
      <c r="D118" s="9">
        <v>452</v>
      </c>
      <c r="E118" s="138">
        <v>451</v>
      </c>
      <c r="F118" s="9">
        <v>450</v>
      </c>
      <c r="G118" s="9">
        <v>452</v>
      </c>
      <c r="H118" s="9">
        <v>454</v>
      </c>
      <c r="I118" s="9">
        <v>456</v>
      </c>
      <c r="J118" s="9">
        <v>458</v>
      </c>
      <c r="K118" s="9"/>
      <c r="L118" s="9"/>
      <c r="M118" s="9"/>
      <c r="N118" s="138">
        <v>454</v>
      </c>
      <c r="O118" s="9">
        <v>450</v>
      </c>
      <c r="P118" s="9">
        <v>452</v>
      </c>
      <c r="Q118" s="9">
        <v>454</v>
      </c>
      <c r="R118" s="9"/>
      <c r="S118" s="9"/>
      <c r="T118" s="9"/>
      <c r="U118" s="9"/>
      <c r="V118" s="9"/>
      <c r="W118" s="138">
        <v>452</v>
      </c>
      <c r="X118" s="9">
        <v>450</v>
      </c>
      <c r="Y118" s="9">
        <v>452</v>
      </c>
      <c r="Z118" s="9">
        <v>454</v>
      </c>
      <c r="AA118" s="9">
        <v>456</v>
      </c>
      <c r="AB118" s="9">
        <v>458</v>
      </c>
      <c r="AC118" s="9">
        <v>460</v>
      </c>
      <c r="AD118" s="9"/>
      <c r="AE118" s="9"/>
      <c r="AF118" s="9"/>
      <c r="AG118" s="9"/>
      <c r="AH118" s="9"/>
      <c r="AI118" s="9"/>
      <c r="AJ118" s="9"/>
      <c r="AK118" s="9"/>
      <c r="AL118" s="9"/>
      <c r="AM118" s="9"/>
      <c r="AN118" s="9"/>
      <c r="AO118" s="9"/>
      <c r="AP118" s="9"/>
      <c r="AQ118" s="9"/>
      <c r="AR118" s="9"/>
      <c r="AS118" s="9"/>
      <c r="AT118" s="9"/>
      <c r="AU118" s="9"/>
      <c r="AV118" s="9"/>
      <c r="AW118" s="9"/>
      <c r="AX118" s="138">
        <v>455</v>
      </c>
    </row>
    <row r="119" spans="1:50">
      <c r="A119" s="31"/>
      <c r="B119" s="136"/>
      <c r="C119" s="138"/>
      <c r="D119" s="138"/>
      <c r="E119" s="9"/>
      <c r="F119" s="138"/>
      <c r="G119" s="138"/>
      <c r="H119" s="138"/>
      <c r="I119" s="138"/>
      <c r="J119" s="138"/>
      <c r="K119" s="9"/>
      <c r="L119" s="9"/>
      <c r="M119" s="9"/>
      <c r="N119" s="9"/>
      <c r="O119" s="138"/>
      <c r="P119" s="138"/>
      <c r="Q119" s="138"/>
      <c r="R119" s="9"/>
      <c r="S119" s="9"/>
      <c r="T119" s="9"/>
      <c r="U119" s="9"/>
      <c r="V119" s="9"/>
      <c r="W119" s="9"/>
      <c r="X119" s="138"/>
      <c r="Y119" s="138"/>
      <c r="Z119" s="138"/>
      <c r="AA119" s="138"/>
      <c r="AB119" s="138"/>
      <c r="AC119" s="138"/>
      <c r="AD119" s="9"/>
      <c r="AE119" s="9"/>
      <c r="AF119" s="9"/>
      <c r="AG119" s="9"/>
      <c r="AH119" s="9"/>
      <c r="AI119" s="9"/>
      <c r="AJ119" s="9"/>
      <c r="AK119" s="9"/>
      <c r="AL119" s="9"/>
      <c r="AM119" s="9"/>
      <c r="AN119" s="9"/>
      <c r="AO119" s="9"/>
      <c r="AP119" s="9"/>
      <c r="AQ119" s="9"/>
      <c r="AR119" s="9"/>
      <c r="AS119" s="9"/>
      <c r="AT119" s="9"/>
      <c r="AU119" s="9"/>
      <c r="AV119" s="9"/>
      <c r="AW119" s="9"/>
      <c r="AX119" s="9"/>
    </row>
    <row r="120" spans="1:50">
      <c r="A120" s="31"/>
      <c r="B120" s="5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row>
    <row r="121" spans="1:50">
      <c r="A121" s="31"/>
      <c r="B121" s="5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row>
    <row r="122" spans="1:50">
      <c r="A122" s="31"/>
      <c r="B122" s="5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row>
    <row r="123" spans="1:50">
      <c r="A123" s="31"/>
      <c r="B123" s="5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row>
    <row r="124" spans="1:50">
      <c r="A124" s="31"/>
      <c r="B124" s="5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row>
    <row r="125" spans="1:50">
      <c r="A125" s="31"/>
      <c r="B125" s="5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row>
    <row r="126" spans="1:50">
      <c r="A126" s="31"/>
      <c r="B126" s="5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row>
    <row r="127" spans="1:50">
      <c r="A127" s="31"/>
      <c r="B127" s="5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row>
    <row r="128" spans="1:50">
      <c r="A128" s="31"/>
      <c r="B128" s="5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row>
    <row r="129" spans="1:50">
      <c r="A129" s="31"/>
      <c r="B129" s="5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row>
    <row r="130" spans="1:50">
      <c r="A130" s="31"/>
      <c r="B130" s="5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row>
    <row r="131" spans="1:50">
      <c r="A131" s="94"/>
      <c r="B131" s="95"/>
      <c r="C131" s="96" t="s">
        <v>49</v>
      </c>
      <c r="D131" s="96" t="s">
        <v>38</v>
      </c>
      <c r="E131" s="144" t="s">
        <v>81</v>
      </c>
      <c r="F131" s="96" t="str">
        <f>Input_dati!$B30</f>
        <v>Fino a 30 anni</v>
      </c>
      <c r="G131" s="96" t="str">
        <f>Input_dati!$B31</f>
        <v>31-35 anni</v>
      </c>
      <c r="H131" s="96" t="str">
        <f>Input_dati!$B32</f>
        <v>36-45 anni</v>
      </c>
      <c r="I131" s="96" t="str">
        <f>Input_dati!$B33</f>
        <v>46-55 anni</v>
      </c>
      <c r="J131" s="96" t="str">
        <f>Input_dati!$B34</f>
        <v>Oltre 55 anni</v>
      </c>
      <c r="K131" s="96">
        <f>Input_dati!$B35</f>
        <v>0</v>
      </c>
      <c r="L131" s="96">
        <f>Input_dati!$B36</f>
        <v>0</v>
      </c>
      <c r="M131" s="96">
        <f>Input_dati!$B37</f>
        <v>0</v>
      </c>
      <c r="N131" s="144" t="s">
        <v>81</v>
      </c>
      <c r="O131" s="96" t="str">
        <f>Input_dati!$B39</f>
        <v>Dirigente</v>
      </c>
      <c r="P131" s="96" t="str">
        <f>Input_dati!$B40</f>
        <v>Quadro</v>
      </c>
      <c r="Q131" s="96" t="str">
        <f>Input_dati!$B41</f>
        <v>Impiegato</v>
      </c>
      <c r="R131" s="96">
        <f>Input_dati!$B42</f>
        <v>0</v>
      </c>
      <c r="S131" s="96">
        <f>Input_dati!$B43</f>
        <v>0</v>
      </c>
      <c r="T131" s="96">
        <f>Input_dati!$B44</f>
        <v>0</v>
      </c>
      <c r="U131" s="96">
        <f>Input_dati!$B45</f>
        <v>0</v>
      </c>
      <c r="V131" s="96">
        <f>Input_dati!$B46</f>
        <v>0</v>
      </c>
      <c r="W131" s="144" t="s">
        <v>81</v>
      </c>
      <c r="X131" s="97" t="str">
        <f>Input_dati!$B3</f>
        <v>CORPORATE</v>
      </c>
      <c r="Y131" s="97" t="str">
        <f>Input_dati!$B4</f>
        <v>SALES</v>
      </c>
      <c r="Z131" s="97" t="str">
        <f>Input_dati!$B5</f>
        <v>R&amp;D</v>
      </c>
      <c r="AA131" s="97" t="str">
        <f>Input_dati!$B6</f>
        <v>IT</v>
      </c>
      <c r="AB131" s="97" t="str">
        <f>Input_dati!$B7</f>
        <v>HR</v>
      </c>
      <c r="AC131" s="97" t="str">
        <f>Input_dati!$B8</f>
        <v>MARKETING</v>
      </c>
      <c r="AD131" s="97">
        <f>Input_dati!$B9</f>
        <v>0</v>
      </c>
      <c r="AE131" s="97">
        <f>Input_dati!$B10</f>
        <v>0</v>
      </c>
      <c r="AF131" s="97">
        <f>Input_dati!$B11</f>
        <v>0</v>
      </c>
      <c r="AG131" s="97">
        <f>Input_dati!$B12</f>
        <v>0</v>
      </c>
      <c r="AH131" s="97">
        <f>Input_dati!$B13</f>
        <v>0</v>
      </c>
      <c r="AI131" s="97">
        <f>Input_dati!$B14</f>
        <v>0</v>
      </c>
      <c r="AJ131" s="97">
        <f>Input_dati!$B15</f>
        <v>0</v>
      </c>
      <c r="AK131" s="97">
        <f>Input_dati!$B16</f>
        <v>0</v>
      </c>
      <c r="AL131" s="97">
        <f>Input_dati!$B17</f>
        <v>0</v>
      </c>
      <c r="AM131" s="97">
        <f>Input_dati!$B18</f>
        <v>0</v>
      </c>
      <c r="AN131" s="97">
        <f>Input_dati!$B19</f>
        <v>0</v>
      </c>
      <c r="AO131" s="97">
        <f>Input_dati!$B20</f>
        <v>0</v>
      </c>
      <c r="AP131" s="97">
        <f>Input_dati!$B21</f>
        <v>0</v>
      </c>
      <c r="AQ131" s="97">
        <f>Input_dati!$B22</f>
        <v>0</v>
      </c>
      <c r="AR131" s="97">
        <f>Input_dati!$B23</f>
        <v>0</v>
      </c>
      <c r="AS131" s="97">
        <f>Input_dati!$B24</f>
        <v>0</v>
      </c>
      <c r="AT131" s="97">
        <f>Input_dati!$B25</f>
        <v>0</v>
      </c>
      <c r="AU131" s="97">
        <f>Input_dati!$B26</f>
        <v>0</v>
      </c>
      <c r="AV131" s="97">
        <f>Input_dati!$B27</f>
        <v>0</v>
      </c>
      <c r="AW131" s="97">
        <f>Input_dati!$B28</f>
        <v>0</v>
      </c>
      <c r="AX131" s="144" t="s">
        <v>81</v>
      </c>
    </row>
    <row r="132" spans="1:50">
      <c r="A132" s="159" t="s">
        <v>102</v>
      </c>
      <c r="B132" s="59">
        <f>Input_dati!B1</f>
        <v>43466</v>
      </c>
      <c r="C132" s="9">
        <v>8.5</v>
      </c>
      <c r="D132" s="9">
        <v>8.3000000000000007</v>
      </c>
      <c r="E132" s="137">
        <v>8.4</v>
      </c>
      <c r="F132" s="9">
        <v>6.2</v>
      </c>
      <c r="G132" s="9">
        <v>6.1</v>
      </c>
      <c r="H132" s="9">
        <v>6</v>
      </c>
      <c r="I132" s="9">
        <v>6.3</v>
      </c>
      <c r="J132" s="9">
        <v>6.8</v>
      </c>
      <c r="K132" s="9"/>
      <c r="L132" s="9"/>
      <c r="M132" s="9"/>
      <c r="N132" s="137">
        <v>6.28</v>
      </c>
      <c r="O132" s="9">
        <v>7.1</v>
      </c>
      <c r="P132" s="9">
        <v>7</v>
      </c>
      <c r="Q132" s="9">
        <v>7.5</v>
      </c>
      <c r="R132" s="9"/>
      <c r="S132" s="9"/>
      <c r="T132" s="9"/>
      <c r="U132" s="9"/>
      <c r="V132" s="9"/>
      <c r="W132" s="137">
        <v>7.2</v>
      </c>
      <c r="X132" s="9">
        <v>7.1</v>
      </c>
      <c r="Y132" s="9">
        <v>7</v>
      </c>
      <c r="Z132" s="9">
        <v>7.5</v>
      </c>
      <c r="AA132" s="9">
        <v>6.5</v>
      </c>
      <c r="AB132" s="9">
        <v>6</v>
      </c>
      <c r="AC132" s="9">
        <v>7.2</v>
      </c>
      <c r="AD132" s="9"/>
      <c r="AE132" s="9"/>
      <c r="AF132" s="9"/>
      <c r="AG132" s="9"/>
      <c r="AH132" s="9"/>
      <c r="AI132" s="9"/>
      <c r="AJ132" s="9"/>
      <c r="AK132" s="9"/>
      <c r="AL132" s="9"/>
      <c r="AM132" s="9"/>
      <c r="AN132" s="9"/>
      <c r="AO132" s="9"/>
      <c r="AP132" s="9"/>
      <c r="AQ132" s="9"/>
      <c r="AR132" s="9"/>
      <c r="AS132" s="9"/>
      <c r="AT132" s="9"/>
      <c r="AU132" s="9"/>
      <c r="AV132" s="9"/>
      <c r="AW132" s="9"/>
      <c r="AX132" s="137">
        <v>6.8833333333333337</v>
      </c>
    </row>
    <row r="133" spans="1:50">
      <c r="A133" s="159"/>
      <c r="B133" s="59">
        <f>EDATE(B132,5)</f>
        <v>43617</v>
      </c>
      <c r="C133" s="9">
        <v>8.5</v>
      </c>
      <c r="D133" s="9">
        <v>8.4</v>
      </c>
      <c r="E133" s="137">
        <v>8.4499999999999993</v>
      </c>
      <c r="F133" s="9">
        <v>6.2</v>
      </c>
      <c r="G133" s="9">
        <v>6.2</v>
      </c>
      <c r="H133" s="9">
        <v>6.1</v>
      </c>
      <c r="I133" s="9">
        <v>6.4</v>
      </c>
      <c r="J133" s="9">
        <v>6.9</v>
      </c>
      <c r="K133" s="9"/>
      <c r="L133" s="9"/>
      <c r="M133" s="9"/>
      <c r="N133" s="137">
        <v>6.3599999999999994</v>
      </c>
      <c r="O133" s="9">
        <v>7.2</v>
      </c>
      <c r="P133" s="9">
        <v>7</v>
      </c>
      <c r="Q133" s="9">
        <v>7.6</v>
      </c>
      <c r="R133" s="9"/>
      <c r="S133" s="9"/>
      <c r="T133" s="9"/>
      <c r="U133" s="9"/>
      <c r="V133" s="9"/>
      <c r="W133" s="137">
        <v>7.2666666666666657</v>
      </c>
      <c r="X133" s="9">
        <v>7.2</v>
      </c>
      <c r="Y133" s="9">
        <v>7</v>
      </c>
      <c r="Z133" s="9">
        <v>7.6</v>
      </c>
      <c r="AA133" s="9">
        <v>6.6</v>
      </c>
      <c r="AB133" s="9">
        <v>6.1</v>
      </c>
      <c r="AC133" s="9">
        <v>7.3</v>
      </c>
      <c r="AD133" s="9"/>
      <c r="AE133" s="9"/>
      <c r="AF133" s="9"/>
      <c r="AG133" s="9"/>
      <c r="AH133" s="9"/>
      <c r="AI133" s="9"/>
      <c r="AJ133" s="9"/>
      <c r="AK133" s="9"/>
      <c r="AL133" s="9"/>
      <c r="AM133" s="9"/>
      <c r="AN133" s="9"/>
      <c r="AO133" s="9"/>
      <c r="AP133" s="9"/>
      <c r="AQ133" s="9"/>
      <c r="AR133" s="9"/>
      <c r="AS133" s="9"/>
      <c r="AT133" s="9"/>
      <c r="AU133" s="9"/>
      <c r="AV133" s="9"/>
      <c r="AW133" s="9"/>
      <c r="AX133" s="137">
        <v>6.9666666666666659</v>
      </c>
    </row>
    <row r="134" spans="1:50">
      <c r="A134" s="159"/>
      <c r="B134" s="59">
        <f>EDATE(B133,6)</f>
        <v>43800</v>
      </c>
      <c r="C134" s="9">
        <v>8.9</v>
      </c>
      <c r="D134" s="9">
        <v>8.5</v>
      </c>
      <c r="E134" s="137">
        <v>8.6999999999999993</v>
      </c>
      <c r="F134" s="9">
        <v>6.3</v>
      </c>
      <c r="G134" s="9">
        <v>6.3</v>
      </c>
      <c r="H134" s="9">
        <v>6.2</v>
      </c>
      <c r="I134" s="9">
        <v>6.5</v>
      </c>
      <c r="J134" s="9">
        <v>7</v>
      </c>
      <c r="K134" s="9"/>
      <c r="L134" s="9"/>
      <c r="M134" s="9"/>
      <c r="N134" s="137">
        <v>6.4599999999999991</v>
      </c>
      <c r="O134" s="9">
        <v>7.2</v>
      </c>
      <c r="P134" s="9">
        <v>7.1</v>
      </c>
      <c r="Q134" s="9">
        <v>7.6</v>
      </c>
      <c r="R134" s="9"/>
      <c r="S134" s="9"/>
      <c r="T134" s="9"/>
      <c r="U134" s="9"/>
      <c r="V134" s="9"/>
      <c r="W134" s="137">
        <v>7.3</v>
      </c>
      <c r="X134" s="9">
        <v>7.2</v>
      </c>
      <c r="Y134" s="9">
        <v>7.1</v>
      </c>
      <c r="Z134" s="9">
        <v>7.6</v>
      </c>
      <c r="AA134" s="9">
        <v>6.7</v>
      </c>
      <c r="AB134" s="9">
        <v>6.2</v>
      </c>
      <c r="AC134" s="9">
        <v>7.4</v>
      </c>
      <c r="AD134" s="9"/>
      <c r="AE134" s="9"/>
      <c r="AF134" s="9"/>
      <c r="AG134" s="9"/>
      <c r="AH134" s="9"/>
      <c r="AI134" s="9"/>
      <c r="AJ134" s="9"/>
      <c r="AK134" s="9"/>
      <c r="AL134" s="9"/>
      <c r="AM134" s="9"/>
      <c r="AN134" s="9"/>
      <c r="AO134" s="9"/>
      <c r="AP134" s="9"/>
      <c r="AQ134" s="9"/>
      <c r="AR134" s="9"/>
      <c r="AS134" s="9"/>
      <c r="AT134" s="9"/>
      <c r="AU134" s="9"/>
      <c r="AV134" s="9"/>
      <c r="AW134" s="9"/>
      <c r="AX134" s="137">
        <v>7.0333333333333323</v>
      </c>
    </row>
    <row r="135" spans="1:50">
      <c r="A135" s="9"/>
      <c r="B135" s="136"/>
      <c r="C135" s="137"/>
      <c r="D135" s="137"/>
      <c r="E135" s="9"/>
      <c r="F135" s="137"/>
      <c r="G135" s="137"/>
      <c r="H135" s="137"/>
      <c r="I135" s="137"/>
      <c r="J135" s="137"/>
      <c r="K135" s="9"/>
      <c r="L135" s="9"/>
      <c r="M135" s="9"/>
      <c r="N135" s="9"/>
      <c r="O135" s="137"/>
      <c r="P135" s="137"/>
      <c r="Q135" s="137"/>
      <c r="R135" s="9"/>
      <c r="S135" s="9"/>
      <c r="T135" s="9"/>
      <c r="U135" s="9"/>
      <c r="V135" s="9"/>
      <c r="W135" s="9"/>
      <c r="X135" s="137"/>
      <c r="Y135" s="137"/>
      <c r="Z135" s="137"/>
      <c r="AA135" s="137"/>
      <c r="AB135" s="137"/>
      <c r="AC135" s="137"/>
      <c r="AD135" s="9"/>
      <c r="AE135" s="9"/>
      <c r="AF135" s="9"/>
      <c r="AG135" s="9"/>
      <c r="AH135" s="9"/>
      <c r="AI135" s="9"/>
      <c r="AJ135" s="9"/>
      <c r="AK135" s="9"/>
      <c r="AL135" s="9"/>
      <c r="AM135" s="9"/>
      <c r="AN135" s="9"/>
      <c r="AO135" s="9"/>
      <c r="AP135" s="9"/>
      <c r="AQ135" s="9"/>
      <c r="AR135" s="9"/>
      <c r="AS135" s="9"/>
      <c r="AT135" s="9"/>
      <c r="AU135" s="9"/>
      <c r="AV135" s="9"/>
      <c r="AW135" s="9"/>
      <c r="AX135" s="9"/>
    </row>
    <row r="136" spans="1:50">
      <c r="A136" s="9"/>
      <c r="B136" s="5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row>
    <row r="137" spans="1:50">
      <c r="A137" s="9"/>
      <c r="B137" s="5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row>
    <row r="138" spans="1:50">
      <c r="A138" s="9"/>
      <c r="B138" s="5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row>
    <row r="139" spans="1:50">
      <c r="A139" s="9"/>
      <c r="B139" s="5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row>
    <row r="140" spans="1:50">
      <c r="A140" s="9"/>
      <c r="B140" s="5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row>
    <row r="141" spans="1:50">
      <c r="A141" s="9"/>
      <c r="B141" s="5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row>
    <row r="142" spans="1:50">
      <c r="A142" s="9"/>
      <c r="B142" s="5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row>
    <row r="143" spans="1:50">
      <c r="A143" s="9"/>
      <c r="B143" s="5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row>
    <row r="144" spans="1:50">
      <c r="A144" s="9"/>
      <c r="B144" s="5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row>
    <row r="145" spans="1:50">
      <c r="A145" s="9"/>
      <c r="B145" s="59"/>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row>
    <row r="146" spans="1:50">
      <c r="A146" s="9"/>
      <c r="B146" s="5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row>
    <row r="147" spans="1:50">
      <c r="A147" s="9"/>
      <c r="B147" s="5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row>
  </sheetData>
  <mergeCells count="14">
    <mergeCell ref="X2:AX2"/>
    <mergeCell ref="A132:A134"/>
    <mergeCell ref="A2:B2"/>
    <mergeCell ref="A52:A54"/>
    <mergeCell ref="A68:A70"/>
    <mergeCell ref="A84:A86"/>
    <mergeCell ref="A100:A102"/>
    <mergeCell ref="A116:A118"/>
    <mergeCell ref="O2:Q2"/>
    <mergeCell ref="A4:A6"/>
    <mergeCell ref="A20:A22"/>
    <mergeCell ref="C2:D2"/>
    <mergeCell ref="F2:J2"/>
    <mergeCell ref="A36:A3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D7878-8A6B-574F-BB8B-B9300C83503D}">
  <sheetPr>
    <tabColor theme="9"/>
  </sheetPr>
  <dimension ref="A1:B5"/>
  <sheetViews>
    <sheetView workbookViewId="0">
      <selection activeCell="E17" sqref="E17"/>
    </sheetView>
  </sheetViews>
  <sheetFormatPr defaultColWidth="10.85546875" defaultRowHeight="15"/>
  <cols>
    <col min="1" max="1" width="54.140625" bestFit="1" customWidth="1"/>
  </cols>
  <sheetData>
    <row r="1" spans="1:2">
      <c r="A1" s="1" t="s">
        <v>103</v>
      </c>
    </row>
    <row r="2" spans="1:2">
      <c r="A2" s="3"/>
      <c r="B2" s="3">
        <f>YEAR(Input_dati!B1)</f>
        <v>2019</v>
      </c>
    </row>
    <row r="3" spans="1:2">
      <c r="A3" s="3" t="s">
        <v>104</v>
      </c>
      <c r="B3" s="9">
        <v>30</v>
      </c>
    </row>
    <row r="4" spans="1:2">
      <c r="A4" s="3" t="s">
        <v>105</v>
      </c>
      <c r="B4" s="9">
        <v>10</v>
      </c>
    </row>
    <row r="5" spans="1:2">
      <c r="A5" s="3" t="s">
        <v>106</v>
      </c>
      <c r="B5" s="9">
        <v>10000</v>
      </c>
    </row>
  </sheetData>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F07F1BEE4065F42818C5C617C988DD5" ma:contentTypeVersion="6" ma:contentTypeDescription="Creare un nuovo documento." ma:contentTypeScope="" ma:versionID="8b111e4734d098694fab975a736e5ece">
  <xsd:schema xmlns:xsd="http://www.w3.org/2001/XMLSchema" xmlns:xs="http://www.w3.org/2001/XMLSchema" xmlns:p="http://schemas.microsoft.com/office/2006/metadata/properties" xmlns:ns2="6af0d2e8-0f51-44b6-8e45-748a74c12944" targetNamespace="http://schemas.microsoft.com/office/2006/metadata/properties" ma:root="true" ma:fieldsID="5002aa01b6e95bb5891aca66e5222117" ns2:_="">
    <xsd:import namespace="6af0d2e8-0f51-44b6-8e45-748a74c1294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f0d2e8-0f51-44b6-8e45-748a74c129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11246B-9E5A-4CEC-BDDF-EADB4A2E0E29}"/>
</file>

<file path=customXml/itemProps2.xml><?xml version="1.0" encoding="utf-8"?>
<ds:datastoreItem xmlns:ds="http://schemas.openxmlformats.org/officeDocument/2006/customXml" ds:itemID="{B7EB19DE-18F1-4767-8535-D252EAE58FFB}"/>
</file>

<file path=customXml/itemProps3.xml><?xml version="1.0" encoding="utf-8"?>
<ds:datastoreItem xmlns:ds="http://schemas.openxmlformats.org/officeDocument/2006/customXml" ds:itemID="{8BE71D8B-9026-4B2D-B44D-3D965819F48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Tufano Ermanno</cp:lastModifiedBy>
  <cp:revision/>
  <dcterms:created xsi:type="dcterms:W3CDTF">2015-06-05T18:19:34Z</dcterms:created>
  <dcterms:modified xsi:type="dcterms:W3CDTF">2022-07-19T10:29:20Z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0x010100EF07F1BEE4065F42818C5C617C988DD5</vt:lpwstr>
  </property>
  <property fmtid="{D5CDD505-2E9C-101B-9397-08002B2CF9AE}" pid="3" name="AuthorIds_UIVersion_512">
    <vt:lpwstr>14</vt:lpwstr>
  </property>
  <property fmtid="{D5CDD505-2E9C-101B-9397-08002B2CF9AE}" pid="4" name="AuthorIds_UIVersion_10752">
    <vt:lpwstr>14</vt:lpwstr>
  </property>
</Properties>
</file>